
<file path=[Content_Types].xml><?xml version="1.0" encoding="utf-8"?>
<Types xmlns="http://schemas.openxmlformats.org/package/2006/content-types">
  <Override PartName="/xl/worksheets/sheet15.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charts/chart29.xml" ContentType="application/vnd.openxmlformats-officedocument.drawingml.chart+xml"/>
  <Override PartName="/xl/charts/chart49.xml" ContentType="application/vnd.openxmlformats-officedocument.drawingml.chart+xml"/>
  <Override PartName="/xl/worksheets/sheet3.xml" ContentType="application/vnd.openxmlformats-officedocument.spreadsheetml.worksheet+xml"/>
  <Override PartName="/xl/charts/chart18.xml" ContentType="application/vnd.openxmlformats-officedocument.drawingml.chart+xml"/>
  <Override PartName="/xl/charts/chart27.xml" ContentType="application/vnd.openxmlformats-officedocument.drawingml.chart+xml"/>
  <Override PartName="/xl/charts/chart36.xml" ContentType="application/vnd.openxmlformats-officedocument.drawingml.chart+xml"/>
  <Override PartName="/xl/charts/chart38.xml" ContentType="application/vnd.openxmlformats-officedocument.drawingml.chart+xml"/>
  <Override PartName="/xl/charts/chart47.xml" ContentType="application/vnd.openxmlformats-officedocument.drawingml.chart+xml"/>
  <Override PartName="/xl/worksheets/sheet1.xml" ContentType="application/vnd.openxmlformats-officedocument.spreadsheetml.worksheet+xml"/>
  <Override PartName="/xl/charts/chart16.xml" ContentType="application/vnd.openxmlformats-officedocument.drawingml.chart+xml"/>
  <Override PartName="/xl/charts/chart25.xml" ContentType="application/vnd.openxmlformats-officedocument.drawingml.chart+xml"/>
  <Override PartName="/xl/charts/chart34.xml" ContentType="application/vnd.openxmlformats-officedocument.drawingml.chart+xml"/>
  <Override PartName="/xl/charts/chart45.xml" ContentType="application/vnd.openxmlformats-officedocument.drawingml.chart+xml"/>
  <Override PartName="/xl/sharedStrings.xml" ContentType="application/vnd.openxmlformats-officedocument.spreadsheetml.sharedStrings+xml"/>
  <Override PartName="/xl/charts/chart14.xml" ContentType="application/vnd.openxmlformats-officedocument.drawingml.chart+xml"/>
  <Override PartName="/xl/charts/chart23.xml" ContentType="application/vnd.openxmlformats-officedocument.drawingml.chart+xml"/>
  <Override PartName="/xl/charts/chart32.xml" ContentType="application/vnd.openxmlformats-officedocument.drawingml.chart+xml"/>
  <Override PartName="/xl/charts/chart43.xml" ContentType="application/vnd.openxmlformats-officedocument.drawingml.chart+xml"/>
  <Override PartName="/xl/worksheets/sheet17.xml" ContentType="application/vnd.openxmlformats-officedocument.spreadsheetml.worksheet+xml"/>
  <Override PartName="/xl/charts/chart8.xml" ContentType="application/vnd.openxmlformats-officedocument.drawingml.chart+xml"/>
  <Override PartName="/xl/charts/chart9.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Override PartName="/xl/charts/chart7.xml" ContentType="application/vnd.openxmlformats-officedocument.drawingml.chart+xml"/>
  <Override PartName="/xl/charts/chart10.xml" ContentType="application/vnd.openxmlformats-officedocument.drawingml.chart+xml"/>
  <Override PartName="/xl/worksheets/sheet14.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charts/chart39.xml" ContentType="application/vnd.openxmlformats-officedocument.drawingml.chart+xml"/>
  <Override PartName="/xl/charts/chart48.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harts/chart19.xml" ContentType="application/vnd.openxmlformats-officedocument.drawingml.chart+xml"/>
  <Override PartName="/xl/charts/chart28.xml" ContentType="application/vnd.openxmlformats-officedocument.drawingml.chart+xml"/>
  <Override PartName="/xl/charts/chart37.xml" ContentType="application/vnd.openxmlformats-officedocument.drawingml.chart+xml"/>
  <Override PartName="/xl/charts/chart46.xml" ContentType="application/vnd.openxmlformats-officedocument.drawingml.chart+xml"/>
  <Override PartName="/xl/charts/chart17.xml" ContentType="application/vnd.openxmlformats-officedocument.drawingml.chart+xml"/>
  <Override PartName="/xl/charts/chart26.xml" ContentType="application/vnd.openxmlformats-officedocument.drawingml.chart+xml"/>
  <Override PartName="/xl/charts/chart35.xml" ContentType="application/vnd.openxmlformats-officedocument.drawingml.chart+xml"/>
  <Default Extension="vml" ContentType="application/vnd.openxmlformats-officedocument.vmlDrawing"/>
  <Override PartName="/xl/comments1.xml" ContentType="application/vnd.openxmlformats-officedocument.spreadsheetml.comments+xml"/>
  <Override PartName="/xl/charts/chart44.xml" ContentType="application/vnd.openxmlformats-officedocument.drawingml.chart+xml"/>
  <Override PartName="/xl/calcChain.xml" ContentType="application/vnd.openxmlformats-officedocument.spreadsheetml.calcChain+xml"/>
  <Override PartName="/xl/charts/chart13.xml" ContentType="application/vnd.openxmlformats-officedocument.drawingml.chart+xml"/>
  <Override PartName="/xl/charts/chart15.xml" ContentType="application/vnd.openxmlformats-officedocument.drawingml.chart+xml"/>
  <Override PartName="/xl/charts/chart24.xml" ContentType="application/vnd.openxmlformats-officedocument.drawingml.chart+xml"/>
  <Override PartName="/xl/charts/chart33.xml" ContentType="application/vnd.openxmlformats-officedocument.drawingml.chart+xml"/>
  <Override PartName="/xl/charts/chart42.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30" yWindow="30" windowWidth="19185" windowHeight="5985" tabRatio="931" firstSheet="7" activeTab="9"/>
  </bookViews>
  <sheets>
    <sheet name="SummaryReformMilestones NHSL" sheetId="1" r:id="rId1"/>
    <sheet name="INEL_QIPPmilestones" sheetId="2" r:id="rId2"/>
    <sheet name="INEL_QIPPmilestoneGraphs " sheetId="3" r:id="rId3"/>
    <sheet name="NCL_QIPPmilestones" sheetId="4" r:id="rId4"/>
    <sheet name="NCL_QIPPmilestoneGraphs" sheetId="5" r:id="rId5"/>
    <sheet name="NWL_QIPPmilestones" sheetId="6" r:id="rId6"/>
    <sheet name="NWL_QIPPmilestoneGraphs" sheetId="7" r:id="rId7"/>
    <sheet name="ONEL_QIPPmilestones" sheetId="8" r:id="rId8"/>
    <sheet name="ONEL_QIPPmilestoneGraphs" sheetId="9" r:id="rId9"/>
    <sheet name="SEL_QIPPmilestones" sheetId="10" r:id="rId10"/>
    <sheet name="SEL_QIPPmilestoneGraphs" sheetId="11" r:id="rId11"/>
    <sheet name="SWL_QIPPmilestones" sheetId="12" r:id="rId12"/>
    <sheet name="SWL_QIPPmilestoneGraphs" sheetId="13" r:id="rId13"/>
    <sheet name="PCTcluster7_QIPPmilestones" sheetId="14" r:id="rId14"/>
    <sheet name="PCTcluster7_QIPPmilestoneGraphs" sheetId="15" r:id="rId15"/>
    <sheet name="lists" sheetId="16" state="hidden" r:id="rId16"/>
    <sheet name="Lon" sheetId="17" r:id="rId17"/>
  </sheets>
  <definedNames>
    <definedName name="_xlnm._FilterDatabase" localSheetId="1" hidden="1">INEL_QIPPmilestones!$D$1:$D$66</definedName>
    <definedName name="_xlnm._FilterDatabase" localSheetId="3" hidden="1">NCL_QIPPmilestones!$D$1:$D$66</definedName>
    <definedName name="_xlnm._FilterDatabase" localSheetId="5" hidden="1">NWL_QIPPmilestones!$D$1:$D$66</definedName>
    <definedName name="_xlnm._FilterDatabase" localSheetId="7" hidden="1">ONEL_QIPPmilestones!$D$1:$D$66</definedName>
    <definedName name="_xlnm._FilterDatabase" localSheetId="13" hidden="1">PCTcluster7_QIPPmilestones!$D$1:$D$66</definedName>
    <definedName name="_xlnm._FilterDatabase" localSheetId="9" hidden="1">SEL_QIPPmilestones!$D$1:$D$66</definedName>
    <definedName name="_xlnm._FilterDatabase" localSheetId="0" hidden="1">'SummaryReformMilestones NHSL'!#REF!</definedName>
    <definedName name="_xlnm._FilterDatabase" localSheetId="11" hidden="1">SWL_QIPPmilestones!$D$1:$D$66</definedName>
    <definedName name="Date" localSheetId="0">lists!$AW$1:$AW$45</definedName>
    <definedName name="Date">lists!$AW$1:$AW$45</definedName>
    <definedName name="FIMS_Categories">lists!$AZ$1:$AZ$18</definedName>
    <definedName name="FIMS_Categories_Level_2_SHA">lists!$BA$1:$BA$10</definedName>
    <definedName name="Milestone_status">lists!$BD$1:$BD$6</definedName>
    <definedName name="Milestone_Type_Any_Qualified_Provider">lists!$U$1:$U$57</definedName>
    <definedName name="Milestone_Type_Clinical_Commissioning_Groups">lists!$Q$1:$Q$57</definedName>
    <definedName name="Milestone_Type_commissioning_support">lists!$O$1:$O$57</definedName>
    <definedName name="Milestone_Type_Direct_Commissioning">lists!$S$1:$S$57</definedName>
    <definedName name="Milestone_Type_Foundation_Trusts">lists!$AU$1:$AU$57</definedName>
    <definedName name="Milestone_Type_Health_and_Well_Being_Boards">lists!$W$1:$W$57</definedName>
    <definedName name="Milestone_Type_Public_Health_Transfer_to_Local_Authorities">lists!$Y$1:$Y$57</definedName>
    <definedName name="Milestone_Type_Public_Health_Transfer_to_Public_Health_England">lists!$AA$1:$AA$57</definedName>
    <definedName name="Number_of_organisations">lists!$BH$1:$BH$52</definedName>
    <definedName name="PCT_cluster">lists!$BF$1:$BF$52</definedName>
    <definedName name="PCT_HWB_End_state_12_13">lists!$W$2:$W$57</definedName>
    <definedName name="PCT_Milestone_end_date__Health_and_Well_Being_Boards">lists!$X$1:$X$57</definedName>
    <definedName name="PCT_Milestone_end_date_Any_Qualified_Provider">lists!$V$1:$V$57</definedName>
    <definedName name="PCT_Milestone_end_date_Clinical_Commissioning_Groups">lists!$R$1:$R$57</definedName>
    <definedName name="PCT_Milestone_end_date_commissioning_support">lists!$P$1:$P$57</definedName>
    <definedName name="PCT_Milestone_end_date_Direct_Commissioning">lists!$T$1:$T$57</definedName>
    <definedName name="PCT_Milestone_end_date_Health_and_Well_Being_Boards">lists!$X$1:$X$57</definedName>
    <definedName name="PCT_Milestone_end_date_Public_Health_Transfer_to_Local_Authorities">lists!$Z$1:$Z$57</definedName>
    <definedName name="PCT_Milestone_end_date_Public_Health_Transfer_to_Public_Health_England">lists!$AB$1:$AB$57</definedName>
    <definedName name="PCT_Milestone_end_date_QIPP_Initiative_1">lists!$AD$1:$AD$57</definedName>
    <definedName name="PCT_Milestone_end_date_QIPP_Initiative_2">lists!$AF$1:$AF$57</definedName>
    <definedName name="PCT_Milestone_end_date_QIPP_Initiative_3">lists!$AH$1:$AH$57</definedName>
    <definedName name="PCT_Milestone_end_date_QIPP_Initiative_4">lists!$AJ$1:$AJ$57</definedName>
    <definedName name="PCT_Milestone_end_date_QIPP_Initiative_5">lists!$AL$1:$AL$57</definedName>
    <definedName name="PCT_Milestone_end_date_QIPP_Initiative_6">lists!$AN$1:$AN$57</definedName>
    <definedName name="PCT_Milestone_end_date_QIPP_Initiative_7">lists!$AP$1:$AP$57</definedName>
    <definedName name="PCT_Milestone_end_date_QIPP_Initiative_8">lists!$AR$1:$AR$57</definedName>
    <definedName name="PCT_Milestone_end_date_QIPP_Initiative_9">lists!$AT$1:$AT$57</definedName>
    <definedName name="PCT_Milestone_Type_Any_Qualified_Provider">lists!$U$1:$U$57</definedName>
    <definedName name="PCT_Milestone_Type_Clinical_Commissioning_Groups">lists!$Q$1:$Q$57</definedName>
    <definedName name="PCT_Milestone_Type_commissioning_support">lists!$O$1:$O$57</definedName>
    <definedName name="PCT_Milestone_Type_Direct_Commissioning">lists!$S$1:$S$57</definedName>
    <definedName name="PCT_Milestone_Type_Health_and_Well_Being_Boards">lists!$W$1:$W$57</definedName>
    <definedName name="PCT_Milestone_Type_Public_Health_Transfer_to_Local_Authorities">lists!$Y$1:$Y$57</definedName>
    <definedName name="PCT_Milestone_Type_Public_Health_Transfer_to_Public_Health_England">lists!$AA$1:$AA$57</definedName>
    <definedName name="PCT_Milestone_Type_QIPP_Initiative_1">lists!$AC$1:$AC$57</definedName>
    <definedName name="PCT_Milestone_Type_QIPP_Initiative_2">lists!$AE$1:$AE$57</definedName>
    <definedName name="PCT_Milestone_Type_QIPP_Initiative_3">lists!$AG$1:$AG$57</definedName>
    <definedName name="PCT_Milestone_Type_QIPP_Initiative_4">lists!$AI$1:$AI$57</definedName>
    <definedName name="PCT_Milestone_Type_QIPP_Initiative_5">lists!$AK$1:$AK$57</definedName>
    <definedName name="PCT_Milestone_Type_QIPP_Initiative_6">lists!$AM$1:$AM$57</definedName>
    <definedName name="PCT_Milestone_Type_QIPP_Initiative_7">lists!$AO$1:$AO$57</definedName>
    <definedName name="PCT_Milestone_Type_QIPP_Initiative_8">lists!$AQ$1:$AQ$57</definedName>
    <definedName name="PCT_Milestone_Type_QIPP_Initiative_9">lists!$AS$1:$AS$57</definedName>
    <definedName name="_xlnm.Print_Area" localSheetId="2">'INEL_QIPPmilestoneGraphs '!$A$1:$AI$170</definedName>
    <definedName name="_xlnm.Print_Area" localSheetId="4">NCL_QIPPmilestoneGraphs!$A$1:$AI$170</definedName>
    <definedName name="_xlnm.Print_Area" localSheetId="3">NCL_QIPPmilestones!$A$15:$HZ$23</definedName>
    <definedName name="_xlnm.Print_Area" localSheetId="6">NWL_QIPPmilestoneGraphs!$A$1:$AI$170</definedName>
    <definedName name="_xlnm.Print_Area" localSheetId="8">ONEL_QIPPmilestoneGraphs!$A$1:$AI$170</definedName>
    <definedName name="_xlnm.Print_Area" localSheetId="14">PCTcluster7_QIPPmilestoneGraphs!$A$1:$AI$170</definedName>
    <definedName name="_xlnm.Print_Area" localSheetId="10">SEL_QIPPmilestoneGraphs!$A$1:$AI$170</definedName>
    <definedName name="_xlnm.Print_Area" localSheetId="12">SWL_QIPPmilestoneGraphs!$A$1:$AI$170</definedName>
    <definedName name="_xlnm.Print_Titles" localSheetId="1">INEL_QIPPmilestones!$A:$C</definedName>
    <definedName name="_xlnm.Print_Titles" localSheetId="3">NCL_QIPPmilestones!$A:$C</definedName>
    <definedName name="_xlnm.Print_Titles" localSheetId="5">NWL_QIPPmilestones!$A:$C</definedName>
    <definedName name="_xlnm.Print_Titles" localSheetId="7">ONEL_QIPPmilestones!$A:$C</definedName>
    <definedName name="_xlnm.Print_Titles" localSheetId="13">PCTcluster7_QIPPmilestones!$A:$C</definedName>
    <definedName name="_xlnm.Print_Titles" localSheetId="9">SEL_QIPPmilestones!$A:$C</definedName>
    <definedName name="_xlnm.Print_Titles" localSheetId="0">'SummaryReformMilestones NHSL'!$A:$B</definedName>
    <definedName name="_xlnm.Print_Titles" localSheetId="11">SWL_QIPPmilestones!$A:$C</definedName>
    <definedName name="QIPP_Workstream_focus">lists!$AX$1:$AX$16</definedName>
    <definedName name="RAG_Rating">lists!$BC$1:$BC$5</definedName>
    <definedName name="Scale_of_QIPP_workstream">lists!$AY$1:$AY$6</definedName>
    <definedName name="SHA_Cluster">lists!$BE$1:$BE$5</definedName>
    <definedName name="SHA_Milestone_end_date__Health_and_Well_Being_Boards">lists!$J$1:$J$57</definedName>
    <definedName name="SHA_Milestone_end_date_Any_Qualified_Provider">lists!$H$1:$H$57</definedName>
    <definedName name="SHA_Milestone_end_date_Clinical_Commissioning_Groups">lists!$D$1:$D$57</definedName>
    <definedName name="SHA_Milestone_end_date_commissioning_support">lists!$B$1:$B$57</definedName>
    <definedName name="SHA_Milestone_end_date_Direct_Commissioning">lists!$F$1:$F$57</definedName>
    <definedName name="SHA_Milestone_end_date_Public_Health_Transfer_to_Local_Authorities">lists!$L$1:$L$57</definedName>
    <definedName name="SHA_Milestone_end_date_Public_Health_Transfer_to_Public_Health_England">lists!$N$1:$N$57</definedName>
    <definedName name="SHA_Milestone_Type_Any_Qualified_Provider">lists!$G$1:$G$57</definedName>
    <definedName name="SHA_Milestone_Type_Clinical_Commissioning_Groups">lists!$C$1:$C$57</definedName>
    <definedName name="SHA_Milestone_Type_commissioning_support">lists!$A$1:$A$57</definedName>
    <definedName name="SHA_Milestone_Type_Direct_Commissioning">lists!$E$1:$E$57</definedName>
    <definedName name="SHA_Milestone_Type_Health_and_Well_Being_Boards">lists!$I$1:$I$57</definedName>
    <definedName name="SHA_Milestone_Type_Public_Health_Transfer_to_Local_Authorities">lists!$K$1:$K$57</definedName>
    <definedName name="SHA_Milestone_Type_Public_Health_Transfer_to_Public_Health_England">lists!$M$1:$M$57</definedName>
    <definedName name="Z_3C255F54_E2B0_4EC5_913F_A71ACA23735E_.wvu.FilterData" localSheetId="5" hidden="1">NWL_QIPPmilestones!$D$1:$D$66</definedName>
    <definedName name="Z_40F3301A_350B_4C91_8A86_FCF6B8B00353_.wvu.FilterData" localSheetId="1" hidden="1">INEL_QIPPmilestones!$D$1:$D$66</definedName>
    <definedName name="Z_40F3301A_350B_4C91_8A86_FCF6B8B00353_.wvu.FilterData" localSheetId="3" hidden="1">NCL_QIPPmilestones!$D$1:$D$66</definedName>
    <definedName name="Z_40F3301A_350B_4C91_8A86_FCF6B8B00353_.wvu.FilterData" localSheetId="5" hidden="1">NWL_QIPPmilestones!$D$1:$D$66</definedName>
    <definedName name="Z_40F3301A_350B_4C91_8A86_FCF6B8B00353_.wvu.FilterData" localSheetId="7" hidden="1">ONEL_QIPPmilestones!$D$1:$D$66</definedName>
    <definedName name="Z_40F3301A_350B_4C91_8A86_FCF6B8B00353_.wvu.FilterData" localSheetId="13" hidden="1">PCTcluster7_QIPPmilestones!$D$1:$D$66</definedName>
    <definedName name="Z_40F3301A_350B_4C91_8A86_FCF6B8B00353_.wvu.FilterData" localSheetId="9" hidden="1">SEL_QIPPmilestones!$D$1:$D$66</definedName>
    <definedName name="Z_40F3301A_350B_4C91_8A86_FCF6B8B00353_.wvu.FilterData" localSheetId="11" hidden="1">SWL_QIPPmilestones!$D$1:$D$66</definedName>
    <definedName name="Z_40F3301A_350B_4C91_8A86_FCF6B8B00353_.wvu.PrintArea" localSheetId="2" hidden="1">'INEL_QIPPmilestoneGraphs '!$A$1:$AI$170</definedName>
    <definedName name="Z_40F3301A_350B_4C91_8A86_FCF6B8B00353_.wvu.PrintArea" localSheetId="4" hidden="1">NCL_QIPPmilestoneGraphs!$A$1:$AI$170</definedName>
    <definedName name="Z_40F3301A_350B_4C91_8A86_FCF6B8B00353_.wvu.PrintArea" localSheetId="6" hidden="1">NWL_QIPPmilestoneGraphs!$A$1:$AI$170</definedName>
    <definedName name="Z_40F3301A_350B_4C91_8A86_FCF6B8B00353_.wvu.PrintArea" localSheetId="8" hidden="1">ONEL_QIPPmilestoneGraphs!$A$1:$AI$170</definedName>
    <definedName name="Z_40F3301A_350B_4C91_8A86_FCF6B8B00353_.wvu.PrintArea" localSheetId="14" hidden="1">PCTcluster7_QIPPmilestoneGraphs!$A$1:$AI$170</definedName>
    <definedName name="Z_40F3301A_350B_4C91_8A86_FCF6B8B00353_.wvu.PrintArea" localSheetId="10" hidden="1">SEL_QIPPmilestoneGraphs!$A$1:$AI$170</definedName>
    <definedName name="Z_40F3301A_350B_4C91_8A86_FCF6B8B00353_.wvu.PrintArea" localSheetId="12" hidden="1">SWL_QIPPmilestoneGraphs!$A$1:$AI$170</definedName>
    <definedName name="Z_40F3301A_350B_4C91_8A86_FCF6B8B00353_.wvu.PrintTitles" localSheetId="1" hidden="1">INEL_QIPPmilestones!$A:$C</definedName>
    <definedName name="Z_40F3301A_350B_4C91_8A86_FCF6B8B00353_.wvu.PrintTitles" localSheetId="3" hidden="1">NCL_QIPPmilestones!$A:$C</definedName>
    <definedName name="Z_40F3301A_350B_4C91_8A86_FCF6B8B00353_.wvu.PrintTitles" localSheetId="5" hidden="1">NWL_QIPPmilestones!$A:$C</definedName>
    <definedName name="Z_40F3301A_350B_4C91_8A86_FCF6B8B00353_.wvu.PrintTitles" localSheetId="7" hidden="1">ONEL_QIPPmilestones!$A:$C</definedName>
    <definedName name="Z_40F3301A_350B_4C91_8A86_FCF6B8B00353_.wvu.PrintTitles" localSheetId="13" hidden="1">PCTcluster7_QIPPmilestones!$A:$C</definedName>
    <definedName name="Z_40F3301A_350B_4C91_8A86_FCF6B8B00353_.wvu.PrintTitles" localSheetId="9" hidden="1">SEL_QIPPmilestones!$A:$C</definedName>
    <definedName name="Z_40F3301A_350B_4C91_8A86_FCF6B8B00353_.wvu.PrintTitles" localSheetId="0" hidden="1">'SummaryReformMilestones NHSL'!$A:$B</definedName>
    <definedName name="Z_40F3301A_350B_4C91_8A86_FCF6B8B00353_.wvu.PrintTitles" localSheetId="11" hidden="1">SWL_QIPPmilestones!$A:$C</definedName>
    <definedName name="Z_602C46CA_75E7_4764_8EAC_8D1F7A92EF25_.wvu.FilterData" localSheetId="1" hidden="1">INEL_QIPPmilestones!$D$1:$D$66</definedName>
    <definedName name="Z_602C46CA_75E7_4764_8EAC_8D1F7A92EF25_.wvu.FilterData" localSheetId="3" hidden="1">NCL_QIPPmilestones!$D$1:$D$66</definedName>
    <definedName name="Z_602C46CA_75E7_4764_8EAC_8D1F7A92EF25_.wvu.FilterData" localSheetId="5" hidden="1">NWL_QIPPmilestones!$D$1:$D$66</definedName>
    <definedName name="Z_602C46CA_75E7_4764_8EAC_8D1F7A92EF25_.wvu.FilterData" localSheetId="7" hidden="1">ONEL_QIPPmilestones!$D$1:$D$66</definedName>
    <definedName name="Z_602C46CA_75E7_4764_8EAC_8D1F7A92EF25_.wvu.FilterData" localSheetId="13" hidden="1">PCTcluster7_QIPPmilestones!$D$1:$D$66</definedName>
    <definedName name="Z_602C46CA_75E7_4764_8EAC_8D1F7A92EF25_.wvu.FilterData" localSheetId="9" hidden="1">SEL_QIPPmilestones!$D$1:$D$66</definedName>
    <definedName name="Z_602C46CA_75E7_4764_8EAC_8D1F7A92EF25_.wvu.FilterData" localSheetId="11" hidden="1">SWL_QIPPmilestones!$D$1:$D$66</definedName>
    <definedName name="Z_602C46CA_75E7_4764_8EAC_8D1F7A92EF25_.wvu.PrintArea" localSheetId="2" hidden="1">'INEL_QIPPmilestoneGraphs '!$A$1:$AI$170</definedName>
    <definedName name="Z_602C46CA_75E7_4764_8EAC_8D1F7A92EF25_.wvu.PrintArea" localSheetId="4" hidden="1">NCL_QIPPmilestoneGraphs!$A$1:$AI$170</definedName>
    <definedName name="Z_602C46CA_75E7_4764_8EAC_8D1F7A92EF25_.wvu.PrintArea" localSheetId="6" hidden="1">NWL_QIPPmilestoneGraphs!$A$1:$AI$170</definedName>
    <definedName name="Z_602C46CA_75E7_4764_8EAC_8D1F7A92EF25_.wvu.PrintArea" localSheetId="8" hidden="1">ONEL_QIPPmilestoneGraphs!$A$1:$AI$170</definedName>
    <definedName name="Z_602C46CA_75E7_4764_8EAC_8D1F7A92EF25_.wvu.PrintArea" localSheetId="14" hidden="1">PCTcluster7_QIPPmilestoneGraphs!$A$1:$AI$170</definedName>
    <definedName name="Z_602C46CA_75E7_4764_8EAC_8D1F7A92EF25_.wvu.PrintArea" localSheetId="10" hidden="1">SEL_QIPPmilestoneGraphs!$A$1:$AI$170</definedName>
    <definedName name="Z_602C46CA_75E7_4764_8EAC_8D1F7A92EF25_.wvu.PrintArea" localSheetId="12" hidden="1">SWL_QIPPmilestoneGraphs!$A$1:$AI$170</definedName>
    <definedName name="Z_602C46CA_75E7_4764_8EAC_8D1F7A92EF25_.wvu.PrintTitles" localSheetId="1" hidden="1">INEL_QIPPmilestones!$A:$C</definedName>
    <definedName name="Z_602C46CA_75E7_4764_8EAC_8D1F7A92EF25_.wvu.PrintTitles" localSheetId="3" hidden="1">NCL_QIPPmilestones!$A:$C</definedName>
    <definedName name="Z_602C46CA_75E7_4764_8EAC_8D1F7A92EF25_.wvu.PrintTitles" localSheetId="5" hidden="1">NWL_QIPPmilestones!$A:$C</definedName>
    <definedName name="Z_602C46CA_75E7_4764_8EAC_8D1F7A92EF25_.wvu.PrintTitles" localSheetId="7" hidden="1">ONEL_QIPPmilestones!$A:$C</definedName>
    <definedName name="Z_602C46CA_75E7_4764_8EAC_8D1F7A92EF25_.wvu.PrintTitles" localSheetId="13" hidden="1">PCTcluster7_QIPPmilestones!$A:$C</definedName>
    <definedName name="Z_602C46CA_75E7_4764_8EAC_8D1F7A92EF25_.wvu.PrintTitles" localSheetId="9" hidden="1">SEL_QIPPmilestones!$A:$C</definedName>
    <definedName name="Z_602C46CA_75E7_4764_8EAC_8D1F7A92EF25_.wvu.PrintTitles" localSheetId="0" hidden="1">'SummaryReformMilestones NHSL'!$A:$B</definedName>
    <definedName name="Z_602C46CA_75E7_4764_8EAC_8D1F7A92EF25_.wvu.PrintTitles" localSheetId="11" hidden="1">SWL_QIPPmilestones!$A:$C</definedName>
    <definedName name="Z_7C8FB8B5_5EBC_470F_90AF_3696B4743E7A_.wvu.FilterData" localSheetId="1" hidden="1">INEL_QIPPmilestones!$D$1:$D$66</definedName>
    <definedName name="Z_7C8FB8B5_5EBC_470F_90AF_3696B4743E7A_.wvu.FilterData" localSheetId="3" hidden="1">NCL_QIPPmilestones!$D$1:$D$66</definedName>
    <definedName name="Z_7C8FB8B5_5EBC_470F_90AF_3696B4743E7A_.wvu.FilterData" localSheetId="5" hidden="1">NWL_QIPPmilestones!$D$1:$D$66</definedName>
    <definedName name="Z_7C8FB8B5_5EBC_470F_90AF_3696B4743E7A_.wvu.FilterData" localSheetId="7" hidden="1">ONEL_QIPPmilestones!$D$1:$D$66</definedName>
    <definedName name="Z_7C8FB8B5_5EBC_470F_90AF_3696B4743E7A_.wvu.FilterData" localSheetId="13" hidden="1">PCTcluster7_QIPPmilestones!$D$1:$D$66</definedName>
    <definedName name="Z_7C8FB8B5_5EBC_470F_90AF_3696B4743E7A_.wvu.FilterData" localSheetId="9" hidden="1">SEL_QIPPmilestones!$D$1:$D$66</definedName>
    <definedName name="Z_7C8FB8B5_5EBC_470F_90AF_3696B4743E7A_.wvu.FilterData" localSheetId="11" hidden="1">SWL_QIPPmilestones!$D$1:$D$66</definedName>
    <definedName name="Z_7C8FB8B5_5EBC_470F_90AF_3696B4743E7A_.wvu.PrintArea" localSheetId="2" hidden="1">'INEL_QIPPmilestoneGraphs '!$A$1:$AI$170</definedName>
    <definedName name="Z_7C8FB8B5_5EBC_470F_90AF_3696B4743E7A_.wvu.PrintArea" localSheetId="4" hidden="1">NCL_QIPPmilestoneGraphs!$A$1:$AI$170</definedName>
    <definedName name="Z_7C8FB8B5_5EBC_470F_90AF_3696B4743E7A_.wvu.PrintArea" localSheetId="6" hidden="1">NWL_QIPPmilestoneGraphs!$A$1:$AI$170</definedName>
    <definedName name="Z_7C8FB8B5_5EBC_470F_90AF_3696B4743E7A_.wvu.PrintArea" localSheetId="8" hidden="1">ONEL_QIPPmilestoneGraphs!$A$1:$AI$170</definedName>
    <definedName name="Z_7C8FB8B5_5EBC_470F_90AF_3696B4743E7A_.wvu.PrintArea" localSheetId="14" hidden="1">PCTcluster7_QIPPmilestoneGraphs!$A$1:$AI$170</definedName>
    <definedName name="Z_7C8FB8B5_5EBC_470F_90AF_3696B4743E7A_.wvu.PrintArea" localSheetId="10" hidden="1">SEL_QIPPmilestoneGraphs!$A$1:$AI$170</definedName>
    <definedName name="Z_7C8FB8B5_5EBC_470F_90AF_3696B4743E7A_.wvu.PrintArea" localSheetId="12" hidden="1">SWL_QIPPmilestoneGraphs!$A$1:$AI$170</definedName>
    <definedName name="Z_7C8FB8B5_5EBC_470F_90AF_3696B4743E7A_.wvu.PrintTitles" localSheetId="1" hidden="1">INEL_QIPPmilestones!$A:$C</definedName>
    <definedName name="Z_7C8FB8B5_5EBC_470F_90AF_3696B4743E7A_.wvu.PrintTitles" localSheetId="3" hidden="1">NCL_QIPPmilestones!$A:$C</definedName>
    <definedName name="Z_7C8FB8B5_5EBC_470F_90AF_3696B4743E7A_.wvu.PrintTitles" localSheetId="5" hidden="1">NWL_QIPPmilestones!$A:$C</definedName>
    <definedName name="Z_7C8FB8B5_5EBC_470F_90AF_3696B4743E7A_.wvu.PrintTitles" localSheetId="7" hidden="1">ONEL_QIPPmilestones!$A:$C</definedName>
    <definedName name="Z_7C8FB8B5_5EBC_470F_90AF_3696B4743E7A_.wvu.PrintTitles" localSheetId="13" hidden="1">PCTcluster7_QIPPmilestones!$A:$C</definedName>
    <definedName name="Z_7C8FB8B5_5EBC_470F_90AF_3696B4743E7A_.wvu.PrintTitles" localSheetId="9" hidden="1">SEL_QIPPmilestones!$A:$C</definedName>
    <definedName name="Z_7C8FB8B5_5EBC_470F_90AF_3696B4743E7A_.wvu.PrintTitles" localSheetId="0" hidden="1">'SummaryReformMilestones NHSL'!$A:$B</definedName>
    <definedName name="Z_7C8FB8B5_5EBC_470F_90AF_3696B4743E7A_.wvu.PrintTitles" localSheetId="11" hidden="1">SWL_QIPPmilestones!$A:$C</definedName>
    <definedName name="Z_85DFE0C7_CF8F_4462_85BC_B49059D30F73_.wvu.FilterData" localSheetId="1" hidden="1">INEL_QIPPmilestones!$D$1:$D$66</definedName>
    <definedName name="Z_85DFE0C7_CF8F_4462_85BC_B49059D30F73_.wvu.FilterData" localSheetId="3" hidden="1">NCL_QIPPmilestones!$D$1:$D$66</definedName>
    <definedName name="Z_85DFE0C7_CF8F_4462_85BC_B49059D30F73_.wvu.FilterData" localSheetId="5" hidden="1">NWL_QIPPmilestones!$D$1:$D$66</definedName>
    <definedName name="Z_85DFE0C7_CF8F_4462_85BC_B49059D30F73_.wvu.FilterData" localSheetId="7" hidden="1">ONEL_QIPPmilestones!$D$1:$D$66</definedName>
    <definedName name="Z_85DFE0C7_CF8F_4462_85BC_B49059D30F73_.wvu.FilterData" localSheetId="13" hidden="1">PCTcluster7_QIPPmilestones!$D$1:$D$66</definedName>
    <definedName name="Z_85DFE0C7_CF8F_4462_85BC_B49059D30F73_.wvu.FilterData" localSheetId="9" hidden="1">SEL_QIPPmilestones!$D$1:$D$66</definedName>
    <definedName name="Z_85DFE0C7_CF8F_4462_85BC_B49059D30F73_.wvu.FilterData" localSheetId="11" hidden="1">SWL_QIPPmilestones!$D$1:$D$66</definedName>
    <definedName name="Z_85DFE0C7_CF8F_4462_85BC_B49059D30F73_.wvu.PrintArea" localSheetId="2" hidden="1">'INEL_QIPPmilestoneGraphs '!$A$1:$AI$170</definedName>
    <definedName name="Z_85DFE0C7_CF8F_4462_85BC_B49059D30F73_.wvu.PrintArea" localSheetId="4" hidden="1">NCL_QIPPmilestoneGraphs!$A$1:$AI$170</definedName>
    <definedName name="Z_85DFE0C7_CF8F_4462_85BC_B49059D30F73_.wvu.PrintArea" localSheetId="6" hidden="1">NWL_QIPPmilestoneGraphs!$A$1:$AI$170</definedName>
    <definedName name="Z_85DFE0C7_CF8F_4462_85BC_B49059D30F73_.wvu.PrintArea" localSheetId="8" hidden="1">ONEL_QIPPmilestoneGraphs!$A$1:$AI$170</definedName>
    <definedName name="Z_85DFE0C7_CF8F_4462_85BC_B49059D30F73_.wvu.PrintArea" localSheetId="14" hidden="1">PCTcluster7_QIPPmilestoneGraphs!$A$1:$AI$170</definedName>
    <definedName name="Z_85DFE0C7_CF8F_4462_85BC_B49059D30F73_.wvu.PrintArea" localSheetId="10" hidden="1">SEL_QIPPmilestoneGraphs!$A$1:$AI$170</definedName>
    <definedName name="Z_85DFE0C7_CF8F_4462_85BC_B49059D30F73_.wvu.PrintArea" localSheetId="12" hidden="1">SWL_QIPPmilestoneGraphs!$A$1:$AI$170</definedName>
    <definedName name="Z_85DFE0C7_CF8F_4462_85BC_B49059D30F73_.wvu.PrintTitles" localSheetId="1" hidden="1">INEL_QIPPmilestones!$A:$C</definedName>
    <definedName name="Z_85DFE0C7_CF8F_4462_85BC_B49059D30F73_.wvu.PrintTitles" localSheetId="3" hidden="1">NCL_QIPPmilestones!$A:$C</definedName>
    <definedName name="Z_85DFE0C7_CF8F_4462_85BC_B49059D30F73_.wvu.PrintTitles" localSheetId="5" hidden="1">NWL_QIPPmilestones!$A:$C</definedName>
    <definedName name="Z_85DFE0C7_CF8F_4462_85BC_B49059D30F73_.wvu.PrintTitles" localSheetId="7" hidden="1">ONEL_QIPPmilestones!$A:$C</definedName>
    <definedName name="Z_85DFE0C7_CF8F_4462_85BC_B49059D30F73_.wvu.PrintTitles" localSheetId="13" hidden="1">PCTcluster7_QIPPmilestones!$A:$C</definedName>
    <definedName name="Z_85DFE0C7_CF8F_4462_85BC_B49059D30F73_.wvu.PrintTitles" localSheetId="9" hidden="1">SEL_QIPPmilestones!$A:$C</definedName>
    <definedName name="Z_85DFE0C7_CF8F_4462_85BC_B49059D30F73_.wvu.PrintTitles" localSheetId="0" hidden="1">'SummaryReformMilestones NHSL'!$A:$B</definedName>
    <definedName name="Z_85DFE0C7_CF8F_4462_85BC_B49059D30F73_.wvu.PrintTitles" localSheetId="11" hidden="1">SWL_QIPPmilestones!$A:$C</definedName>
    <definedName name="Z_9F1F7529_1FF0_4D82_9EDA_00729703BE2B_.wvu.FilterData" localSheetId="1" hidden="1">INEL_QIPPmilestones!$D$1:$D$66</definedName>
    <definedName name="Z_9F1F7529_1FF0_4D82_9EDA_00729703BE2B_.wvu.FilterData" localSheetId="3" hidden="1">NCL_QIPPmilestones!$D$1:$D$66</definedName>
    <definedName name="Z_9F1F7529_1FF0_4D82_9EDA_00729703BE2B_.wvu.FilterData" localSheetId="5" hidden="1">NWL_QIPPmilestones!$D$1:$D$66</definedName>
    <definedName name="Z_9F1F7529_1FF0_4D82_9EDA_00729703BE2B_.wvu.FilterData" localSheetId="7" hidden="1">ONEL_QIPPmilestones!$D$1:$D$66</definedName>
    <definedName name="Z_9F1F7529_1FF0_4D82_9EDA_00729703BE2B_.wvu.FilterData" localSheetId="13" hidden="1">PCTcluster7_QIPPmilestones!$D$1:$D$66</definedName>
    <definedName name="Z_9F1F7529_1FF0_4D82_9EDA_00729703BE2B_.wvu.FilterData" localSheetId="9" hidden="1">SEL_QIPPmilestones!$D$1:$D$66</definedName>
    <definedName name="Z_9F1F7529_1FF0_4D82_9EDA_00729703BE2B_.wvu.FilterData" localSheetId="11" hidden="1">SWL_QIPPmilestones!$D$1:$D$66</definedName>
    <definedName name="Z_9F1F7529_1FF0_4D82_9EDA_00729703BE2B_.wvu.PrintArea" localSheetId="2" hidden="1">'INEL_QIPPmilestoneGraphs '!$A$1:$AI$170</definedName>
    <definedName name="Z_9F1F7529_1FF0_4D82_9EDA_00729703BE2B_.wvu.PrintArea" localSheetId="4" hidden="1">NCL_QIPPmilestoneGraphs!$A$1:$AI$170</definedName>
    <definedName name="Z_9F1F7529_1FF0_4D82_9EDA_00729703BE2B_.wvu.PrintArea" localSheetId="6" hidden="1">NWL_QIPPmilestoneGraphs!$A$1:$AI$170</definedName>
    <definedName name="Z_9F1F7529_1FF0_4D82_9EDA_00729703BE2B_.wvu.PrintArea" localSheetId="8" hidden="1">ONEL_QIPPmilestoneGraphs!$A$1:$AI$170</definedName>
    <definedName name="Z_9F1F7529_1FF0_4D82_9EDA_00729703BE2B_.wvu.PrintArea" localSheetId="14" hidden="1">PCTcluster7_QIPPmilestoneGraphs!$A$1:$AI$170</definedName>
    <definedName name="Z_9F1F7529_1FF0_4D82_9EDA_00729703BE2B_.wvu.PrintArea" localSheetId="10" hidden="1">SEL_QIPPmilestoneGraphs!$A$1:$AI$170</definedName>
    <definedName name="Z_9F1F7529_1FF0_4D82_9EDA_00729703BE2B_.wvu.PrintArea" localSheetId="12" hidden="1">SWL_QIPPmilestoneGraphs!$A$1:$AI$170</definedName>
    <definedName name="Z_9F1F7529_1FF0_4D82_9EDA_00729703BE2B_.wvu.PrintTitles" localSheetId="1" hidden="1">INEL_QIPPmilestones!$A:$C</definedName>
    <definedName name="Z_9F1F7529_1FF0_4D82_9EDA_00729703BE2B_.wvu.PrintTitles" localSheetId="3" hidden="1">NCL_QIPPmilestones!$A:$C</definedName>
    <definedName name="Z_9F1F7529_1FF0_4D82_9EDA_00729703BE2B_.wvu.PrintTitles" localSheetId="5" hidden="1">NWL_QIPPmilestones!$A:$C</definedName>
    <definedName name="Z_9F1F7529_1FF0_4D82_9EDA_00729703BE2B_.wvu.PrintTitles" localSheetId="7" hidden="1">ONEL_QIPPmilestones!$A:$C</definedName>
    <definedName name="Z_9F1F7529_1FF0_4D82_9EDA_00729703BE2B_.wvu.PrintTitles" localSheetId="13" hidden="1">PCTcluster7_QIPPmilestones!$A:$C</definedName>
    <definedName name="Z_9F1F7529_1FF0_4D82_9EDA_00729703BE2B_.wvu.PrintTitles" localSheetId="9" hidden="1">SEL_QIPPmilestones!$A:$C</definedName>
    <definedName name="Z_9F1F7529_1FF0_4D82_9EDA_00729703BE2B_.wvu.PrintTitles" localSheetId="0" hidden="1">'SummaryReformMilestones NHSL'!$A:$B</definedName>
    <definedName name="Z_9F1F7529_1FF0_4D82_9EDA_00729703BE2B_.wvu.PrintTitles" localSheetId="11" hidden="1">SWL_QIPPmilestones!$A:$C</definedName>
    <definedName name="Z_ABDB51C7_6D08_40F7_B6BE_16703804264F_.wvu.FilterData" localSheetId="1" hidden="1">INEL_QIPPmilestones!$D$1:$D$66</definedName>
    <definedName name="Z_ABDB51C7_6D08_40F7_B6BE_16703804264F_.wvu.FilterData" localSheetId="3" hidden="1">NCL_QIPPmilestones!$D$1:$D$66</definedName>
    <definedName name="Z_ABDB51C7_6D08_40F7_B6BE_16703804264F_.wvu.FilterData" localSheetId="5" hidden="1">NWL_QIPPmilestones!$D$1:$D$66</definedName>
    <definedName name="Z_ABDB51C7_6D08_40F7_B6BE_16703804264F_.wvu.FilterData" localSheetId="7" hidden="1">ONEL_QIPPmilestones!$D$1:$D$66</definedName>
    <definedName name="Z_ABDB51C7_6D08_40F7_B6BE_16703804264F_.wvu.FilterData" localSheetId="13" hidden="1">PCTcluster7_QIPPmilestones!$D$1:$D$66</definedName>
    <definedName name="Z_ABDB51C7_6D08_40F7_B6BE_16703804264F_.wvu.FilterData" localSheetId="9" hidden="1">SEL_QIPPmilestones!$D$1:$D$66</definedName>
    <definedName name="Z_ABDB51C7_6D08_40F7_B6BE_16703804264F_.wvu.FilterData" localSheetId="11" hidden="1">SWL_QIPPmilestones!$D$1:$D$66</definedName>
    <definedName name="Z_ABDB51C7_6D08_40F7_B6BE_16703804264F_.wvu.PrintArea" localSheetId="2" hidden="1">'INEL_QIPPmilestoneGraphs '!$A$1:$AI$170</definedName>
    <definedName name="Z_ABDB51C7_6D08_40F7_B6BE_16703804264F_.wvu.PrintArea" localSheetId="4" hidden="1">NCL_QIPPmilestoneGraphs!$A$1:$AI$170</definedName>
    <definedName name="Z_ABDB51C7_6D08_40F7_B6BE_16703804264F_.wvu.PrintArea" localSheetId="6" hidden="1">NWL_QIPPmilestoneGraphs!$A$1:$AI$170</definedName>
    <definedName name="Z_ABDB51C7_6D08_40F7_B6BE_16703804264F_.wvu.PrintArea" localSheetId="8" hidden="1">ONEL_QIPPmilestoneGraphs!$A$1:$AI$170</definedName>
    <definedName name="Z_ABDB51C7_6D08_40F7_B6BE_16703804264F_.wvu.PrintArea" localSheetId="14" hidden="1">PCTcluster7_QIPPmilestoneGraphs!$A$1:$AI$170</definedName>
    <definedName name="Z_ABDB51C7_6D08_40F7_B6BE_16703804264F_.wvu.PrintArea" localSheetId="10" hidden="1">SEL_QIPPmilestoneGraphs!$A$1:$AI$170</definedName>
    <definedName name="Z_ABDB51C7_6D08_40F7_B6BE_16703804264F_.wvu.PrintArea" localSheetId="12" hidden="1">SWL_QIPPmilestoneGraphs!$A$1:$AI$170</definedName>
    <definedName name="Z_ABDB51C7_6D08_40F7_B6BE_16703804264F_.wvu.PrintTitles" localSheetId="1" hidden="1">INEL_QIPPmilestones!$A:$C</definedName>
    <definedName name="Z_ABDB51C7_6D08_40F7_B6BE_16703804264F_.wvu.PrintTitles" localSheetId="3" hidden="1">NCL_QIPPmilestones!$A:$C</definedName>
    <definedName name="Z_ABDB51C7_6D08_40F7_B6BE_16703804264F_.wvu.PrintTitles" localSheetId="5" hidden="1">NWL_QIPPmilestones!$A:$C</definedName>
    <definedName name="Z_ABDB51C7_6D08_40F7_B6BE_16703804264F_.wvu.PrintTitles" localSheetId="7" hidden="1">ONEL_QIPPmilestones!$A:$C</definedName>
    <definedName name="Z_ABDB51C7_6D08_40F7_B6BE_16703804264F_.wvu.PrintTitles" localSheetId="13" hidden="1">PCTcluster7_QIPPmilestones!$A:$C</definedName>
    <definedName name="Z_ABDB51C7_6D08_40F7_B6BE_16703804264F_.wvu.PrintTitles" localSheetId="9" hidden="1">SEL_QIPPmilestones!$A:$C</definedName>
    <definedName name="Z_ABDB51C7_6D08_40F7_B6BE_16703804264F_.wvu.PrintTitles" localSheetId="0" hidden="1">'SummaryReformMilestones NHSL'!$A:$B</definedName>
    <definedName name="Z_ABDB51C7_6D08_40F7_B6BE_16703804264F_.wvu.PrintTitles" localSheetId="11" hidden="1">SWL_QIPPmilestones!$A:$C</definedName>
    <definedName name="Z_BF4628EB_EB62_4A7C_A253_5648BE549158_.wvu.PrintTitles" localSheetId="0" hidden="1">'SummaryReformMilestones NHSL'!$A:$B</definedName>
    <definedName name="Z_C569592F_D5C5_494D_A869_8832082C57E2_.wvu.FilterData" localSheetId="3" hidden="1">NCL_QIPPmilestones!$D$1:$D$66</definedName>
    <definedName name="Z_D1E14DCF_73A1_4981_A54F_CBE225CE6625_.wvu.FilterData" localSheetId="1" hidden="1">INEL_QIPPmilestones!$D$1:$D$66</definedName>
    <definedName name="Z_D8208DDB_97EB_4DC8_81A4_48BA925EBC49_.wvu.FilterData" localSheetId="1" hidden="1">INEL_QIPPmilestones!$D$1:$D$66</definedName>
    <definedName name="Z_D8208DDB_97EB_4DC8_81A4_48BA925EBC49_.wvu.FilterData" localSheetId="3" hidden="1">NCL_QIPPmilestones!$D$1:$D$66</definedName>
    <definedName name="Z_D8208DDB_97EB_4DC8_81A4_48BA925EBC49_.wvu.FilterData" localSheetId="5" hidden="1">NWL_QIPPmilestones!$D$1:$D$66</definedName>
    <definedName name="Z_D8208DDB_97EB_4DC8_81A4_48BA925EBC49_.wvu.FilterData" localSheetId="7" hidden="1">ONEL_QIPPmilestones!$D$1:$D$66</definedName>
    <definedName name="Z_D8208DDB_97EB_4DC8_81A4_48BA925EBC49_.wvu.FilterData" localSheetId="13" hidden="1">PCTcluster7_QIPPmilestones!$D$1:$D$66</definedName>
    <definedName name="Z_D8208DDB_97EB_4DC8_81A4_48BA925EBC49_.wvu.FilterData" localSheetId="9" hidden="1">SEL_QIPPmilestones!$D$1:$D$66</definedName>
    <definedName name="Z_D8208DDB_97EB_4DC8_81A4_48BA925EBC49_.wvu.FilterData" localSheetId="11" hidden="1">SWL_QIPPmilestones!$D$1:$D$66</definedName>
    <definedName name="Z_D8208DDB_97EB_4DC8_81A4_48BA925EBC49_.wvu.PrintArea" localSheetId="2" hidden="1">'INEL_QIPPmilestoneGraphs '!$A$1:$AI$170</definedName>
    <definedName name="Z_D8208DDB_97EB_4DC8_81A4_48BA925EBC49_.wvu.PrintArea" localSheetId="4" hidden="1">NCL_QIPPmilestoneGraphs!$A$1:$AI$170</definedName>
    <definedName name="Z_D8208DDB_97EB_4DC8_81A4_48BA925EBC49_.wvu.PrintArea" localSheetId="6" hidden="1">NWL_QIPPmilestoneGraphs!$A$1:$AI$170</definedName>
    <definedName name="Z_D8208DDB_97EB_4DC8_81A4_48BA925EBC49_.wvu.PrintArea" localSheetId="8" hidden="1">ONEL_QIPPmilestoneGraphs!$A$1:$AI$170</definedName>
    <definedName name="Z_D8208DDB_97EB_4DC8_81A4_48BA925EBC49_.wvu.PrintArea" localSheetId="14" hidden="1">PCTcluster7_QIPPmilestoneGraphs!$A$1:$AI$170</definedName>
    <definedName name="Z_D8208DDB_97EB_4DC8_81A4_48BA925EBC49_.wvu.PrintArea" localSheetId="10" hidden="1">SEL_QIPPmilestoneGraphs!$A$1:$AI$170</definedName>
    <definedName name="Z_D8208DDB_97EB_4DC8_81A4_48BA925EBC49_.wvu.PrintArea" localSheetId="12" hidden="1">SWL_QIPPmilestoneGraphs!$A$1:$AI$170</definedName>
    <definedName name="Z_D8208DDB_97EB_4DC8_81A4_48BA925EBC49_.wvu.PrintTitles" localSheetId="1" hidden="1">INEL_QIPPmilestones!$A:$C</definedName>
    <definedName name="Z_D8208DDB_97EB_4DC8_81A4_48BA925EBC49_.wvu.PrintTitles" localSheetId="3" hidden="1">NCL_QIPPmilestones!$A:$C</definedName>
    <definedName name="Z_D8208DDB_97EB_4DC8_81A4_48BA925EBC49_.wvu.PrintTitles" localSheetId="5" hidden="1">NWL_QIPPmilestones!$A:$C</definedName>
    <definedName name="Z_D8208DDB_97EB_4DC8_81A4_48BA925EBC49_.wvu.PrintTitles" localSheetId="7" hidden="1">ONEL_QIPPmilestones!$A:$C</definedName>
    <definedName name="Z_D8208DDB_97EB_4DC8_81A4_48BA925EBC49_.wvu.PrintTitles" localSheetId="13" hidden="1">PCTcluster7_QIPPmilestones!$A:$C</definedName>
    <definedName name="Z_D8208DDB_97EB_4DC8_81A4_48BA925EBC49_.wvu.PrintTitles" localSheetId="9" hidden="1">SEL_QIPPmilestones!$A:$C</definedName>
    <definedName name="Z_D8208DDB_97EB_4DC8_81A4_48BA925EBC49_.wvu.PrintTitles" localSheetId="0" hidden="1">'SummaryReformMilestones NHSL'!$A:$B</definedName>
    <definedName name="Z_D8208DDB_97EB_4DC8_81A4_48BA925EBC49_.wvu.PrintTitles" localSheetId="11" hidden="1">SWL_QIPPmilestones!$A:$C</definedName>
    <definedName name="Z_E5CF6C3B_6110_438A_B3D2_87454068C18B_.wvu.FilterData" localSheetId="3" hidden="1">NCL_QIPPmilestones!$D$1:$D$66</definedName>
    <definedName name="Z_E5CF6C3B_6110_438A_B3D2_87454068C18B_.wvu.FilterData" localSheetId="5" hidden="1">NWL_QIPPmilestones!$D$1:$D$66</definedName>
    <definedName name="Z_E5CF6C3B_6110_438A_B3D2_87454068C18B_.wvu.FilterData" localSheetId="7" hidden="1">ONEL_QIPPmilestones!$D$1:$D$66</definedName>
    <definedName name="Z_E5CF6C3B_6110_438A_B3D2_87454068C18B_.wvu.FilterData" localSheetId="13" hidden="1">PCTcluster7_QIPPmilestones!$D$1:$D$66</definedName>
    <definedName name="Z_E5CF6C3B_6110_438A_B3D2_87454068C18B_.wvu.FilterData" localSheetId="9" hidden="1">SEL_QIPPmilestones!$D$1:$D$66</definedName>
    <definedName name="Z_E5CF6C3B_6110_438A_B3D2_87454068C18B_.wvu.FilterData" localSheetId="11" hidden="1">SWL_QIPPmilestones!$D$1:$D$66</definedName>
    <definedName name="Z_E5CF6C3B_6110_438A_B3D2_87454068C18B_.wvu.PrintArea" localSheetId="2" hidden="1">'INEL_QIPPmilestoneGraphs '!$A$1:$AI$170</definedName>
    <definedName name="Z_E5CF6C3B_6110_438A_B3D2_87454068C18B_.wvu.PrintArea" localSheetId="4" hidden="1">NCL_QIPPmilestoneGraphs!$A$1:$AI$170</definedName>
    <definedName name="Z_E5CF6C3B_6110_438A_B3D2_87454068C18B_.wvu.PrintArea" localSheetId="6" hidden="1">NWL_QIPPmilestoneGraphs!$A$1:$AI$170</definedName>
    <definedName name="Z_E5CF6C3B_6110_438A_B3D2_87454068C18B_.wvu.PrintArea" localSheetId="8" hidden="1">ONEL_QIPPmilestoneGraphs!$A$1:$AI$170</definedName>
    <definedName name="Z_E5CF6C3B_6110_438A_B3D2_87454068C18B_.wvu.PrintArea" localSheetId="14" hidden="1">PCTcluster7_QIPPmilestoneGraphs!$A$1:$AI$170</definedName>
    <definedName name="Z_E5CF6C3B_6110_438A_B3D2_87454068C18B_.wvu.PrintArea" localSheetId="10" hidden="1">SEL_QIPPmilestoneGraphs!$A$1:$AI$170</definedName>
    <definedName name="Z_E5CF6C3B_6110_438A_B3D2_87454068C18B_.wvu.PrintArea" localSheetId="12" hidden="1">SWL_QIPPmilestoneGraphs!$A$1:$AI$170</definedName>
    <definedName name="Z_E5CF6C3B_6110_438A_B3D2_87454068C18B_.wvu.PrintTitles" localSheetId="3" hidden="1">NCL_QIPPmilestones!$A:$C</definedName>
    <definedName name="Z_E5CF6C3B_6110_438A_B3D2_87454068C18B_.wvu.PrintTitles" localSheetId="5" hidden="1">NWL_QIPPmilestones!$A:$C</definedName>
    <definedName name="Z_E5CF6C3B_6110_438A_B3D2_87454068C18B_.wvu.PrintTitles" localSheetId="7" hidden="1">ONEL_QIPPmilestones!$A:$C</definedName>
    <definedName name="Z_E5CF6C3B_6110_438A_B3D2_87454068C18B_.wvu.PrintTitles" localSheetId="13" hidden="1">PCTcluster7_QIPPmilestones!$A:$C</definedName>
    <definedName name="Z_E5CF6C3B_6110_438A_B3D2_87454068C18B_.wvu.PrintTitles" localSheetId="9" hidden="1">SEL_QIPPmilestones!$A:$C</definedName>
    <definedName name="Z_E5CF6C3B_6110_438A_B3D2_87454068C18B_.wvu.PrintTitles" localSheetId="11" hidden="1">SWL_QIPPmilestones!$A:$C</definedName>
    <definedName name="Z_E5CF6C3B_6110_438A_B3D2_87454068C18B_.wvu.Rows" localSheetId="13" hidden="1">PCTcluster7_QIPPmilestones!$7:$14,PCTcluster7_QIPPmilestones!$17:$21,PCTcluster7_QIPPmilestones!$24:$31</definedName>
  </definedNames>
  <calcPr calcId="125725"/>
  <customWorkbookViews>
    <customWorkbookView name="akeen - Personal View" guid="{40F3301A-350B-4C91-8A86-FCF6B8B00353}" mergeInterval="0" personalView="1" maximized="1" xWindow="1" yWindow="1" windowWidth="1276" windowHeight="806" activeSheetId="1"/>
    <customWorkbookView name="BOConnor - Personal View" guid="{602C46CA-75E7-4764-8EAC-8D1F7A92EF25}" mergeInterval="0" personalView="1" maximized="1" xWindow="1" yWindow="1" windowWidth="1276" windowHeight="801" activeSheetId="3"/>
    <customWorkbookView name="Test - Personal View" guid="{ABDB51C7-6D08-40F7-B6BE-16703804264F}" mergeInterval="0" personalView="1" maximized="1" windowWidth="1020" windowHeight="566" activeSheetId="14"/>
    <customWorkbookView name="Annette Keen - Personal View" guid="{E5CF6C3B-6110-438A-B3D2-87454068C18B}" mergeInterval="0" personalView="1" maximized="1" windowWidth="1362" windowHeight="523" activeSheetId="6"/>
    <customWorkbookView name="onukogui - Personal View" guid="{7C8FB8B5-5EBC-470F-90AF-3696B4743E7A}" mergeInterval="0" personalView="1" maximized="1" windowWidth="1276" windowHeight="805" activeSheetId="2"/>
    <customWorkbookView name="Onukogu, Ijay - Personal View" guid="{D8208DDB-97EB-4DC8-81A4-48BA925EBC49}" mergeInterval="0" personalView="1" maximized="1" windowWidth="1276" windowHeight="805" activeSheetId="2"/>
    <customWorkbookView name="Lappin, Andrew - Personal View" guid="{9F1F7529-1FF0-4D82-9EDA-00729703BE2B}" mergeInterval="0" personalView="1" maximized="1" windowWidth="1211" windowHeight="741" activeSheetId="2"/>
    <customWorkbookView name="Alasdair Lees - Personal View" guid="{85DFE0C7-CF8F-4462-85BC-B49059D30F73}" mergeInterval="0" personalView="1" maximized="1" xWindow="1" yWindow="1" windowWidth="1276" windowHeight="780" activeSheetId="14"/>
  </customWorkbookViews>
</workbook>
</file>

<file path=xl/calcChain.xml><?xml version="1.0" encoding="utf-8"?>
<calcChain xmlns="http://schemas.openxmlformats.org/spreadsheetml/2006/main">
  <c r="HY82" i="12"/>
  <c r="HX82"/>
  <c r="HW82"/>
  <c r="HV82"/>
  <c r="HU82"/>
  <c r="HT82"/>
  <c r="HS82"/>
  <c r="HR82"/>
  <c r="HQ82"/>
  <c r="HP82"/>
  <c r="HO82"/>
  <c r="HN82"/>
  <c r="HM82"/>
  <c r="HL82"/>
  <c r="HK82"/>
  <c r="HJ82"/>
  <c r="HI82"/>
  <c r="HH82"/>
  <c r="HG82"/>
  <c r="HF82"/>
  <c r="HE82"/>
  <c r="HD82"/>
  <c r="HC82"/>
  <c r="HB82"/>
  <c r="HA82"/>
  <c r="GZ82"/>
  <c r="GY82"/>
  <c r="GX82"/>
  <c r="GW82"/>
  <c r="GV82"/>
  <c r="GU82"/>
  <c r="GT82"/>
  <c r="GR82"/>
  <c r="GQ82"/>
  <c r="GP82"/>
  <c r="GO82"/>
  <c r="GN82"/>
  <c r="GM82"/>
  <c r="GL82"/>
  <c r="GK82"/>
  <c r="GJ82"/>
  <c r="GI82"/>
  <c r="GH82"/>
  <c r="GG82"/>
  <c r="GF82"/>
  <c r="GE82"/>
  <c r="GD82"/>
  <c r="GC82"/>
  <c r="GB82"/>
  <c r="GA82"/>
  <c r="FZ82"/>
  <c r="FY82"/>
  <c r="FX82"/>
  <c r="FW82"/>
  <c r="FV82"/>
  <c r="FU82"/>
  <c r="FT82"/>
  <c r="FS82"/>
  <c r="FR82"/>
  <c r="FQ82"/>
  <c r="FP82"/>
  <c r="FO82"/>
  <c r="FN82"/>
  <c r="FM82"/>
  <c r="FK82"/>
  <c r="FJ82"/>
  <c r="FI82"/>
  <c r="FH82"/>
  <c r="FG82"/>
  <c r="FF82"/>
  <c r="FE82"/>
  <c r="FD82"/>
  <c r="FC82"/>
  <c r="FB82"/>
  <c r="FA82"/>
  <c r="EZ82"/>
  <c r="EY82"/>
  <c r="EX82"/>
  <c r="EW82"/>
  <c r="EV82"/>
  <c r="EU82"/>
  <c r="ET82"/>
  <c r="ES82"/>
  <c r="ER82"/>
  <c r="EQ82"/>
  <c r="EP82"/>
  <c r="EO82"/>
  <c r="EN82"/>
  <c r="EM82"/>
  <c r="EL82"/>
  <c r="EK82"/>
  <c r="EJ82"/>
  <c r="EI82"/>
  <c r="EH82"/>
  <c r="EG82"/>
  <c r="EF82"/>
  <c r="ED82"/>
  <c r="EC82"/>
  <c r="EB82"/>
  <c r="EA82"/>
  <c r="DZ82"/>
  <c r="DY82"/>
  <c r="DX82"/>
  <c r="DW82"/>
  <c r="DV82"/>
  <c r="DU82"/>
  <c r="DT82"/>
  <c r="DS82"/>
  <c r="DR82"/>
  <c r="DQ82"/>
  <c r="DP82"/>
  <c r="DO82"/>
  <c r="DN82"/>
  <c r="DM82"/>
  <c r="DL82"/>
  <c r="DK82"/>
  <c r="DJ82"/>
  <c r="DI82"/>
  <c r="DH82"/>
  <c r="DG82"/>
  <c r="DF82"/>
  <c r="DE82"/>
  <c r="DD82"/>
  <c r="DC82"/>
  <c r="DB82"/>
  <c r="DA82"/>
  <c r="CZ82"/>
  <c r="CY82"/>
  <c r="CW82"/>
  <c r="CV82"/>
  <c r="CU82"/>
  <c r="CT82"/>
  <c r="CS82"/>
  <c r="CR82"/>
  <c r="CQ82"/>
  <c r="CP82"/>
  <c r="CO82"/>
  <c r="CN82"/>
  <c r="CM82"/>
  <c r="CL82"/>
  <c r="CK82"/>
  <c r="CJ82"/>
  <c r="CI82"/>
  <c r="CH82"/>
  <c r="CG82"/>
  <c r="CF82"/>
  <c r="CE82"/>
  <c r="CD82"/>
  <c r="CC82"/>
  <c r="CB82"/>
  <c r="CA82"/>
  <c r="BZ82"/>
  <c r="BY82"/>
  <c r="BX82"/>
  <c r="BW82"/>
  <c r="BV82"/>
  <c r="BU82"/>
  <c r="BT82"/>
  <c r="BS82"/>
  <c r="BR82"/>
  <c r="BP82"/>
  <c r="BO82"/>
  <c r="BN82"/>
  <c r="BM82"/>
  <c r="BL82"/>
  <c r="BK82"/>
  <c r="BJ82"/>
  <c r="BI82"/>
  <c r="BH82"/>
  <c r="BG82"/>
  <c r="BF82"/>
  <c r="BE82"/>
  <c r="BD82"/>
  <c r="BC82"/>
  <c r="BB82"/>
  <c r="BA82"/>
  <c r="AZ82"/>
  <c r="AY82"/>
  <c r="AX82"/>
  <c r="AW82"/>
  <c r="AV82"/>
  <c r="AU82"/>
  <c r="AT82"/>
  <c r="AS82"/>
  <c r="AR82"/>
  <c r="AQ82"/>
  <c r="AP82"/>
  <c r="AO82"/>
  <c r="AN82"/>
  <c r="AM82"/>
  <c r="AL82"/>
  <c r="AK82"/>
  <c r="AI82"/>
  <c r="AH82"/>
  <c r="AG82"/>
  <c r="AF82"/>
  <c r="AE82"/>
  <c r="AD82"/>
  <c r="AC82"/>
  <c r="AB82"/>
  <c r="AA82"/>
  <c r="Z82"/>
  <c r="Y82"/>
  <c r="X82"/>
  <c r="W82"/>
  <c r="V82"/>
  <c r="U82"/>
  <c r="T82"/>
  <c r="S82"/>
  <c r="R82"/>
  <c r="Q82"/>
  <c r="P82"/>
  <c r="O82"/>
  <c r="N82"/>
  <c r="M82"/>
  <c r="L82"/>
  <c r="K82"/>
  <c r="J82"/>
  <c r="I82"/>
  <c r="H82"/>
  <c r="G82"/>
  <c r="F82"/>
  <c r="E82"/>
  <c r="D82"/>
  <c r="HZ79"/>
  <c r="GS79"/>
  <c r="FL79"/>
  <c r="EE79"/>
  <c r="CX79"/>
  <c r="BQ79"/>
  <c r="AJ79"/>
  <c r="HZ78"/>
  <c r="GS78"/>
  <c r="FL78"/>
  <c r="EE78"/>
  <c r="CX78"/>
  <c r="BQ78"/>
  <c r="AJ78"/>
  <c r="HZ77"/>
  <c r="GS77"/>
  <c r="FL77"/>
  <c r="EE77"/>
  <c r="CX77"/>
  <c r="BQ77"/>
  <c r="AJ77"/>
  <c r="HZ76"/>
  <c r="GS76"/>
  <c r="FL76"/>
  <c r="EE76"/>
  <c r="CX76"/>
  <c r="BQ76"/>
  <c r="AJ76"/>
  <c r="HZ75"/>
  <c r="GS75"/>
  <c r="FL75"/>
  <c r="EE75"/>
  <c r="CX75"/>
  <c r="BQ75"/>
  <c r="AJ75"/>
  <c r="HZ74"/>
  <c r="GS74"/>
  <c r="FL74"/>
  <c r="EE74"/>
  <c r="CX74"/>
  <c r="BQ74"/>
  <c r="AJ74"/>
  <c r="HZ73"/>
  <c r="GS73"/>
  <c r="FL73"/>
  <c r="EE73"/>
  <c r="CX73"/>
  <c r="BQ73"/>
  <c r="AJ73"/>
  <c r="HZ72"/>
  <c r="GS72"/>
  <c r="FL72"/>
  <c r="EE72"/>
  <c r="CX72"/>
  <c r="BQ72"/>
  <c r="AJ72"/>
  <c r="HZ71"/>
  <c r="GS71"/>
  <c r="FL71"/>
  <c r="EE71"/>
  <c r="CX71"/>
  <c r="BQ71"/>
  <c r="AJ71"/>
  <c r="HZ70"/>
  <c r="GS70"/>
  <c r="FL70"/>
  <c r="EE70"/>
  <c r="CX70"/>
  <c r="BQ70"/>
  <c r="AJ70"/>
  <c r="HZ69"/>
  <c r="GS69"/>
  <c r="FL69"/>
  <c r="EE69"/>
  <c r="CX69"/>
  <c r="BQ69"/>
  <c r="AJ69"/>
  <c r="HZ68"/>
  <c r="GS68"/>
  <c r="FL68"/>
  <c r="EE68"/>
  <c r="CX68"/>
  <c r="BQ68"/>
  <c r="AJ68"/>
  <c r="HZ67"/>
  <c r="GS67"/>
  <c r="FL67"/>
  <c r="EE67"/>
  <c r="CX67"/>
  <c r="BQ67"/>
  <c r="AJ67"/>
  <c r="HZ66"/>
  <c r="GS66"/>
  <c r="FL66"/>
  <c r="EE66"/>
  <c r="CX66"/>
  <c r="BQ66"/>
  <c r="AJ66"/>
  <c r="HZ65"/>
  <c r="GS65"/>
  <c r="FL65"/>
  <c r="EE65"/>
  <c r="CX65"/>
  <c r="BQ65"/>
  <c r="AJ65"/>
  <c r="HZ64"/>
  <c r="GS64"/>
  <c r="FL64"/>
  <c r="EE64"/>
  <c r="CX64"/>
  <c r="BQ64"/>
  <c r="AJ64"/>
  <c r="HZ63"/>
  <c r="GS63"/>
  <c r="FL63"/>
  <c r="EE63"/>
  <c r="CX63"/>
  <c r="BQ63"/>
  <c r="AJ63"/>
  <c r="HZ62"/>
  <c r="GS62"/>
  <c r="FL62"/>
  <c r="EE62"/>
  <c r="CX62"/>
  <c r="BQ62"/>
  <c r="AJ62"/>
  <c r="HZ61"/>
  <c r="GS61"/>
  <c r="FL61"/>
  <c r="EE61"/>
  <c r="CX61"/>
  <c r="BQ61"/>
  <c r="AJ61"/>
  <c r="HZ60"/>
  <c r="GS60"/>
  <c r="FL60"/>
  <c r="EE60"/>
  <c r="CX60"/>
  <c r="BQ60"/>
  <c r="AJ60"/>
  <c r="HZ59"/>
  <c r="GS59"/>
  <c r="FL59"/>
  <c r="EE59"/>
  <c r="CX59"/>
  <c r="BQ59"/>
  <c r="AJ59"/>
  <c r="HZ58"/>
  <c r="GS58"/>
  <c r="FL58"/>
  <c r="EE58"/>
  <c r="CX58"/>
  <c r="BQ58"/>
  <c r="AJ58"/>
  <c r="HZ57"/>
  <c r="GS57"/>
  <c r="FL57"/>
  <c r="EE57"/>
  <c r="CX57"/>
  <c r="BQ57"/>
  <c r="AJ57"/>
  <c r="HZ56"/>
  <c r="GS56"/>
  <c r="FL56"/>
  <c r="EE56"/>
  <c r="CX56"/>
  <c r="BQ56"/>
  <c r="AJ56"/>
  <c r="HZ55"/>
  <c r="GS55"/>
  <c r="FL55"/>
  <c r="EE55"/>
  <c r="CX55"/>
  <c r="BQ55"/>
  <c r="AJ55"/>
  <c r="HZ54"/>
  <c r="GS54"/>
  <c r="FL54"/>
  <c r="EE54"/>
  <c r="CX54"/>
  <c r="BQ54"/>
  <c r="AJ54"/>
  <c r="HZ53"/>
  <c r="GS53"/>
  <c r="FL53"/>
  <c r="EE53"/>
  <c r="CX53"/>
  <c r="BQ53"/>
  <c r="AJ53"/>
  <c r="HZ52"/>
  <c r="GS52"/>
  <c r="FL52"/>
  <c r="EE52"/>
  <c r="CX52"/>
  <c r="BQ52"/>
  <c r="AJ52"/>
  <c r="HZ51"/>
  <c r="GS51"/>
  <c r="FL51"/>
  <c r="EE51"/>
  <c r="CX51"/>
  <c r="BQ51"/>
  <c r="AJ51"/>
  <c r="HZ50"/>
  <c r="GS50"/>
  <c r="FL50"/>
  <c r="EE50"/>
  <c r="CX50"/>
  <c r="BQ50"/>
  <c r="AJ50"/>
  <c r="HZ49"/>
  <c r="GS49"/>
  <c r="FL49"/>
  <c r="EE49"/>
  <c r="CX49"/>
  <c r="BQ49"/>
  <c r="AJ49"/>
  <c r="HZ48"/>
  <c r="GS48"/>
  <c r="FL48"/>
  <c r="EE48"/>
  <c r="CX48"/>
  <c r="BQ48"/>
  <c r="AJ48"/>
  <c r="HZ47"/>
  <c r="GS47"/>
  <c r="FL47"/>
  <c r="EE47"/>
  <c r="CX47"/>
  <c r="BQ47"/>
  <c r="AJ47"/>
  <c r="HZ46"/>
  <c r="GS46"/>
  <c r="FL46"/>
  <c r="EE46"/>
  <c r="CX46"/>
  <c r="BQ46"/>
  <c r="AJ46"/>
  <c r="HZ45"/>
  <c r="GS45"/>
  <c r="FL45"/>
  <c r="EE45"/>
  <c r="CX45"/>
  <c r="BQ45"/>
  <c r="AJ45"/>
  <c r="HZ44"/>
  <c r="GS44"/>
  <c r="FL44"/>
  <c r="EE44"/>
  <c r="CX44"/>
  <c r="BQ44"/>
  <c r="AJ44"/>
  <c r="HZ43"/>
  <c r="GS43"/>
  <c r="FL43"/>
  <c r="EE43"/>
  <c r="CX43"/>
  <c r="BQ43"/>
  <c r="AJ43"/>
  <c r="HZ42"/>
  <c r="GS42"/>
  <c r="FL42"/>
  <c r="EE42"/>
  <c r="CX42"/>
  <c r="BQ42"/>
  <c r="AJ42"/>
  <c r="HZ41"/>
  <c r="GS41"/>
  <c r="FL41"/>
  <c r="EE41"/>
  <c r="CX41"/>
  <c r="BQ41"/>
  <c r="AJ41"/>
  <c r="HZ40"/>
  <c r="GS40"/>
  <c r="FL40"/>
  <c r="EE40"/>
  <c r="CX40"/>
  <c r="BQ40"/>
  <c r="AJ40"/>
  <c r="HZ39"/>
  <c r="GS39"/>
  <c r="FL39"/>
  <c r="EE39"/>
  <c r="CX39"/>
  <c r="BQ39"/>
  <c r="AJ39"/>
  <c r="FR21"/>
  <c r="FO21"/>
  <c r="FP17" s="1"/>
  <c r="FP18" s="1"/>
  <c r="FV18" s="1"/>
  <c r="EK21"/>
  <c r="EH21"/>
  <c r="EI17" s="1"/>
  <c r="EI18" s="1"/>
  <c r="EO18" s="1"/>
  <c r="DD21"/>
  <c r="DA21" s="1"/>
  <c r="DB17" s="1"/>
  <c r="DB18" s="1"/>
  <c r="DH18" s="1"/>
  <c r="CX21"/>
  <c r="CU21"/>
  <c r="CI21"/>
  <c r="CF21"/>
  <c r="BW21"/>
  <c r="BT21"/>
  <c r="BE21"/>
  <c r="AM21" s="1"/>
  <c r="AN17" s="1"/>
  <c r="AN18" s="1"/>
  <c r="AT18" s="1"/>
  <c r="AJ21"/>
  <c r="X21"/>
  <c r="F21"/>
  <c r="HC18"/>
  <c r="BU18"/>
  <c r="CA18" s="1"/>
  <c r="G17"/>
  <c r="G18" s="1"/>
  <c r="M18" s="1"/>
  <c r="C14" s="1"/>
  <c r="C13"/>
  <c r="HY82" i="6" l="1"/>
  <c r="HX82"/>
  <c r="HW82"/>
  <c r="HV82"/>
  <c r="HU82"/>
  <c r="HT82"/>
  <c r="HS82"/>
  <c r="HR82"/>
  <c r="HQ82"/>
  <c r="HP82"/>
  <c r="HO82"/>
  <c r="HN82"/>
  <c r="HM82"/>
  <c r="HL82"/>
  <c r="HK82"/>
  <c r="HJ82"/>
  <c r="HI82"/>
  <c r="HH82"/>
  <c r="HG82"/>
  <c r="HF82"/>
  <c r="HE82"/>
  <c r="HD82"/>
  <c r="HC82"/>
  <c r="HB82"/>
  <c r="HA82"/>
  <c r="GZ82"/>
  <c r="GY82"/>
  <c r="GX82"/>
  <c r="GW82"/>
  <c r="GV82"/>
  <c r="GU82"/>
  <c r="GT82"/>
  <c r="GR82"/>
  <c r="GQ82"/>
  <c r="GP82"/>
  <c r="GO82"/>
  <c r="GN82"/>
  <c r="GM82"/>
  <c r="GL82"/>
  <c r="GK82"/>
  <c r="GJ82"/>
  <c r="GI82"/>
  <c r="GH82"/>
  <c r="GG82"/>
  <c r="GF82"/>
  <c r="GE82"/>
  <c r="GD82"/>
  <c r="GC82"/>
  <c r="GB82"/>
  <c r="GA82"/>
  <c r="FZ82"/>
  <c r="FY82"/>
  <c r="FX82"/>
  <c r="FW82"/>
  <c r="FV82"/>
  <c r="FU82"/>
  <c r="FT82"/>
  <c r="FS82"/>
  <c r="FR82"/>
  <c r="FQ82"/>
  <c r="FP82"/>
  <c r="FO82"/>
  <c r="FN82"/>
  <c r="FM82"/>
  <c r="FK82"/>
  <c r="FJ82"/>
  <c r="FI82"/>
  <c r="FH82"/>
  <c r="FG82"/>
  <c r="FF82"/>
  <c r="FE82"/>
  <c r="FD82"/>
  <c r="FC82"/>
  <c r="FB82"/>
  <c r="FA82"/>
  <c r="EZ82"/>
  <c r="EY82"/>
  <c r="EX82"/>
  <c r="EW82"/>
  <c r="EV82"/>
  <c r="EU82"/>
  <c r="ET82"/>
  <c r="ES82"/>
  <c r="ER82"/>
  <c r="EQ82"/>
  <c r="EP82"/>
  <c r="EO82"/>
  <c r="EN82"/>
  <c r="EM82"/>
  <c r="EL82"/>
  <c r="EK82"/>
  <c r="EJ82"/>
  <c r="EI82"/>
  <c r="EH82"/>
  <c r="EG82"/>
  <c r="EF82"/>
  <c r="ED82"/>
  <c r="EC82"/>
  <c r="EB82"/>
  <c r="EA82"/>
  <c r="DZ82"/>
  <c r="DY82"/>
  <c r="DX82"/>
  <c r="DW82"/>
  <c r="DV82"/>
  <c r="DU82"/>
  <c r="DT82"/>
  <c r="DS82"/>
  <c r="DR82"/>
  <c r="DQ82"/>
  <c r="DP82"/>
  <c r="DO82"/>
  <c r="DN82"/>
  <c r="DM82"/>
  <c r="DL82"/>
  <c r="DK82"/>
  <c r="DJ82"/>
  <c r="DI82"/>
  <c r="DH82"/>
  <c r="DG82"/>
  <c r="DF82"/>
  <c r="DE82"/>
  <c r="DD82"/>
  <c r="DC82"/>
  <c r="DB82"/>
  <c r="DA82"/>
  <c r="CZ82"/>
  <c r="CY82"/>
  <c r="CW82"/>
  <c r="CV82"/>
  <c r="CU82"/>
  <c r="CT82"/>
  <c r="CS82"/>
  <c r="CR82"/>
  <c r="CQ82"/>
  <c r="CP82"/>
  <c r="CO82"/>
  <c r="CN82"/>
  <c r="CM82"/>
  <c r="CL82"/>
  <c r="CK82"/>
  <c r="CJ82"/>
  <c r="CI82"/>
  <c r="CH82"/>
  <c r="CG82"/>
  <c r="CF82"/>
  <c r="CE82"/>
  <c r="CD82"/>
  <c r="CC82"/>
  <c r="CB82"/>
  <c r="CA82"/>
  <c r="BZ82"/>
  <c r="BY82"/>
  <c r="BX82"/>
  <c r="BW82"/>
  <c r="BV82"/>
  <c r="BU82"/>
  <c r="BT82"/>
  <c r="BS82"/>
  <c r="BR82"/>
  <c r="BP82"/>
  <c r="BO82"/>
  <c r="BN82"/>
  <c r="BM82"/>
  <c r="BL82"/>
  <c r="BK82"/>
  <c r="BJ82"/>
  <c r="BI82"/>
  <c r="BH82"/>
  <c r="BG82"/>
  <c r="BF82"/>
  <c r="BE82"/>
  <c r="BD82"/>
  <c r="BC82"/>
  <c r="BB82"/>
  <c r="BA82"/>
  <c r="AZ82"/>
  <c r="AY82"/>
  <c r="AX82"/>
  <c r="AW82"/>
  <c r="AV82"/>
  <c r="AU82"/>
  <c r="AT82"/>
  <c r="AS82"/>
  <c r="AR82"/>
  <c r="AQ82"/>
  <c r="AP82"/>
  <c r="AO82"/>
  <c r="AN82"/>
  <c r="AM82"/>
  <c r="AL82"/>
  <c r="AK82"/>
  <c r="AI82"/>
  <c r="AH82"/>
  <c r="AG82"/>
  <c r="AF82"/>
  <c r="AE82"/>
  <c r="AD82"/>
  <c r="AC82"/>
  <c r="AB82"/>
  <c r="AA82"/>
  <c r="Z82"/>
  <c r="Y82"/>
  <c r="X82"/>
  <c r="W82"/>
  <c r="V82"/>
  <c r="U82"/>
  <c r="T82"/>
  <c r="S82"/>
  <c r="R82"/>
  <c r="Q82"/>
  <c r="P82"/>
  <c r="O82"/>
  <c r="N82"/>
  <c r="M82"/>
  <c r="L82"/>
  <c r="K82"/>
  <c r="J82"/>
  <c r="I82"/>
  <c r="H82"/>
  <c r="G82"/>
  <c r="F82"/>
  <c r="E82"/>
  <c r="D82"/>
  <c r="HZ79"/>
  <c r="GS79"/>
  <c r="FL79"/>
  <c r="EE79"/>
  <c r="CX79"/>
  <c r="BQ79"/>
  <c r="AJ79"/>
  <c r="HZ78"/>
  <c r="GS78"/>
  <c r="FL78"/>
  <c r="EE78"/>
  <c r="CX78"/>
  <c r="BQ78"/>
  <c r="AJ78"/>
  <c r="HZ77"/>
  <c r="GS77"/>
  <c r="FL77"/>
  <c r="EE77"/>
  <c r="CX77"/>
  <c r="BQ77"/>
  <c r="AJ77"/>
  <c r="HZ76"/>
  <c r="GS76"/>
  <c r="FL76"/>
  <c r="EE76"/>
  <c r="CX76"/>
  <c r="BQ76"/>
  <c r="AJ76"/>
  <c r="HZ75"/>
  <c r="GS75"/>
  <c r="FL75"/>
  <c r="EE75"/>
  <c r="CX75"/>
  <c r="BQ75"/>
  <c r="AJ75"/>
  <c r="HZ74"/>
  <c r="GS74"/>
  <c r="FL74"/>
  <c r="EE74"/>
  <c r="CX74"/>
  <c r="BQ74"/>
  <c r="AJ74"/>
  <c r="HZ73"/>
  <c r="GS73"/>
  <c r="FL73"/>
  <c r="EE73"/>
  <c r="CX73"/>
  <c r="BQ73"/>
  <c r="AJ73"/>
  <c r="HZ72"/>
  <c r="GS72"/>
  <c r="FL72"/>
  <c r="EE72"/>
  <c r="CX72"/>
  <c r="BQ72"/>
  <c r="AJ72"/>
  <c r="HZ71"/>
  <c r="GS71"/>
  <c r="FL71"/>
  <c r="EE71"/>
  <c r="CX71"/>
  <c r="BQ71"/>
  <c r="AJ71"/>
  <c r="HZ70"/>
  <c r="GS70"/>
  <c r="FL70"/>
  <c r="EE70"/>
  <c r="CX70"/>
  <c r="BQ70"/>
  <c r="AJ70"/>
  <c r="HZ69"/>
  <c r="GS69"/>
  <c r="FL69"/>
  <c r="EE69"/>
  <c r="CX69"/>
  <c r="BQ69"/>
  <c r="AJ69"/>
  <c r="HZ68"/>
  <c r="GS68"/>
  <c r="FL68"/>
  <c r="EE68"/>
  <c r="CX68"/>
  <c r="BQ68"/>
  <c r="AJ68"/>
  <c r="HZ67"/>
  <c r="GS67"/>
  <c r="FL67"/>
  <c r="EE67"/>
  <c r="CX67"/>
  <c r="BQ67"/>
  <c r="AJ67"/>
  <c r="HZ66"/>
  <c r="GS66"/>
  <c r="FL66"/>
  <c r="EE66"/>
  <c r="CX66"/>
  <c r="BQ66"/>
  <c r="AJ66"/>
  <c r="HZ65"/>
  <c r="GS65"/>
  <c r="FL65"/>
  <c r="EE65"/>
  <c r="CX65"/>
  <c r="BQ65"/>
  <c r="AJ65"/>
  <c r="HZ64"/>
  <c r="GS64"/>
  <c r="FL64"/>
  <c r="EE64"/>
  <c r="CX64"/>
  <c r="BQ64"/>
  <c r="AJ64"/>
  <c r="HZ63"/>
  <c r="GS63"/>
  <c r="FL63"/>
  <c r="EE63"/>
  <c r="CX63"/>
  <c r="BQ63"/>
  <c r="AJ63"/>
  <c r="HZ62"/>
  <c r="GS62"/>
  <c r="FL62"/>
  <c r="EE62"/>
  <c r="CX62"/>
  <c r="BQ62"/>
  <c r="AJ62"/>
  <c r="HZ61"/>
  <c r="GS61"/>
  <c r="FL61"/>
  <c r="EE61"/>
  <c r="CX61"/>
  <c r="BQ61"/>
  <c r="AJ61"/>
  <c r="HZ60"/>
  <c r="GS60"/>
  <c r="FL60"/>
  <c r="EE60"/>
  <c r="CX60"/>
  <c r="BQ60"/>
  <c r="AJ60"/>
  <c r="HZ59"/>
  <c r="GS59"/>
  <c r="FL59"/>
  <c r="EE59"/>
  <c r="CX59"/>
  <c r="BQ59"/>
  <c r="AJ59"/>
  <c r="HZ58"/>
  <c r="GS58"/>
  <c r="FL58"/>
  <c r="EE58"/>
  <c r="CX58"/>
  <c r="BQ58"/>
  <c r="AJ58"/>
  <c r="HZ57"/>
  <c r="GS57"/>
  <c r="FL57"/>
  <c r="EE57"/>
  <c r="CX57"/>
  <c r="BQ57"/>
  <c r="AJ57"/>
  <c r="HZ56"/>
  <c r="GS56"/>
  <c r="FL56"/>
  <c r="EE56"/>
  <c r="CX56"/>
  <c r="BQ56"/>
  <c r="AJ56"/>
  <c r="HZ55"/>
  <c r="GS55"/>
  <c r="FL55"/>
  <c r="EE55"/>
  <c r="CX55"/>
  <c r="BQ55"/>
  <c r="AJ55"/>
  <c r="HZ54"/>
  <c r="GS54"/>
  <c r="FL54"/>
  <c r="EE54"/>
  <c r="CX54"/>
  <c r="BQ54"/>
  <c r="AJ54"/>
  <c r="HZ53"/>
  <c r="GS53"/>
  <c r="FL53"/>
  <c r="EE53"/>
  <c r="CX53"/>
  <c r="BQ53"/>
  <c r="AJ53"/>
  <c r="HZ52"/>
  <c r="GS52"/>
  <c r="FL52"/>
  <c r="EE52"/>
  <c r="CX52"/>
  <c r="BQ52"/>
  <c r="AJ52"/>
  <c r="HZ51"/>
  <c r="GS51"/>
  <c r="FL51"/>
  <c r="EE51"/>
  <c r="CX51"/>
  <c r="BQ51"/>
  <c r="AJ51"/>
  <c r="HZ50"/>
  <c r="GS50"/>
  <c r="FL50"/>
  <c r="EE50"/>
  <c r="CX50"/>
  <c r="BQ50"/>
  <c r="AJ50"/>
  <c r="HZ49"/>
  <c r="GS49"/>
  <c r="FL49"/>
  <c r="EE49"/>
  <c r="CX49"/>
  <c r="BQ49"/>
  <c r="AJ49"/>
  <c r="HZ48"/>
  <c r="GS48"/>
  <c r="FL48"/>
  <c r="EE48"/>
  <c r="CX48"/>
  <c r="BQ48"/>
  <c r="AJ48"/>
  <c r="HZ47"/>
  <c r="GS47"/>
  <c r="FL47"/>
  <c r="EE47"/>
  <c r="CX47"/>
  <c r="BQ47"/>
  <c r="AJ47"/>
  <c r="HZ46"/>
  <c r="GS46"/>
  <c r="FL46"/>
  <c r="EE46"/>
  <c r="CX46"/>
  <c r="BQ46"/>
  <c r="AJ46"/>
  <c r="HZ45"/>
  <c r="GS45"/>
  <c r="FL45"/>
  <c r="EE45"/>
  <c r="CX45"/>
  <c r="BQ45"/>
  <c r="AJ45"/>
  <c r="HZ44"/>
  <c r="GS44"/>
  <c r="FL44"/>
  <c r="EE44"/>
  <c r="CX44"/>
  <c r="BQ44"/>
  <c r="AJ44"/>
  <c r="HZ43"/>
  <c r="GS43"/>
  <c r="FL43"/>
  <c r="EE43"/>
  <c r="CX43"/>
  <c r="BQ43"/>
  <c r="AJ43"/>
  <c r="HZ42"/>
  <c r="GS42"/>
  <c r="FL42"/>
  <c r="EE42"/>
  <c r="CX42"/>
  <c r="BQ42"/>
  <c r="AJ42"/>
  <c r="HZ41"/>
  <c r="GS41"/>
  <c r="FL41"/>
  <c r="EE41"/>
  <c r="CX41"/>
  <c r="BQ41"/>
  <c r="AJ41"/>
  <c r="HZ40"/>
  <c r="GS40"/>
  <c r="FL40"/>
  <c r="EE40"/>
  <c r="CX40"/>
  <c r="BQ40"/>
  <c r="AJ40"/>
  <c r="HZ39"/>
  <c r="GS39"/>
  <c r="FL39"/>
  <c r="EE39"/>
  <c r="CX39"/>
  <c r="BQ39"/>
  <c r="AJ39"/>
  <c r="C14"/>
  <c r="C13"/>
  <c r="HY82" i="4" l="1"/>
  <c r="HX82"/>
  <c r="HW82"/>
  <c r="HV82"/>
  <c r="HU82"/>
  <c r="HT82"/>
  <c r="HS82"/>
  <c r="HR82"/>
  <c r="HQ82"/>
  <c r="HP82"/>
  <c r="HO82"/>
  <c r="HN82"/>
  <c r="HM82"/>
  <c r="HL82"/>
  <c r="HK82"/>
  <c r="HJ82"/>
  <c r="HI82"/>
  <c r="HH82"/>
  <c r="HG82"/>
  <c r="HF82"/>
  <c r="HE82"/>
  <c r="HD82"/>
  <c r="HC82"/>
  <c r="HB82"/>
  <c r="HA82"/>
  <c r="GZ82"/>
  <c r="GY82"/>
  <c r="GX82"/>
  <c r="GW82"/>
  <c r="GV82"/>
  <c r="GU82"/>
  <c r="GT82"/>
  <c r="GR82"/>
  <c r="GQ82"/>
  <c r="GP82"/>
  <c r="GO82"/>
  <c r="GN82"/>
  <c r="GM82"/>
  <c r="GL82"/>
  <c r="GK82"/>
  <c r="GJ82"/>
  <c r="GI82"/>
  <c r="GH82"/>
  <c r="GG82"/>
  <c r="GF82"/>
  <c r="GE82"/>
  <c r="GD82"/>
  <c r="GC82"/>
  <c r="GB82"/>
  <c r="GA82"/>
  <c r="FZ82"/>
  <c r="FY82"/>
  <c r="FX82"/>
  <c r="FW82"/>
  <c r="FV82"/>
  <c r="FU82"/>
  <c r="FT82"/>
  <c r="FS82"/>
  <c r="FR82"/>
  <c r="FQ82"/>
  <c r="FP82"/>
  <c r="FO82"/>
  <c r="FN82"/>
  <c r="FM82"/>
  <c r="FK82"/>
  <c r="FJ82"/>
  <c r="FI82"/>
  <c r="FH82"/>
  <c r="FG82"/>
  <c r="FF82"/>
  <c r="FE82"/>
  <c r="FD82"/>
  <c r="FC82"/>
  <c r="FB82"/>
  <c r="FA82"/>
  <c r="EZ82"/>
  <c r="EY82"/>
  <c r="EX82"/>
  <c r="EW82"/>
  <c r="EV82"/>
  <c r="EU82"/>
  <c r="ET82"/>
  <c r="ES82"/>
  <c r="ER82"/>
  <c r="EQ82"/>
  <c r="EP82"/>
  <c r="EO82"/>
  <c r="EN82"/>
  <c r="EM82"/>
  <c r="EL82"/>
  <c r="EK82"/>
  <c r="EJ82"/>
  <c r="EI82"/>
  <c r="EH82"/>
  <c r="EG82"/>
  <c r="EF82"/>
  <c r="ED82"/>
  <c r="EC82"/>
  <c r="EB82"/>
  <c r="EA82"/>
  <c r="DZ82"/>
  <c r="DY82"/>
  <c r="DX82"/>
  <c r="DW82"/>
  <c r="DV82"/>
  <c r="DU82"/>
  <c r="DT82"/>
  <c r="DS82"/>
  <c r="DR82"/>
  <c r="DQ82"/>
  <c r="DP82"/>
  <c r="DO82"/>
  <c r="DN82"/>
  <c r="DM82"/>
  <c r="DL82"/>
  <c r="DK82"/>
  <c r="DJ82"/>
  <c r="DI82"/>
  <c r="DH82"/>
  <c r="DG82"/>
  <c r="DF82"/>
  <c r="DE82"/>
  <c r="DD82"/>
  <c r="DC82"/>
  <c r="DB82"/>
  <c r="DA82"/>
  <c r="CZ82"/>
  <c r="CY82"/>
  <c r="CW82"/>
  <c r="CV82"/>
  <c r="CU82"/>
  <c r="CT82"/>
  <c r="CS82"/>
  <c r="CR82"/>
  <c r="CQ82"/>
  <c r="CP82"/>
  <c r="CO82"/>
  <c r="CN82"/>
  <c r="CM82"/>
  <c r="CL82"/>
  <c r="CK82"/>
  <c r="CJ82"/>
  <c r="CI82"/>
  <c r="CH82"/>
  <c r="CG82"/>
  <c r="CF82"/>
  <c r="CE82"/>
  <c r="CD82"/>
  <c r="CC82"/>
  <c r="CB82"/>
  <c r="CA82"/>
  <c r="BZ82"/>
  <c r="BY82"/>
  <c r="BX82"/>
  <c r="BW82"/>
  <c r="BV82"/>
  <c r="BU82"/>
  <c r="BT82"/>
  <c r="BS82"/>
  <c r="BR82"/>
  <c r="BP82"/>
  <c r="BO82"/>
  <c r="BN82"/>
  <c r="BM82"/>
  <c r="BL82"/>
  <c r="BK82"/>
  <c r="BJ82"/>
  <c r="BI82"/>
  <c r="BH82"/>
  <c r="BG82"/>
  <c r="BF82"/>
  <c r="BE82"/>
  <c r="BD82"/>
  <c r="BC82"/>
  <c r="BB82"/>
  <c r="BA82"/>
  <c r="AZ82"/>
  <c r="AY82"/>
  <c r="AX82"/>
  <c r="AW82"/>
  <c r="AV82"/>
  <c r="AU82"/>
  <c r="AT82"/>
  <c r="AS82"/>
  <c r="AR82"/>
  <c r="AQ82"/>
  <c r="AP82"/>
  <c r="AO82"/>
  <c r="AN82"/>
  <c r="AM82"/>
  <c r="AL82"/>
  <c r="AK82"/>
  <c r="AI82"/>
  <c r="AH82"/>
  <c r="AG82"/>
  <c r="AF82"/>
  <c r="AE82"/>
  <c r="AD82"/>
  <c r="AC82"/>
  <c r="AB82"/>
  <c r="AA82"/>
  <c r="Z82"/>
  <c r="Y82"/>
  <c r="X82"/>
  <c r="W82"/>
  <c r="V82"/>
  <c r="U82"/>
  <c r="T82"/>
  <c r="S82"/>
  <c r="R82"/>
  <c r="Q82"/>
  <c r="P82"/>
  <c r="O82"/>
  <c r="N82"/>
  <c r="M82"/>
  <c r="L82"/>
  <c r="K82"/>
  <c r="J82"/>
  <c r="I82"/>
  <c r="H82"/>
  <c r="G82"/>
  <c r="F82"/>
  <c r="E82"/>
  <c r="D82"/>
  <c r="HZ79"/>
  <c r="GS79"/>
  <c r="FL79"/>
  <c r="EE79"/>
  <c r="CX79"/>
  <c r="BQ79"/>
  <c r="AJ79"/>
  <c r="HZ78"/>
  <c r="GS78"/>
  <c r="FL78"/>
  <c r="EE78"/>
  <c r="CX78"/>
  <c r="BQ78"/>
  <c r="AJ78"/>
  <c r="HZ77"/>
  <c r="GS77"/>
  <c r="FL77"/>
  <c r="EE77"/>
  <c r="CX77"/>
  <c r="BQ77"/>
  <c r="AJ77"/>
  <c r="HZ76"/>
  <c r="GS76"/>
  <c r="FL76"/>
  <c r="EE76"/>
  <c r="CX76"/>
  <c r="BQ76"/>
  <c r="AJ76"/>
  <c r="HZ75"/>
  <c r="GS75"/>
  <c r="FL75"/>
  <c r="EE75"/>
  <c r="CX75"/>
  <c r="BQ75"/>
  <c r="AJ75"/>
  <c r="HZ74"/>
  <c r="GS74"/>
  <c r="FL74"/>
  <c r="EE74"/>
  <c r="CX74"/>
  <c r="BQ74"/>
  <c r="AJ74"/>
  <c r="HZ73"/>
  <c r="GS73"/>
  <c r="FL73"/>
  <c r="EE73"/>
  <c r="CX73"/>
  <c r="BQ73"/>
  <c r="AJ73"/>
  <c r="HZ72"/>
  <c r="GS72"/>
  <c r="FL72"/>
  <c r="EE72"/>
  <c r="CX72"/>
  <c r="BQ72"/>
  <c r="AJ72"/>
  <c r="HZ71"/>
  <c r="GS71"/>
  <c r="FL71"/>
  <c r="EE71"/>
  <c r="CX71"/>
  <c r="BQ71"/>
  <c r="AJ71"/>
  <c r="HZ70"/>
  <c r="GS70"/>
  <c r="FL70"/>
  <c r="EE70"/>
  <c r="CX70"/>
  <c r="BQ70"/>
  <c r="AJ70"/>
  <c r="HZ69"/>
  <c r="GS69"/>
  <c r="FL69"/>
  <c r="EE69"/>
  <c r="CX69"/>
  <c r="BQ69"/>
  <c r="AJ69"/>
  <c r="HZ68"/>
  <c r="GS68"/>
  <c r="FL68"/>
  <c r="EE68"/>
  <c r="CX68"/>
  <c r="BQ68"/>
  <c r="AJ68"/>
  <c r="HZ67"/>
  <c r="GS67"/>
  <c r="FL67"/>
  <c r="EE67"/>
  <c r="CX67"/>
  <c r="BQ67"/>
  <c r="AJ67"/>
  <c r="HZ66"/>
  <c r="GS66"/>
  <c r="FL66"/>
  <c r="EE66"/>
  <c r="CX66"/>
  <c r="BQ66"/>
  <c r="AJ66"/>
  <c r="HZ65"/>
  <c r="GS65"/>
  <c r="FL65"/>
  <c r="EE65"/>
  <c r="CX65"/>
  <c r="BQ65"/>
  <c r="AJ65"/>
  <c r="HZ64"/>
  <c r="GS64"/>
  <c r="FL64"/>
  <c r="EE64"/>
  <c r="CX64"/>
  <c r="BQ64"/>
  <c r="AJ64"/>
  <c r="HZ63"/>
  <c r="GS63"/>
  <c r="FL63"/>
  <c r="EE63"/>
  <c r="CX63"/>
  <c r="BQ63"/>
  <c r="AJ63"/>
  <c r="HZ62"/>
  <c r="GS62"/>
  <c r="FL62"/>
  <c r="EE62"/>
  <c r="CX62"/>
  <c r="BQ62"/>
  <c r="AJ62"/>
  <c r="HZ61"/>
  <c r="GS61"/>
  <c r="FL61"/>
  <c r="EE61"/>
  <c r="CX61"/>
  <c r="BQ61"/>
  <c r="AJ61"/>
  <c r="HZ60"/>
  <c r="GS60"/>
  <c r="FL60"/>
  <c r="EE60"/>
  <c r="CX60"/>
  <c r="BQ60"/>
  <c r="AJ60"/>
  <c r="HZ59"/>
  <c r="GS59"/>
  <c r="FL59"/>
  <c r="EE59"/>
  <c r="CX59"/>
  <c r="BQ59"/>
  <c r="AJ59"/>
  <c r="HZ58"/>
  <c r="GS58"/>
  <c r="FL58"/>
  <c r="EE58"/>
  <c r="CX58"/>
  <c r="BQ58"/>
  <c r="AJ58"/>
  <c r="HZ57"/>
  <c r="GS57"/>
  <c r="FL57"/>
  <c r="EE57"/>
  <c r="CX57"/>
  <c r="BQ57"/>
  <c r="AJ57"/>
  <c r="HZ56"/>
  <c r="GS56"/>
  <c r="FL56"/>
  <c r="EE56"/>
  <c r="CX56"/>
  <c r="BQ56"/>
  <c r="AJ56"/>
  <c r="HZ55"/>
  <c r="GS55"/>
  <c r="FL55"/>
  <c r="EE55"/>
  <c r="CX55"/>
  <c r="BQ55"/>
  <c r="AJ55"/>
  <c r="HZ54"/>
  <c r="GS54"/>
  <c r="FL54"/>
  <c r="EE54"/>
  <c r="CX54"/>
  <c r="BQ54"/>
  <c r="AJ54"/>
  <c r="HZ53"/>
  <c r="GS53"/>
  <c r="FL53"/>
  <c r="EE53"/>
  <c r="CX53"/>
  <c r="BQ53"/>
  <c r="AJ53"/>
  <c r="HZ52"/>
  <c r="GS52"/>
  <c r="FL52"/>
  <c r="EE52"/>
  <c r="CX52"/>
  <c r="BQ52"/>
  <c r="AJ52"/>
  <c r="HZ51"/>
  <c r="GS51"/>
  <c r="FL51"/>
  <c r="EE51"/>
  <c r="CX51"/>
  <c r="BQ51"/>
  <c r="AJ51"/>
  <c r="HZ50"/>
  <c r="GS50"/>
  <c r="FL50"/>
  <c r="EE50"/>
  <c r="CX50"/>
  <c r="BQ50"/>
  <c r="AJ50"/>
  <c r="HZ49"/>
  <c r="GS49"/>
  <c r="FL49"/>
  <c r="EE49"/>
  <c r="CX49"/>
  <c r="BQ49"/>
  <c r="AJ49"/>
  <c r="HZ48"/>
  <c r="GS48"/>
  <c r="FL48"/>
  <c r="EE48"/>
  <c r="CX48"/>
  <c r="BQ48"/>
  <c r="AJ48"/>
  <c r="HZ47"/>
  <c r="GS47"/>
  <c r="FL47"/>
  <c r="EE47"/>
  <c r="CX47"/>
  <c r="BQ47"/>
  <c r="AJ47"/>
  <c r="HZ46"/>
  <c r="GS46"/>
  <c r="FL46"/>
  <c r="EE46"/>
  <c r="CX46"/>
  <c r="BQ46"/>
  <c r="AJ46"/>
  <c r="HZ45"/>
  <c r="GS45"/>
  <c r="FL45"/>
  <c r="EE45"/>
  <c r="CX45"/>
  <c r="BQ45"/>
  <c r="AJ45"/>
  <c r="HZ44"/>
  <c r="GS44"/>
  <c r="FL44"/>
  <c r="EE44"/>
  <c r="CX44"/>
  <c r="BQ44"/>
  <c r="AJ44"/>
  <c r="HZ43"/>
  <c r="GS43"/>
  <c r="FL43"/>
  <c r="EE43"/>
  <c r="CX43"/>
  <c r="BQ43"/>
  <c r="AJ43"/>
  <c r="HZ42"/>
  <c r="GS42"/>
  <c r="FL42"/>
  <c r="EE42"/>
  <c r="CX42"/>
  <c r="BQ42"/>
  <c r="AJ42"/>
  <c r="HZ41"/>
  <c r="GS41"/>
  <c r="FL41"/>
  <c r="EE41"/>
  <c r="CX41"/>
  <c r="BQ41"/>
  <c r="AJ41"/>
  <c r="HZ40"/>
  <c r="GS40"/>
  <c r="FL40"/>
  <c r="EE40"/>
  <c r="CX40"/>
  <c r="BQ40"/>
  <c r="AJ40"/>
  <c r="HZ39"/>
  <c r="GS39"/>
  <c r="FL39"/>
  <c r="EE39"/>
  <c r="CX39"/>
  <c r="BQ39"/>
  <c r="AJ39"/>
  <c r="C14"/>
  <c r="C13"/>
  <c r="HY82" i="2" l="1"/>
  <c r="HX82"/>
  <c r="HW82"/>
  <c r="HV82"/>
  <c r="HU82"/>
  <c r="HT82"/>
  <c r="HS82"/>
  <c r="HR82"/>
  <c r="HQ82"/>
  <c r="HP82"/>
  <c r="HO82"/>
  <c r="HN82"/>
  <c r="HM82"/>
  <c r="HL82"/>
  <c r="HK82"/>
  <c r="HJ82"/>
  <c r="HI82"/>
  <c r="HH82"/>
  <c r="HG82"/>
  <c r="HF82"/>
  <c r="HE82"/>
  <c r="HD82"/>
  <c r="HC82"/>
  <c r="HB82"/>
  <c r="HA82"/>
  <c r="GZ82"/>
  <c r="GY82"/>
  <c r="GX82"/>
  <c r="GW82"/>
  <c r="GV82"/>
  <c r="GU82"/>
  <c r="GT82"/>
  <c r="GR82"/>
  <c r="GQ82"/>
  <c r="GP82"/>
  <c r="GO82"/>
  <c r="GN82"/>
  <c r="GM82"/>
  <c r="GL82"/>
  <c r="GK82"/>
  <c r="GJ82"/>
  <c r="GI82"/>
  <c r="GH82"/>
  <c r="GG82"/>
  <c r="GF82"/>
  <c r="GE82"/>
  <c r="GD82"/>
  <c r="GC82"/>
  <c r="GB82"/>
  <c r="GA82"/>
  <c r="FZ82"/>
  <c r="FY82"/>
  <c r="FX82"/>
  <c r="FW82"/>
  <c r="FV82"/>
  <c r="FU82"/>
  <c r="FT82"/>
  <c r="FS82"/>
  <c r="FR82"/>
  <c r="FQ82"/>
  <c r="FP82"/>
  <c r="FO82"/>
  <c r="FN82"/>
  <c r="FM82"/>
  <c r="FK82"/>
  <c r="FJ82"/>
  <c r="FI82"/>
  <c r="FH82"/>
  <c r="FG82"/>
  <c r="FF82"/>
  <c r="FE82"/>
  <c r="FD82"/>
  <c r="FC82"/>
  <c r="FB82"/>
  <c r="FA82"/>
  <c r="EZ82"/>
  <c r="EY82"/>
  <c r="EX82"/>
  <c r="EW82"/>
  <c r="EV82"/>
  <c r="EU82"/>
  <c r="ET82"/>
  <c r="ES82"/>
  <c r="ER82"/>
  <c r="EQ82"/>
  <c r="EP82"/>
  <c r="EO82"/>
  <c r="EN82"/>
  <c r="EM82"/>
  <c r="EL82"/>
  <c r="EK82"/>
  <c r="EJ82"/>
  <c r="EI82"/>
  <c r="EH82"/>
  <c r="EG82"/>
  <c r="EF82"/>
  <c r="ED82"/>
  <c r="EC82"/>
  <c r="EB82"/>
  <c r="EA82"/>
  <c r="DZ82"/>
  <c r="DY82"/>
  <c r="DX82"/>
  <c r="DW82"/>
  <c r="DV82"/>
  <c r="DU82"/>
  <c r="DT82"/>
  <c r="DS82"/>
  <c r="DR82"/>
  <c r="DQ82"/>
  <c r="DP82"/>
  <c r="DO82"/>
  <c r="DN82"/>
  <c r="DM82"/>
  <c r="DL82"/>
  <c r="DK82"/>
  <c r="DJ82"/>
  <c r="DI82"/>
  <c r="DH82"/>
  <c r="DG82"/>
  <c r="DF82"/>
  <c r="DE82"/>
  <c r="DD82"/>
  <c r="DC82"/>
  <c r="DB82"/>
  <c r="DA82"/>
  <c r="CZ82"/>
  <c r="CY82"/>
  <c r="CW82"/>
  <c r="CV82"/>
  <c r="CU82"/>
  <c r="CT82"/>
  <c r="CS82"/>
  <c r="CR82"/>
  <c r="CQ82"/>
  <c r="CP82"/>
  <c r="CO82"/>
  <c r="CN82"/>
  <c r="CM82"/>
  <c r="CL82"/>
  <c r="CK82"/>
  <c r="CJ82"/>
  <c r="CI82"/>
  <c r="CH82"/>
  <c r="CG82"/>
  <c r="CF82"/>
  <c r="CE82"/>
  <c r="CD82"/>
  <c r="CC82"/>
  <c r="CB82"/>
  <c r="CA82"/>
  <c r="BZ82"/>
  <c r="BY82"/>
  <c r="BX82"/>
  <c r="BW82"/>
  <c r="BV82"/>
  <c r="BU82"/>
  <c r="BT82"/>
  <c r="BS82"/>
  <c r="BR82"/>
  <c r="BP82"/>
  <c r="BO82"/>
  <c r="BN82"/>
  <c r="BM82"/>
  <c r="BL82"/>
  <c r="BK82"/>
  <c r="BJ82"/>
  <c r="BI82"/>
  <c r="BH82"/>
  <c r="BG82"/>
  <c r="BF82"/>
  <c r="BE82"/>
  <c r="BD82"/>
  <c r="BC82"/>
  <c r="BB82"/>
  <c r="BA82"/>
  <c r="AZ82"/>
  <c r="AY82"/>
  <c r="AX82"/>
  <c r="AW82"/>
  <c r="AV82"/>
  <c r="AU82"/>
  <c r="AT82"/>
  <c r="AS82"/>
  <c r="AR82"/>
  <c r="AQ82"/>
  <c r="AP82"/>
  <c r="AO82"/>
  <c r="AN82"/>
  <c r="AM82"/>
  <c r="AL82"/>
  <c r="AK82"/>
  <c r="AI82"/>
  <c r="AH82"/>
  <c r="AG82"/>
  <c r="AF82"/>
  <c r="AE82"/>
  <c r="AD82"/>
  <c r="AC82"/>
  <c r="AB82"/>
  <c r="AA82"/>
  <c r="Z82"/>
  <c r="Y82"/>
  <c r="X82"/>
  <c r="W82"/>
  <c r="V82"/>
  <c r="U82"/>
  <c r="T82"/>
  <c r="S82"/>
  <c r="R82"/>
  <c r="Q82"/>
  <c r="P82"/>
  <c r="O82"/>
  <c r="N82"/>
  <c r="M82"/>
  <c r="L82"/>
  <c r="K82"/>
  <c r="J82"/>
  <c r="I82"/>
  <c r="H82"/>
  <c r="G82"/>
  <c r="F82"/>
  <c r="E82"/>
  <c r="D82"/>
  <c r="HZ79"/>
  <c r="GS79"/>
  <c r="FL79"/>
  <c r="EE79"/>
  <c r="CX79"/>
  <c r="BQ79"/>
  <c r="AJ79"/>
  <c r="HZ78"/>
  <c r="GS78"/>
  <c r="FL78"/>
  <c r="EE78"/>
  <c r="CX78"/>
  <c r="BQ78"/>
  <c r="AJ78"/>
  <c r="HZ77"/>
  <c r="GS77"/>
  <c r="FL77"/>
  <c r="EE77"/>
  <c r="CX77"/>
  <c r="BQ77"/>
  <c r="AJ77"/>
  <c r="HZ76"/>
  <c r="GS76"/>
  <c r="FL76"/>
  <c r="EE76"/>
  <c r="CX76"/>
  <c r="BQ76"/>
  <c r="AJ76"/>
  <c r="HZ75"/>
  <c r="GS75"/>
  <c r="FL75"/>
  <c r="EE75"/>
  <c r="CX75"/>
  <c r="BQ75"/>
  <c r="AJ75"/>
  <c r="HZ74"/>
  <c r="GS74"/>
  <c r="FL74"/>
  <c r="EE74"/>
  <c r="CX74"/>
  <c r="BQ74"/>
  <c r="AJ74"/>
  <c r="HZ73"/>
  <c r="GS73"/>
  <c r="FL73"/>
  <c r="EE73"/>
  <c r="CX73"/>
  <c r="BQ73"/>
  <c r="AJ73"/>
  <c r="HZ72"/>
  <c r="GS72"/>
  <c r="FL72"/>
  <c r="EE72"/>
  <c r="CX72"/>
  <c r="BQ72"/>
  <c r="AJ72"/>
  <c r="HZ71"/>
  <c r="GS71"/>
  <c r="FL71"/>
  <c r="EE71"/>
  <c r="CX71"/>
  <c r="BQ71"/>
  <c r="AJ71"/>
  <c r="HZ70"/>
  <c r="GS70"/>
  <c r="FL70"/>
  <c r="EE70"/>
  <c r="CX70"/>
  <c r="BQ70"/>
  <c r="AJ70"/>
  <c r="HZ69"/>
  <c r="GS69"/>
  <c r="FL69"/>
  <c r="EE69"/>
  <c r="CX69"/>
  <c r="BQ69"/>
  <c r="AJ69"/>
  <c r="HZ68"/>
  <c r="GS68"/>
  <c r="FL68"/>
  <c r="EE68"/>
  <c r="CX68"/>
  <c r="BQ68"/>
  <c r="AJ68"/>
  <c r="HZ67"/>
  <c r="GS67"/>
  <c r="FL67"/>
  <c r="EE67"/>
  <c r="CX67"/>
  <c r="BQ67"/>
  <c r="AJ67"/>
  <c r="HZ66"/>
  <c r="GS66"/>
  <c r="FL66"/>
  <c r="EE66"/>
  <c r="CX66"/>
  <c r="BQ66"/>
  <c r="AJ66"/>
  <c r="HZ65"/>
  <c r="GS65"/>
  <c r="FL65"/>
  <c r="EE65"/>
  <c r="CX65"/>
  <c r="BQ65"/>
  <c r="AJ65"/>
  <c r="HZ64"/>
  <c r="GS64"/>
  <c r="FL64"/>
  <c r="EE64"/>
  <c r="CX64"/>
  <c r="BQ64"/>
  <c r="AJ64"/>
  <c r="HZ63"/>
  <c r="GS63"/>
  <c r="FL63"/>
  <c r="EE63"/>
  <c r="CX63"/>
  <c r="BQ63"/>
  <c r="AJ63"/>
  <c r="HZ62"/>
  <c r="GS62"/>
  <c r="FL62"/>
  <c r="EE62"/>
  <c r="CX62"/>
  <c r="BQ62"/>
  <c r="AJ62"/>
  <c r="HZ61"/>
  <c r="GS61"/>
  <c r="FL61"/>
  <c r="EE61"/>
  <c r="CX61"/>
  <c r="BQ61"/>
  <c r="AJ61"/>
  <c r="HZ60"/>
  <c r="GS60"/>
  <c r="FL60"/>
  <c r="EE60"/>
  <c r="CX60"/>
  <c r="BQ60"/>
  <c r="AJ60"/>
  <c r="HZ59"/>
  <c r="GS59"/>
  <c r="FL59"/>
  <c r="EE59"/>
  <c r="CX59"/>
  <c r="BQ59"/>
  <c r="AJ59"/>
  <c r="HZ58"/>
  <c r="GS58"/>
  <c r="FL58"/>
  <c r="EE58"/>
  <c r="CX58"/>
  <c r="BQ58"/>
  <c r="AJ58"/>
  <c r="HZ57"/>
  <c r="GS57"/>
  <c r="FL57"/>
  <c r="EE57"/>
  <c r="CX57"/>
  <c r="BQ57"/>
  <c r="AJ57"/>
  <c r="HZ56"/>
  <c r="GS56"/>
  <c r="FL56"/>
  <c r="EE56"/>
  <c r="CX56"/>
  <c r="BQ56"/>
  <c r="AJ56"/>
  <c r="HZ55"/>
  <c r="GS55"/>
  <c r="FL55"/>
  <c r="EE55"/>
  <c r="CX55"/>
  <c r="BQ55"/>
  <c r="AJ55"/>
  <c r="HZ54"/>
  <c r="GS54"/>
  <c r="FL54"/>
  <c r="EE54"/>
  <c r="CX54"/>
  <c r="BQ54"/>
  <c r="AJ54"/>
  <c r="HZ53"/>
  <c r="GS53"/>
  <c r="FL53"/>
  <c r="EE53"/>
  <c r="CX53"/>
  <c r="BQ53"/>
  <c r="AJ53"/>
  <c r="HZ52"/>
  <c r="GS52"/>
  <c r="FL52"/>
  <c r="EE52"/>
  <c r="CX52"/>
  <c r="BQ52"/>
  <c r="AJ52"/>
  <c r="HZ51"/>
  <c r="GS51"/>
  <c r="FL51"/>
  <c r="EE51"/>
  <c r="CX51"/>
  <c r="BQ51"/>
  <c r="AJ51"/>
  <c r="HZ50"/>
  <c r="GS50"/>
  <c r="FL50"/>
  <c r="EE50"/>
  <c r="CX50"/>
  <c r="BQ50"/>
  <c r="AJ50"/>
  <c r="HZ49"/>
  <c r="GS49"/>
  <c r="FL49"/>
  <c r="EE49"/>
  <c r="CX49"/>
  <c r="BQ49"/>
  <c r="AJ49"/>
  <c r="HZ48"/>
  <c r="GS48"/>
  <c r="FL48"/>
  <c r="EE48"/>
  <c r="CX48"/>
  <c r="BQ48"/>
  <c r="AJ48"/>
  <c r="HZ47"/>
  <c r="GS47"/>
  <c r="FL47"/>
  <c r="EE47"/>
  <c r="CX47"/>
  <c r="BQ47"/>
  <c r="AJ47"/>
  <c r="HZ46"/>
  <c r="GS46"/>
  <c r="FL46"/>
  <c r="EE46"/>
  <c r="CX46"/>
  <c r="BQ46"/>
  <c r="AJ46"/>
  <c r="HZ45"/>
  <c r="GS45"/>
  <c r="FL45"/>
  <c r="EE45"/>
  <c r="CX45"/>
  <c r="BQ45"/>
  <c r="AJ45"/>
  <c r="HZ44"/>
  <c r="GS44"/>
  <c r="FL44"/>
  <c r="EE44"/>
  <c r="CX44"/>
  <c r="BQ44"/>
  <c r="AJ44"/>
  <c r="HZ43"/>
  <c r="GS43"/>
  <c r="FL43"/>
  <c r="EE43"/>
  <c r="CX43"/>
  <c r="BQ43"/>
  <c r="AJ43"/>
  <c r="HZ42"/>
  <c r="GS42"/>
  <c r="FL42"/>
  <c r="EE42"/>
  <c r="CX42"/>
  <c r="BQ42"/>
  <c r="AJ42"/>
  <c r="HZ41"/>
  <c r="GS41"/>
  <c r="FL41"/>
  <c r="EE41"/>
  <c r="CX41"/>
  <c r="BQ41"/>
  <c r="AJ41"/>
  <c r="HZ40"/>
  <c r="GS40"/>
  <c r="FL40"/>
  <c r="EE40"/>
  <c r="CX40"/>
  <c r="BQ40"/>
  <c r="AJ40"/>
  <c r="HZ39"/>
  <c r="GS39"/>
  <c r="FL39"/>
  <c r="EE39"/>
  <c r="CX39"/>
  <c r="BQ39"/>
  <c r="AJ39"/>
  <c r="HC18"/>
  <c r="FV18"/>
  <c r="EO18"/>
  <c r="DH18"/>
  <c r="CA18"/>
  <c r="AT18"/>
  <c r="C14" s="1"/>
  <c r="M18"/>
  <c r="C13"/>
  <c r="HY82" i="8"/>
  <c r="HX82"/>
  <c r="HW82"/>
  <c r="HV82"/>
  <c r="HU82"/>
  <c r="HT82"/>
  <c r="HS82"/>
  <c r="HR82"/>
  <c r="HQ82"/>
  <c r="HP82"/>
  <c r="HO82"/>
  <c r="HN82"/>
  <c r="HM82"/>
  <c r="HL82"/>
  <c r="HK82"/>
  <c r="HJ82"/>
  <c r="HI82"/>
  <c r="HH82"/>
  <c r="HG82"/>
  <c r="HF82"/>
  <c r="HE82"/>
  <c r="HD82"/>
  <c r="HC82"/>
  <c r="HB82"/>
  <c r="HA82"/>
  <c r="GZ82"/>
  <c r="GY82"/>
  <c r="GX82"/>
  <c r="GW82"/>
  <c r="GV82"/>
  <c r="GU82"/>
  <c r="GT82"/>
  <c r="GR82"/>
  <c r="GQ82"/>
  <c r="GP82"/>
  <c r="GO82"/>
  <c r="GN82"/>
  <c r="GM82"/>
  <c r="GL82"/>
  <c r="GK82"/>
  <c r="GJ82"/>
  <c r="GI82"/>
  <c r="GH82"/>
  <c r="GG82"/>
  <c r="GF82"/>
  <c r="GE82"/>
  <c r="GD82"/>
  <c r="GC82"/>
  <c r="GB82"/>
  <c r="GA82"/>
  <c r="FZ82"/>
  <c r="FY82"/>
  <c r="FX82"/>
  <c r="FW82"/>
  <c r="FV82"/>
  <c r="FU82"/>
  <c r="FT82"/>
  <c r="FS82"/>
  <c r="FR82"/>
  <c r="FQ82"/>
  <c r="FP82"/>
  <c r="FO82"/>
  <c r="FN82"/>
  <c r="FM82"/>
  <c r="FK82"/>
  <c r="FJ82"/>
  <c r="FI82"/>
  <c r="FH82"/>
  <c r="FG82"/>
  <c r="FF82"/>
  <c r="FE82"/>
  <c r="FD82"/>
  <c r="FC82"/>
  <c r="FB82"/>
  <c r="FA82"/>
  <c r="EZ82"/>
  <c r="EY82"/>
  <c r="EX82"/>
  <c r="EW82"/>
  <c r="EV82"/>
  <c r="EU82"/>
  <c r="ET82"/>
  <c r="ES82"/>
  <c r="ER82"/>
  <c r="EQ82"/>
  <c r="EP82"/>
  <c r="EO82"/>
  <c r="EN82"/>
  <c r="EM82"/>
  <c r="EL82"/>
  <c r="EK82"/>
  <c r="EJ82"/>
  <c r="EI82"/>
  <c r="EH82"/>
  <c r="EG82"/>
  <c r="EF82"/>
  <c r="ED82"/>
  <c r="EC82"/>
  <c r="EB82"/>
  <c r="EA82"/>
  <c r="DZ82"/>
  <c r="DY82"/>
  <c r="DX82"/>
  <c r="DW82"/>
  <c r="DV82"/>
  <c r="DU82"/>
  <c r="DT82"/>
  <c r="DS82"/>
  <c r="DR82"/>
  <c r="DQ82"/>
  <c r="DP82"/>
  <c r="DO82"/>
  <c r="DN82"/>
  <c r="DM82"/>
  <c r="DL82"/>
  <c r="DK82"/>
  <c r="DJ82"/>
  <c r="DI82"/>
  <c r="DH82"/>
  <c r="DG82"/>
  <c r="DF82"/>
  <c r="DE82"/>
  <c r="DD82"/>
  <c r="DC82"/>
  <c r="DB82"/>
  <c r="DA82"/>
  <c r="CZ82"/>
  <c r="CY82"/>
  <c r="CW82"/>
  <c r="CV82"/>
  <c r="CU82"/>
  <c r="CT82"/>
  <c r="CS82"/>
  <c r="CR82"/>
  <c r="CQ82"/>
  <c r="CP82"/>
  <c r="CO82"/>
  <c r="CN82"/>
  <c r="CM82"/>
  <c r="CL82"/>
  <c r="CK82"/>
  <c r="CJ82"/>
  <c r="CI82"/>
  <c r="CH82"/>
  <c r="CG82"/>
  <c r="CF82"/>
  <c r="CE82"/>
  <c r="CD82"/>
  <c r="CC82"/>
  <c r="CB82"/>
  <c r="CA82"/>
  <c r="BZ82"/>
  <c r="BY82"/>
  <c r="BX82"/>
  <c r="BW82"/>
  <c r="BV82"/>
  <c r="BU82"/>
  <c r="BT82"/>
  <c r="BS82"/>
  <c r="BR82"/>
  <c r="BP82"/>
  <c r="BO82"/>
  <c r="BN82"/>
  <c r="BM82"/>
  <c r="BL82"/>
  <c r="BK82"/>
  <c r="BJ82"/>
  <c r="BI82"/>
  <c r="BH82"/>
  <c r="BG82"/>
  <c r="BF82"/>
  <c r="BE82"/>
  <c r="BD82"/>
  <c r="BC82"/>
  <c r="BB82"/>
  <c r="BA82"/>
  <c r="AZ82"/>
  <c r="AY82"/>
  <c r="AX82"/>
  <c r="AW82"/>
  <c r="AV82"/>
  <c r="AU82"/>
  <c r="AT82"/>
  <c r="AS82"/>
  <c r="AR82"/>
  <c r="AQ82"/>
  <c r="AP82"/>
  <c r="AO82"/>
  <c r="AN82"/>
  <c r="AM82"/>
  <c r="AL82"/>
  <c r="AK82"/>
  <c r="AI82"/>
  <c r="AH82"/>
  <c r="AG82"/>
  <c r="AF82"/>
  <c r="AE82"/>
  <c r="AD82"/>
  <c r="AC82"/>
  <c r="AB82"/>
  <c r="AA82"/>
  <c r="Z82"/>
  <c r="Y82"/>
  <c r="X82"/>
  <c r="W82"/>
  <c r="V82"/>
  <c r="U82"/>
  <c r="T82"/>
  <c r="S82"/>
  <c r="R82"/>
  <c r="Q82"/>
  <c r="P82"/>
  <c r="O82"/>
  <c r="N82"/>
  <c r="M82"/>
  <c r="L82"/>
  <c r="K82"/>
  <c r="J82"/>
  <c r="I82"/>
  <c r="H82"/>
  <c r="G82"/>
  <c r="F82"/>
  <c r="E82"/>
  <c r="D82"/>
  <c r="HZ79"/>
  <c r="GS79"/>
  <c r="FL79"/>
  <c r="EE79"/>
  <c r="CX79"/>
  <c r="BQ79"/>
  <c r="AJ79"/>
  <c r="HZ78"/>
  <c r="GS78"/>
  <c r="FL78"/>
  <c r="EE78"/>
  <c r="CX78"/>
  <c r="BQ78"/>
  <c r="AJ78"/>
  <c r="HZ77"/>
  <c r="GS77"/>
  <c r="FL77"/>
  <c r="EE77"/>
  <c r="CX77"/>
  <c r="BQ77"/>
  <c r="AJ77"/>
  <c r="HZ76"/>
  <c r="GS76"/>
  <c r="FL76"/>
  <c r="EE76"/>
  <c r="CX76"/>
  <c r="BQ76"/>
  <c r="AJ76"/>
  <c r="HZ75"/>
  <c r="GS75"/>
  <c r="FL75"/>
  <c r="EE75"/>
  <c r="CX75"/>
  <c r="BQ75"/>
  <c r="AJ75"/>
  <c r="HZ74"/>
  <c r="GS74"/>
  <c r="FL74"/>
  <c r="EE74"/>
  <c r="CX74"/>
  <c r="BQ74"/>
  <c r="AJ74"/>
  <c r="HZ73"/>
  <c r="GS73"/>
  <c r="FL73"/>
  <c r="EE73"/>
  <c r="CX73"/>
  <c r="BQ73"/>
  <c r="AJ73"/>
  <c r="HZ72"/>
  <c r="GS72"/>
  <c r="FL72"/>
  <c r="EE72"/>
  <c r="CX72"/>
  <c r="BQ72"/>
  <c r="AJ72"/>
  <c r="HZ71"/>
  <c r="GS71"/>
  <c r="FL71"/>
  <c r="EE71"/>
  <c r="CX71"/>
  <c r="BQ71"/>
  <c r="AJ71"/>
  <c r="HZ70"/>
  <c r="GS70"/>
  <c r="FL70"/>
  <c r="EE70"/>
  <c r="CX70"/>
  <c r="BQ70"/>
  <c r="AJ70"/>
  <c r="HZ69"/>
  <c r="GS69"/>
  <c r="FL69"/>
  <c r="EE69"/>
  <c r="CX69"/>
  <c r="BQ69"/>
  <c r="AJ69"/>
  <c r="HZ68"/>
  <c r="GS68"/>
  <c r="FL68"/>
  <c r="EE68"/>
  <c r="CX68"/>
  <c r="BQ68"/>
  <c r="AJ68"/>
  <c r="HZ67"/>
  <c r="GS67"/>
  <c r="FL67"/>
  <c r="EE67"/>
  <c r="CX67"/>
  <c r="BQ67"/>
  <c r="AJ67"/>
  <c r="HZ66"/>
  <c r="GS66"/>
  <c r="FL66"/>
  <c r="EE66"/>
  <c r="CX66"/>
  <c r="BQ66"/>
  <c r="AJ66"/>
  <c r="HZ65"/>
  <c r="GS65"/>
  <c r="FL65"/>
  <c r="EE65"/>
  <c r="CX65"/>
  <c r="BQ65"/>
  <c r="AJ65"/>
  <c r="HZ64"/>
  <c r="GS64"/>
  <c r="FL64"/>
  <c r="EE64"/>
  <c r="CX64"/>
  <c r="BQ64"/>
  <c r="AJ64"/>
  <c r="HZ63"/>
  <c r="GS63"/>
  <c r="FL63"/>
  <c r="EE63"/>
  <c r="CX63"/>
  <c r="BQ63"/>
  <c r="AJ63"/>
  <c r="HZ62"/>
  <c r="GS62"/>
  <c r="FL62"/>
  <c r="EE62"/>
  <c r="CX62"/>
  <c r="BQ62"/>
  <c r="AJ62"/>
  <c r="HZ61"/>
  <c r="GS61"/>
  <c r="FL61"/>
  <c r="EE61"/>
  <c r="CX61"/>
  <c r="BQ61"/>
  <c r="AJ61"/>
  <c r="HZ60"/>
  <c r="GS60"/>
  <c r="FL60"/>
  <c r="EE60"/>
  <c r="CX60"/>
  <c r="BQ60"/>
  <c r="AJ60"/>
  <c r="HZ59"/>
  <c r="GS59"/>
  <c r="FL59"/>
  <c r="EE59"/>
  <c r="CX59"/>
  <c r="BQ59"/>
  <c r="AJ59"/>
  <c r="HZ58"/>
  <c r="GS58"/>
  <c r="FL58"/>
  <c r="EE58"/>
  <c r="CX58"/>
  <c r="BQ58"/>
  <c r="AJ58"/>
  <c r="HZ57"/>
  <c r="GS57"/>
  <c r="FL57"/>
  <c r="EE57"/>
  <c r="CX57"/>
  <c r="BQ57"/>
  <c r="AJ57"/>
  <c r="HZ56"/>
  <c r="GS56"/>
  <c r="FL56"/>
  <c r="EE56"/>
  <c r="CX56"/>
  <c r="BQ56"/>
  <c r="AJ56"/>
  <c r="HZ55"/>
  <c r="GS55"/>
  <c r="FL55"/>
  <c r="EE55"/>
  <c r="CX55"/>
  <c r="BQ55"/>
  <c r="AJ55"/>
  <c r="HZ54"/>
  <c r="GS54"/>
  <c r="FL54"/>
  <c r="EE54"/>
  <c r="CX54"/>
  <c r="BQ54"/>
  <c r="AJ54"/>
  <c r="HZ53"/>
  <c r="GS53"/>
  <c r="FL53"/>
  <c r="EE53"/>
  <c r="CX53"/>
  <c r="BQ53"/>
  <c r="AJ53"/>
  <c r="HZ52"/>
  <c r="GS52"/>
  <c r="FL52"/>
  <c r="EE52"/>
  <c r="CX52"/>
  <c r="BQ52"/>
  <c r="AJ52"/>
  <c r="HZ51"/>
  <c r="GS51"/>
  <c r="FL51"/>
  <c r="EE51"/>
  <c r="CX51"/>
  <c r="BQ51"/>
  <c r="AJ51"/>
  <c r="HZ50"/>
  <c r="GS50"/>
  <c r="FL50"/>
  <c r="EE50"/>
  <c r="CX50"/>
  <c r="BQ50"/>
  <c r="AJ50"/>
  <c r="HZ49"/>
  <c r="GS49"/>
  <c r="FL49"/>
  <c r="EE49"/>
  <c r="CX49"/>
  <c r="BQ49"/>
  <c r="AJ49"/>
  <c r="HZ48"/>
  <c r="GS48"/>
  <c r="FL48"/>
  <c r="EE48"/>
  <c r="CX48"/>
  <c r="BQ48"/>
  <c r="AJ48"/>
  <c r="HZ47"/>
  <c r="GS47"/>
  <c r="FL47"/>
  <c r="EE47"/>
  <c r="CX47"/>
  <c r="BQ47"/>
  <c r="AJ47"/>
  <c r="HZ46"/>
  <c r="GS46"/>
  <c r="FL46"/>
  <c r="EE46"/>
  <c r="CX46"/>
  <c r="BQ46"/>
  <c r="AJ46"/>
  <c r="HZ45"/>
  <c r="GS45"/>
  <c r="FL45"/>
  <c r="EE45"/>
  <c r="CX45"/>
  <c r="BQ45"/>
  <c r="AJ45"/>
  <c r="HZ44"/>
  <c r="GS44"/>
  <c r="FL44"/>
  <c r="EE44"/>
  <c r="CX44"/>
  <c r="BQ44"/>
  <c r="AJ44"/>
  <c r="HZ43"/>
  <c r="GS43"/>
  <c r="FL43"/>
  <c r="EE43"/>
  <c r="CX43"/>
  <c r="BQ43"/>
  <c r="AJ43"/>
  <c r="HZ42"/>
  <c r="GS42"/>
  <c r="FL42"/>
  <c r="EE42"/>
  <c r="CX42"/>
  <c r="BQ42"/>
  <c r="AJ42"/>
  <c r="HZ41"/>
  <c r="GS41"/>
  <c r="FL41"/>
  <c r="EE41"/>
  <c r="CX41"/>
  <c r="BQ41"/>
  <c r="AJ41"/>
  <c r="HZ40"/>
  <c r="GS40"/>
  <c r="FL40"/>
  <c r="EE40"/>
  <c r="CX40"/>
  <c r="BQ40"/>
  <c r="AJ40"/>
  <c r="HZ39"/>
  <c r="GS39"/>
  <c r="FL39"/>
  <c r="EE39"/>
  <c r="CX39"/>
  <c r="BQ39"/>
  <c r="AJ39"/>
  <c r="C14"/>
  <c r="C13"/>
  <c r="ED82" i="10" l="1"/>
  <c r="EC82"/>
  <c r="EB82"/>
  <c r="EA82"/>
  <c r="DZ82"/>
  <c r="DY82"/>
  <c r="DX82"/>
  <c r="DW82"/>
  <c r="DV82"/>
  <c r="DU82"/>
  <c r="DT82"/>
  <c r="DS82"/>
  <c r="DR82"/>
  <c r="DQ82"/>
  <c r="DP82"/>
  <c r="DO82"/>
  <c r="DN82"/>
  <c r="DM82"/>
  <c r="DL82"/>
  <c r="DK82"/>
  <c r="DJ82"/>
  <c r="DI82"/>
  <c r="DH82"/>
  <c r="DG82"/>
  <c r="DF82"/>
  <c r="DE82"/>
  <c r="DD82"/>
  <c r="DC82"/>
  <c r="DB82"/>
  <c r="EE79"/>
  <c r="EE78"/>
  <c r="EE77"/>
  <c r="EE76"/>
  <c r="EE75"/>
  <c r="EE74"/>
  <c r="EE73"/>
  <c r="EE72"/>
  <c r="EE71"/>
  <c r="EE70"/>
  <c r="EE69"/>
  <c r="EE68"/>
  <c r="EE67"/>
  <c r="EE66"/>
  <c r="EE65"/>
  <c r="EE64"/>
  <c r="EE63"/>
  <c r="EE62"/>
  <c r="EE61"/>
  <c r="EE60"/>
  <c r="EE59"/>
  <c r="EE58"/>
  <c r="EE57"/>
  <c r="EE56"/>
  <c r="EE55"/>
  <c r="EE54"/>
  <c r="EE53"/>
  <c r="EE52"/>
  <c r="EE51"/>
  <c r="EE50"/>
  <c r="EE49"/>
  <c r="EE48"/>
  <c r="EE47"/>
  <c r="EE46"/>
  <c r="EE45"/>
  <c r="EE44"/>
  <c r="EE43"/>
  <c r="EE42"/>
  <c r="EE41"/>
  <c r="EE40"/>
  <c r="EE39"/>
  <c r="CW82"/>
  <c r="CV82"/>
  <c r="CU82"/>
  <c r="CT82"/>
  <c r="CS82"/>
  <c r="CR82"/>
  <c r="CQ82"/>
  <c r="CP82"/>
  <c r="CO82"/>
  <c r="CN82"/>
  <c r="CM82"/>
  <c r="CL82"/>
  <c r="CK82"/>
  <c r="CJ82"/>
  <c r="CI82"/>
  <c r="CH82"/>
  <c r="CG82"/>
  <c r="CF82"/>
  <c r="CE82"/>
  <c r="CD82"/>
  <c r="CC82"/>
  <c r="CB82"/>
  <c r="CA82"/>
  <c r="BZ82"/>
  <c r="BY82"/>
  <c r="BX82"/>
  <c r="BW82"/>
  <c r="BV82"/>
  <c r="BU82"/>
  <c r="CX79"/>
  <c r="CX78"/>
  <c r="CX77"/>
  <c r="CX76"/>
  <c r="CX75"/>
  <c r="CX74"/>
  <c r="CX73"/>
  <c r="CX72"/>
  <c r="CX71"/>
  <c r="CX70"/>
  <c r="CX69"/>
  <c r="CX68"/>
  <c r="CX67"/>
  <c r="CX66"/>
  <c r="CX65"/>
  <c r="CX64"/>
  <c r="CX63"/>
  <c r="CX62"/>
  <c r="CX61"/>
  <c r="CX60"/>
  <c r="CX59"/>
  <c r="CX58"/>
  <c r="CX57"/>
  <c r="CX56"/>
  <c r="CX55"/>
  <c r="CX54"/>
  <c r="CX53"/>
  <c r="CX52"/>
  <c r="CX51"/>
  <c r="CX50"/>
  <c r="CX49"/>
  <c r="CX48"/>
  <c r="CX47"/>
  <c r="CX46"/>
  <c r="CX45"/>
  <c r="CX44"/>
  <c r="CX43"/>
  <c r="CX42"/>
  <c r="CX41"/>
  <c r="CX40"/>
  <c r="CX39"/>
  <c r="BP82"/>
  <c r="BO82"/>
  <c r="BN82"/>
  <c r="BM82"/>
  <c r="BL82"/>
  <c r="BK82"/>
  <c r="BJ82"/>
  <c r="BI82"/>
  <c r="BH82"/>
  <c r="BG82"/>
  <c r="BF82"/>
  <c r="BE82"/>
  <c r="BD82"/>
  <c r="BC82"/>
  <c r="BB82"/>
  <c r="BA82"/>
  <c r="AZ82"/>
  <c r="AY82"/>
  <c r="AX82"/>
  <c r="AW82"/>
  <c r="AV82"/>
  <c r="AU82"/>
  <c r="AT82"/>
  <c r="AS82"/>
  <c r="AR82"/>
  <c r="AQ82"/>
  <c r="AP82"/>
  <c r="AO82"/>
  <c r="AN82"/>
  <c r="BQ79"/>
  <c r="BQ78"/>
  <c r="BQ77"/>
  <c r="BQ76"/>
  <c r="BQ75"/>
  <c r="BQ74"/>
  <c r="BQ73"/>
  <c r="BQ72"/>
  <c r="BQ71"/>
  <c r="BQ70"/>
  <c r="BQ69"/>
  <c r="BQ68"/>
  <c r="BQ67"/>
  <c r="BQ66"/>
  <c r="BQ65"/>
  <c r="BQ64"/>
  <c r="BQ63"/>
  <c r="BQ62"/>
  <c r="BQ61"/>
  <c r="BQ60"/>
  <c r="BQ59"/>
  <c r="BQ58"/>
  <c r="BQ57"/>
  <c r="BQ56"/>
  <c r="BQ55"/>
  <c r="BQ54"/>
  <c r="BQ53"/>
  <c r="BQ52"/>
  <c r="BQ51"/>
  <c r="BQ50"/>
  <c r="BQ49"/>
  <c r="BQ48"/>
  <c r="BQ47"/>
  <c r="BQ46"/>
  <c r="BQ45"/>
  <c r="BQ44"/>
  <c r="BQ43"/>
  <c r="BQ42"/>
  <c r="BQ41"/>
  <c r="BQ40"/>
  <c r="BQ39"/>
  <c r="AI82"/>
  <c r="AH82"/>
  <c r="AG82"/>
  <c r="AF82"/>
  <c r="AE82"/>
  <c r="AD82"/>
  <c r="AC82"/>
  <c r="AB82"/>
  <c r="AA82"/>
  <c r="Z82"/>
  <c r="Y82"/>
  <c r="X82"/>
  <c r="W82"/>
  <c r="V82"/>
  <c r="U82"/>
  <c r="T82"/>
  <c r="S82"/>
  <c r="R82"/>
  <c r="Q82"/>
  <c r="P82"/>
  <c r="O82"/>
  <c r="N82"/>
  <c r="M82"/>
  <c r="L82"/>
  <c r="K82"/>
  <c r="J82"/>
  <c r="I82"/>
  <c r="H82"/>
  <c r="G82"/>
  <c r="AJ79"/>
  <c r="AJ78"/>
  <c r="AJ77"/>
  <c r="AJ76"/>
  <c r="AJ75"/>
  <c r="AJ74"/>
  <c r="AJ73"/>
  <c r="AJ72"/>
  <c r="AJ71"/>
  <c r="AJ70"/>
  <c r="AJ69"/>
  <c r="AJ68"/>
  <c r="AJ67"/>
  <c r="AJ66"/>
  <c r="AJ65"/>
  <c r="AJ64"/>
  <c r="AJ63"/>
  <c r="AJ62"/>
  <c r="AJ61"/>
  <c r="AJ60"/>
  <c r="AJ59"/>
  <c r="AJ58"/>
  <c r="AJ57"/>
  <c r="AJ56"/>
  <c r="AJ55"/>
  <c r="AJ54"/>
  <c r="AJ53"/>
  <c r="AJ52"/>
  <c r="AJ51"/>
  <c r="AJ50"/>
  <c r="AJ49"/>
  <c r="AJ48"/>
  <c r="AJ47"/>
  <c r="AJ46"/>
  <c r="AJ45"/>
  <c r="AJ44"/>
  <c r="AJ43"/>
  <c r="AJ42"/>
  <c r="AJ41"/>
  <c r="AJ40"/>
  <c r="AJ39"/>
  <c r="HY82" l="1"/>
  <c r="HX82"/>
  <c r="HW82"/>
  <c r="HV82"/>
  <c r="HU82"/>
  <c r="HT82"/>
  <c r="HS82"/>
  <c r="HR82"/>
  <c r="HQ82"/>
  <c r="HP82"/>
  <c r="HO82"/>
  <c r="HN82"/>
  <c r="HM82"/>
  <c r="HL82"/>
  <c r="HK82"/>
  <c r="HJ82"/>
  <c r="HI82"/>
  <c r="HH82"/>
  <c r="HG82"/>
  <c r="HF82"/>
  <c r="HE82"/>
  <c r="HD82"/>
  <c r="HC82"/>
  <c r="HB82"/>
  <c r="HA82"/>
  <c r="GZ82"/>
  <c r="GY82"/>
  <c r="GX82"/>
  <c r="GW82"/>
  <c r="GV82"/>
  <c r="GU82"/>
  <c r="GT82"/>
  <c r="GR82"/>
  <c r="GQ82"/>
  <c r="GP82"/>
  <c r="GO82"/>
  <c r="GN82"/>
  <c r="GM82"/>
  <c r="GL82"/>
  <c r="GK82"/>
  <c r="GJ82"/>
  <c r="GI82"/>
  <c r="GH82"/>
  <c r="GG82"/>
  <c r="GF82"/>
  <c r="GE82"/>
  <c r="GD82"/>
  <c r="GC82"/>
  <c r="GB82"/>
  <c r="GA82"/>
  <c r="FZ82"/>
  <c r="FY82"/>
  <c r="FX82"/>
  <c r="FW82"/>
  <c r="FV82"/>
  <c r="FU82"/>
  <c r="FT82"/>
  <c r="FS82"/>
  <c r="FR82"/>
  <c r="FQ82"/>
  <c r="FP82"/>
  <c r="FO82"/>
  <c r="FN82"/>
  <c r="FM82"/>
  <c r="FK82"/>
  <c r="FJ82"/>
  <c r="FI82"/>
  <c r="FH82"/>
  <c r="FG82"/>
  <c r="FF82"/>
  <c r="FE82"/>
  <c r="FD82"/>
  <c r="FC82"/>
  <c r="FB82"/>
  <c r="FA82"/>
  <c r="EZ82"/>
  <c r="EY82"/>
  <c r="EX82"/>
  <c r="EW82"/>
  <c r="EV82"/>
  <c r="EU82"/>
  <c r="ET82"/>
  <c r="ES82"/>
  <c r="ER82"/>
  <c r="EQ82"/>
  <c r="EP82"/>
  <c r="EO82"/>
  <c r="EN82"/>
  <c r="EM82"/>
  <c r="EL82"/>
  <c r="EK82"/>
  <c r="EJ82"/>
  <c r="EI82"/>
  <c r="EH82"/>
  <c r="EG82"/>
  <c r="EF82"/>
  <c r="DA82"/>
  <c r="CZ82"/>
  <c r="CY82"/>
  <c r="BT82"/>
  <c r="BS82"/>
  <c r="BR82"/>
  <c r="AM82"/>
  <c r="AL82"/>
  <c r="AK82"/>
  <c r="F82"/>
  <c r="E82"/>
  <c r="D82"/>
  <c r="HZ79"/>
  <c r="GS79"/>
  <c r="FL79"/>
  <c r="HZ78"/>
  <c r="GS78"/>
  <c r="FL78"/>
  <c r="HZ77"/>
  <c r="GS77"/>
  <c r="FL77"/>
  <c r="HZ76"/>
  <c r="GS76"/>
  <c r="FL76"/>
  <c r="HZ75"/>
  <c r="GS75"/>
  <c r="FL75"/>
  <c r="HZ74"/>
  <c r="GS74"/>
  <c r="FL74"/>
  <c r="HZ73"/>
  <c r="GS73"/>
  <c r="FL73"/>
  <c r="HZ72"/>
  <c r="GS72"/>
  <c r="FL72"/>
  <c r="HZ71"/>
  <c r="GS71"/>
  <c r="FL71"/>
  <c r="HZ70"/>
  <c r="GS70"/>
  <c r="FL70"/>
  <c r="HZ69"/>
  <c r="GS69"/>
  <c r="FL69"/>
  <c r="HZ68"/>
  <c r="GS68"/>
  <c r="FL68"/>
  <c r="HZ67"/>
  <c r="GS67"/>
  <c r="FL67"/>
  <c r="HZ66"/>
  <c r="GS66"/>
  <c r="FL66"/>
  <c r="HZ65"/>
  <c r="GS65"/>
  <c r="FL65"/>
  <c r="HZ64"/>
  <c r="GS64"/>
  <c r="FL64"/>
  <c r="HZ63"/>
  <c r="GS63"/>
  <c r="FL63"/>
  <c r="HZ62"/>
  <c r="GS62"/>
  <c r="FL62"/>
  <c r="HZ61"/>
  <c r="GS61"/>
  <c r="FL61"/>
  <c r="HZ60"/>
  <c r="GS60"/>
  <c r="FL60"/>
  <c r="HZ59"/>
  <c r="GS59"/>
  <c r="FL59"/>
  <c r="HZ58"/>
  <c r="GS58"/>
  <c r="FL58"/>
  <c r="HZ57"/>
  <c r="GS57"/>
  <c r="FL57"/>
  <c r="HZ56"/>
  <c r="GS56"/>
  <c r="FL56"/>
  <c r="HZ55"/>
  <c r="GS55"/>
  <c r="FL55"/>
  <c r="HZ54"/>
  <c r="GS54"/>
  <c r="FL54"/>
  <c r="HZ53"/>
  <c r="GS53"/>
  <c r="FL53"/>
  <c r="HZ52"/>
  <c r="GS52"/>
  <c r="FL52"/>
  <c r="HZ51"/>
  <c r="GS51"/>
  <c r="FL51"/>
  <c r="HZ50"/>
  <c r="GS50"/>
  <c r="FL50"/>
  <c r="HZ49"/>
  <c r="GS49"/>
  <c r="FL49"/>
  <c r="HZ48"/>
  <c r="GS48"/>
  <c r="FL48"/>
  <c r="HZ47"/>
  <c r="GS47"/>
  <c r="FL47"/>
  <c r="HZ46"/>
  <c r="GS46"/>
  <c r="FL46"/>
  <c r="HZ45"/>
  <c r="GS45"/>
  <c r="FL45"/>
  <c r="HZ44"/>
  <c r="GS44"/>
  <c r="FL44"/>
  <c r="HZ43"/>
  <c r="GS43"/>
  <c r="FL43"/>
  <c r="HZ42"/>
  <c r="GS42"/>
  <c r="FL42"/>
  <c r="HZ41"/>
  <c r="GS41"/>
  <c r="FL41"/>
  <c r="HZ40"/>
  <c r="GS40"/>
  <c r="FL40"/>
  <c r="HZ39"/>
  <c r="GS39"/>
  <c r="FL39"/>
  <c r="C14"/>
  <c r="C13"/>
  <c r="T31" i="17"/>
  <c r="S31"/>
  <c r="R31"/>
  <c r="Q31"/>
  <c r="P31"/>
  <c r="N31"/>
  <c r="I31"/>
  <c r="H31"/>
  <c r="G31"/>
  <c r="K31" s="1"/>
  <c r="F31"/>
  <c r="E31"/>
  <c r="C31"/>
  <c r="T30"/>
  <c r="S30"/>
  <c r="R30"/>
  <c r="Q30"/>
  <c r="P30"/>
  <c r="N30"/>
  <c r="I30"/>
  <c r="H30"/>
  <c r="G30"/>
  <c r="F30"/>
  <c r="E30"/>
  <c r="C30"/>
  <c r="T29"/>
  <c r="S29"/>
  <c r="R29"/>
  <c r="R33" s="1"/>
  <c r="Q29"/>
  <c r="N29"/>
  <c r="I29"/>
  <c r="H29"/>
  <c r="G29"/>
  <c r="F29"/>
  <c r="C29"/>
  <c r="T28"/>
  <c r="S28"/>
  <c r="R28"/>
  <c r="Q28"/>
  <c r="P28"/>
  <c r="N28"/>
  <c r="I28"/>
  <c r="H28"/>
  <c r="G28"/>
  <c r="F28"/>
  <c r="E28"/>
  <c r="C28"/>
  <c r="T27"/>
  <c r="S27"/>
  <c r="R27"/>
  <c r="Q27"/>
  <c r="P27"/>
  <c r="N27"/>
  <c r="I27"/>
  <c r="H27"/>
  <c r="G27"/>
  <c r="F27"/>
  <c r="E27"/>
  <c r="C27"/>
  <c r="T26"/>
  <c r="S26"/>
  <c r="R26"/>
  <c r="Q26"/>
  <c r="P26"/>
  <c r="N26"/>
  <c r="I26"/>
  <c r="H26"/>
  <c r="G26"/>
  <c r="F26"/>
  <c r="E26"/>
  <c r="C26"/>
  <c r="T25"/>
  <c r="S25"/>
  <c r="R25"/>
  <c r="Q25"/>
  <c r="P25"/>
  <c r="N25"/>
  <c r="I25"/>
  <c r="H25"/>
  <c r="G25"/>
  <c r="F25"/>
  <c r="E25"/>
  <c r="C25"/>
  <c r="T20"/>
  <c r="S20"/>
  <c r="R20"/>
  <c r="Q20"/>
  <c r="P20"/>
  <c r="N20"/>
  <c r="I20"/>
  <c r="H20"/>
  <c r="G20"/>
  <c r="F20"/>
  <c r="E20"/>
  <c r="C20"/>
  <c r="T19"/>
  <c r="S19"/>
  <c r="R19"/>
  <c r="Q19"/>
  <c r="P19"/>
  <c r="N19"/>
  <c r="I19"/>
  <c r="H19"/>
  <c r="G19"/>
  <c r="F19"/>
  <c r="E19"/>
  <c r="C19"/>
  <c r="T18"/>
  <c r="S18"/>
  <c r="R18"/>
  <c r="Q18"/>
  <c r="P18"/>
  <c r="N18"/>
  <c r="I18"/>
  <c r="H18"/>
  <c r="G18"/>
  <c r="F18"/>
  <c r="C18"/>
  <c r="T17"/>
  <c r="S17"/>
  <c r="R17"/>
  <c r="Q17"/>
  <c r="P17"/>
  <c r="N17"/>
  <c r="I17"/>
  <c r="H17"/>
  <c r="G17"/>
  <c r="F17"/>
  <c r="E17"/>
  <c r="C17"/>
  <c r="T16"/>
  <c r="S16"/>
  <c r="R16"/>
  <c r="Q16"/>
  <c r="P16"/>
  <c r="N16"/>
  <c r="I16"/>
  <c r="H16"/>
  <c r="G16"/>
  <c r="F16"/>
  <c r="E16"/>
  <c r="C16"/>
  <c r="T15"/>
  <c r="S15"/>
  <c r="R15"/>
  <c r="Q15"/>
  <c r="P15"/>
  <c r="N15"/>
  <c r="I15"/>
  <c r="H15"/>
  <c r="G15"/>
  <c r="F15"/>
  <c r="F22" s="1"/>
  <c r="E15"/>
  <c r="C15"/>
  <c r="T14"/>
  <c r="S14"/>
  <c r="R14"/>
  <c r="Q14"/>
  <c r="P14"/>
  <c r="N14"/>
  <c r="N22" s="1"/>
  <c r="I14"/>
  <c r="H14"/>
  <c r="G14"/>
  <c r="F14"/>
  <c r="E14"/>
  <c r="C14"/>
  <c r="T9"/>
  <c r="S9"/>
  <c r="R9"/>
  <c r="Q9"/>
  <c r="P9"/>
  <c r="N9"/>
  <c r="I9"/>
  <c r="H9"/>
  <c r="G9"/>
  <c r="F9"/>
  <c r="E9"/>
  <c r="C9"/>
  <c r="T8"/>
  <c r="S8"/>
  <c r="R8"/>
  <c r="G41" s="1"/>
  <c r="Q8"/>
  <c r="P8"/>
  <c r="N8"/>
  <c r="I8"/>
  <c r="H8"/>
  <c r="G8"/>
  <c r="F8"/>
  <c r="E8"/>
  <c r="C8"/>
  <c r="T7"/>
  <c r="S7"/>
  <c r="R7"/>
  <c r="Q7"/>
  <c r="N7"/>
  <c r="I7"/>
  <c r="H7"/>
  <c r="G7"/>
  <c r="F7"/>
  <c r="C7"/>
  <c r="T6"/>
  <c r="S6"/>
  <c r="R6"/>
  <c r="Q6"/>
  <c r="P6"/>
  <c r="N6"/>
  <c r="I6"/>
  <c r="H6"/>
  <c r="G6"/>
  <c r="F6"/>
  <c r="E6"/>
  <c r="C6"/>
  <c r="T5"/>
  <c r="S5"/>
  <c r="R5"/>
  <c r="Q5"/>
  <c r="P5"/>
  <c r="N5"/>
  <c r="I5"/>
  <c r="H5"/>
  <c r="G5"/>
  <c r="F5"/>
  <c r="E5"/>
  <c r="K5" s="1"/>
  <c r="C5"/>
  <c r="T4"/>
  <c r="S4"/>
  <c r="R4"/>
  <c r="Q4"/>
  <c r="P4"/>
  <c r="N4"/>
  <c r="I4"/>
  <c r="H4"/>
  <c r="G4"/>
  <c r="F4"/>
  <c r="E4"/>
  <c r="C4"/>
  <c r="T3"/>
  <c r="S3"/>
  <c r="R3"/>
  <c r="Q3"/>
  <c r="P3"/>
  <c r="N3"/>
  <c r="I3"/>
  <c r="H3"/>
  <c r="G3"/>
  <c r="F3"/>
  <c r="E3"/>
  <c r="C3"/>
  <c r="I33"/>
  <c r="D33"/>
  <c r="D44" s="1"/>
  <c r="O11"/>
  <c r="I42"/>
  <c r="D36"/>
  <c r="P29"/>
  <c r="E18"/>
  <c r="E7"/>
  <c r="C13" i="14"/>
  <c r="M18"/>
  <c r="AT18"/>
  <c r="CA18"/>
  <c r="DH18"/>
  <c r="EO18"/>
  <c r="FV18"/>
  <c r="HC18"/>
  <c r="AJ39"/>
  <c r="BQ39"/>
  <c r="CX39"/>
  <c r="EE39"/>
  <c r="FL39"/>
  <c r="GS39"/>
  <c r="HZ39"/>
  <c r="AJ40"/>
  <c r="BQ40"/>
  <c r="CX40"/>
  <c r="EE40"/>
  <c r="FL40"/>
  <c r="GS40"/>
  <c r="HZ40"/>
  <c r="AJ41"/>
  <c r="BQ41"/>
  <c r="CX41"/>
  <c r="EE41"/>
  <c r="FL41"/>
  <c r="GS41"/>
  <c r="HZ41"/>
  <c r="AJ42"/>
  <c r="BQ42"/>
  <c r="CX42"/>
  <c r="EE42"/>
  <c r="FL42"/>
  <c r="GS42"/>
  <c r="HZ42"/>
  <c r="AJ43"/>
  <c r="BQ43"/>
  <c r="CX43"/>
  <c r="EE43"/>
  <c r="FL43"/>
  <c r="GS43"/>
  <c r="HZ43"/>
  <c r="AJ44"/>
  <c r="BQ44"/>
  <c r="CX44"/>
  <c r="EE44"/>
  <c r="FL44"/>
  <c r="GS44"/>
  <c r="HZ44"/>
  <c r="AJ45"/>
  <c r="BQ45"/>
  <c r="CX45"/>
  <c r="EE45"/>
  <c r="FL45"/>
  <c r="GS45"/>
  <c r="HZ45"/>
  <c r="AJ46"/>
  <c r="BQ46"/>
  <c r="CX46"/>
  <c r="EE46"/>
  <c r="FL46"/>
  <c r="GS46"/>
  <c r="HZ46"/>
  <c r="AJ47"/>
  <c r="BQ47"/>
  <c r="CX47"/>
  <c r="EE47"/>
  <c r="FL47"/>
  <c r="GS47"/>
  <c r="HZ47"/>
  <c r="AJ48"/>
  <c r="BQ48"/>
  <c r="CX48"/>
  <c r="EE48"/>
  <c r="FL48"/>
  <c r="GS48"/>
  <c r="HZ48"/>
  <c r="AJ49"/>
  <c r="BQ49"/>
  <c r="CX49"/>
  <c r="EE49"/>
  <c r="FL49"/>
  <c r="GS49"/>
  <c r="HZ49"/>
  <c r="AJ50"/>
  <c r="BQ50"/>
  <c r="CX50"/>
  <c r="EE50"/>
  <c r="FL50"/>
  <c r="GS50"/>
  <c r="HZ50"/>
  <c r="AJ51"/>
  <c r="BQ51"/>
  <c r="CX51"/>
  <c r="EE51"/>
  <c r="FL51"/>
  <c r="GS51"/>
  <c r="HZ51"/>
  <c r="AJ52"/>
  <c r="BQ52"/>
  <c r="CX52"/>
  <c r="EE52"/>
  <c r="FL52"/>
  <c r="GS52"/>
  <c r="HZ52"/>
  <c r="AJ53"/>
  <c r="BQ53"/>
  <c r="CX53"/>
  <c r="EE53"/>
  <c r="FL53"/>
  <c r="GS53"/>
  <c r="HZ53"/>
  <c r="AJ54"/>
  <c r="BQ54"/>
  <c r="CX54"/>
  <c r="EE54"/>
  <c r="FL54"/>
  <c r="GS54"/>
  <c r="HZ54"/>
  <c r="AJ55"/>
  <c r="BQ55"/>
  <c r="CX55"/>
  <c r="EE55"/>
  <c r="FL55"/>
  <c r="GS55"/>
  <c r="HZ55"/>
  <c r="AJ56"/>
  <c r="BQ56"/>
  <c r="CX56"/>
  <c r="EE56"/>
  <c r="FL56"/>
  <c r="GS56"/>
  <c r="HZ56"/>
  <c r="AJ57"/>
  <c r="BQ57"/>
  <c r="CX57"/>
  <c r="EE57"/>
  <c r="FL57"/>
  <c r="GS57"/>
  <c r="HZ57"/>
  <c r="AJ58"/>
  <c r="BQ58"/>
  <c r="CX58"/>
  <c r="EE58"/>
  <c r="FL58"/>
  <c r="GS58"/>
  <c r="HZ58"/>
  <c r="AJ59"/>
  <c r="BQ59"/>
  <c r="CX59"/>
  <c r="EE59"/>
  <c r="FL59"/>
  <c r="GS59"/>
  <c r="HZ59"/>
  <c r="AJ60"/>
  <c r="BQ60"/>
  <c r="CX60"/>
  <c r="EE60"/>
  <c r="FL60"/>
  <c r="GS60"/>
  <c r="HZ60"/>
  <c r="AJ61"/>
  <c r="BQ61"/>
  <c r="CX61"/>
  <c r="EE61"/>
  <c r="FL61"/>
  <c r="GS61"/>
  <c r="HZ61"/>
  <c r="AJ62"/>
  <c r="BQ62"/>
  <c r="CX62"/>
  <c r="EE62"/>
  <c r="FL62"/>
  <c r="GS62"/>
  <c r="HZ62"/>
  <c r="AJ63"/>
  <c r="BQ63"/>
  <c r="CX63"/>
  <c r="EE63"/>
  <c r="FL63"/>
  <c r="GS63"/>
  <c r="HZ63"/>
  <c r="AJ64"/>
  <c r="BQ64"/>
  <c r="CX64"/>
  <c r="EE64"/>
  <c r="FL64"/>
  <c r="GS64"/>
  <c r="HZ64"/>
  <c r="AJ65"/>
  <c r="BQ65"/>
  <c r="CX65"/>
  <c r="EE65"/>
  <c r="FL65"/>
  <c r="GS65"/>
  <c r="HZ65"/>
  <c r="AJ66"/>
  <c r="BQ66"/>
  <c r="CX66"/>
  <c r="EE66"/>
  <c r="FL66"/>
  <c r="GS66"/>
  <c r="HZ66"/>
  <c r="AJ67"/>
  <c r="BQ67"/>
  <c r="CX67"/>
  <c r="EE67"/>
  <c r="FL67"/>
  <c r="GS67"/>
  <c r="HZ67"/>
  <c r="AJ68"/>
  <c r="BQ68"/>
  <c r="CX68"/>
  <c r="EE68"/>
  <c r="FL68"/>
  <c r="GS68"/>
  <c r="HZ68"/>
  <c r="AJ69"/>
  <c r="BQ69"/>
  <c r="CX69"/>
  <c r="EE69"/>
  <c r="FL69"/>
  <c r="GS69"/>
  <c r="HZ69"/>
  <c r="AJ70"/>
  <c r="BQ70"/>
  <c r="CX70"/>
  <c r="EE70"/>
  <c r="FL70"/>
  <c r="GS70"/>
  <c r="HZ70"/>
  <c r="AJ71"/>
  <c r="BQ71"/>
  <c r="CX71"/>
  <c r="EE71"/>
  <c r="FL71"/>
  <c r="GS71"/>
  <c r="HZ71"/>
  <c r="AJ72"/>
  <c r="BQ72"/>
  <c r="CX72"/>
  <c r="EE72"/>
  <c r="FL72"/>
  <c r="GS72"/>
  <c r="HZ72"/>
  <c r="AJ73"/>
  <c r="BQ73"/>
  <c r="CX73"/>
  <c r="EE73"/>
  <c r="FL73"/>
  <c r="GS73"/>
  <c r="HZ73"/>
  <c r="AJ74"/>
  <c r="BQ74"/>
  <c r="CX74"/>
  <c r="EE74"/>
  <c r="FL74"/>
  <c r="GS74"/>
  <c r="HZ74"/>
  <c r="AJ75"/>
  <c r="BQ75"/>
  <c r="CX75"/>
  <c r="EE75"/>
  <c r="FL75"/>
  <c r="GS75"/>
  <c r="HZ75"/>
  <c r="AJ76"/>
  <c r="BQ76"/>
  <c r="CX76"/>
  <c r="EE76"/>
  <c r="FL76"/>
  <c r="GS76"/>
  <c r="HZ76"/>
  <c r="AJ77"/>
  <c r="BQ77"/>
  <c r="CX77"/>
  <c r="EE77"/>
  <c r="FL77"/>
  <c r="GS77"/>
  <c r="HZ77"/>
  <c r="AJ78"/>
  <c r="BQ78"/>
  <c r="CX78"/>
  <c r="EE78"/>
  <c r="FL78"/>
  <c r="GS78"/>
  <c r="HZ78"/>
  <c r="AJ79"/>
  <c r="BQ79"/>
  <c r="CX79"/>
  <c r="EE79"/>
  <c r="FL79"/>
  <c r="GS79"/>
  <c r="HZ79"/>
  <c r="D82"/>
  <c r="E82"/>
  <c r="F82"/>
  <c r="G82"/>
  <c r="H82"/>
  <c r="I82"/>
  <c r="J82"/>
  <c r="K82"/>
  <c r="L82"/>
  <c r="M82"/>
  <c r="N82"/>
  <c r="O82"/>
  <c r="P82"/>
  <c r="Q82"/>
  <c r="R82"/>
  <c r="S82"/>
  <c r="T82"/>
  <c r="U82"/>
  <c r="V82"/>
  <c r="W82"/>
  <c r="X82"/>
  <c r="Y82"/>
  <c r="Z82"/>
  <c r="AA82"/>
  <c r="AB82"/>
  <c r="AC82"/>
  <c r="AD82"/>
  <c r="AE82"/>
  <c r="AF82"/>
  <c r="AG82"/>
  <c r="AH82"/>
  <c r="AI82"/>
  <c r="AK82"/>
  <c r="AL82"/>
  <c r="AM82"/>
  <c r="AN82"/>
  <c r="AO82"/>
  <c r="AP82"/>
  <c r="AQ82"/>
  <c r="AR82"/>
  <c r="AS82"/>
  <c r="AT82"/>
  <c r="AU82"/>
  <c r="AV82"/>
  <c r="AW82"/>
  <c r="AX82"/>
  <c r="AY82"/>
  <c r="AZ82"/>
  <c r="BA82"/>
  <c r="BB82"/>
  <c r="BC82"/>
  <c r="BD82"/>
  <c r="BE82"/>
  <c r="BF82"/>
  <c r="BG82"/>
  <c r="BH82"/>
  <c r="BI82"/>
  <c r="BJ82"/>
  <c r="BK82"/>
  <c r="BL82"/>
  <c r="BM82"/>
  <c r="BN82"/>
  <c r="BO82"/>
  <c r="BP82"/>
  <c r="BR82"/>
  <c r="BS82"/>
  <c r="BT82"/>
  <c r="BU82"/>
  <c r="BV82"/>
  <c r="BW82"/>
  <c r="BX82"/>
  <c r="BY82"/>
  <c r="BZ82"/>
  <c r="CA82"/>
  <c r="CB82"/>
  <c r="CC82"/>
  <c r="CD82"/>
  <c r="CE82"/>
  <c r="CF82"/>
  <c r="CG82"/>
  <c r="CH82"/>
  <c r="CI82"/>
  <c r="CJ82"/>
  <c r="CK82"/>
  <c r="CL82"/>
  <c r="CM82"/>
  <c r="CN82"/>
  <c r="CO82"/>
  <c r="CP82"/>
  <c r="CQ82"/>
  <c r="CR82"/>
  <c r="CS82"/>
  <c r="CT82"/>
  <c r="CU82"/>
  <c r="CV82"/>
  <c r="CW82"/>
  <c r="CY82"/>
  <c r="CZ82"/>
  <c r="DA82"/>
  <c r="DB82"/>
  <c r="DC82"/>
  <c r="DD82"/>
  <c r="DE82"/>
  <c r="DF82"/>
  <c r="DG82"/>
  <c r="DH82"/>
  <c r="DI82"/>
  <c r="DJ82"/>
  <c r="DK82"/>
  <c r="DL82"/>
  <c r="DM82"/>
  <c r="DN82"/>
  <c r="DO82"/>
  <c r="DP82"/>
  <c r="DQ82"/>
  <c r="DR82"/>
  <c r="DS82"/>
  <c r="DT82"/>
  <c r="DU82"/>
  <c r="DV82"/>
  <c r="DW82"/>
  <c r="DX82"/>
  <c r="DY82"/>
  <c r="DZ82"/>
  <c r="EA82"/>
  <c r="EB82"/>
  <c r="EC82"/>
  <c r="ED82"/>
  <c r="EF82"/>
  <c r="EG82"/>
  <c r="EH82"/>
  <c r="EI82"/>
  <c r="EJ82"/>
  <c r="EK82"/>
  <c r="EL82"/>
  <c r="EM82"/>
  <c r="EN82"/>
  <c r="EO82"/>
  <c r="EP82"/>
  <c r="EQ82"/>
  <c r="ER82"/>
  <c r="ES82"/>
  <c r="ET82"/>
  <c r="EU82"/>
  <c r="EV82"/>
  <c r="EW82"/>
  <c r="EX82"/>
  <c r="EY82"/>
  <c r="EZ82"/>
  <c r="FA82"/>
  <c r="FB82"/>
  <c r="FC82"/>
  <c r="FD82"/>
  <c r="FE82"/>
  <c r="FF82"/>
  <c r="FG82"/>
  <c r="FH82"/>
  <c r="FI82"/>
  <c r="FJ82"/>
  <c r="FK82"/>
  <c r="FM82"/>
  <c r="FN82"/>
  <c r="FO82"/>
  <c r="FP82"/>
  <c r="FQ82"/>
  <c r="FR82"/>
  <c r="FS82"/>
  <c r="FT82"/>
  <c r="FU82"/>
  <c r="FV82"/>
  <c r="FW82"/>
  <c r="FX82"/>
  <c r="FY82"/>
  <c r="FZ82"/>
  <c r="GA82"/>
  <c r="GB82"/>
  <c r="GC82"/>
  <c r="GD82"/>
  <c r="GE82"/>
  <c r="GF82"/>
  <c r="GG82"/>
  <c r="GH82"/>
  <c r="GI82"/>
  <c r="GJ82"/>
  <c r="GK82"/>
  <c r="GL82"/>
  <c r="GM82"/>
  <c r="GN82"/>
  <c r="GO82"/>
  <c r="GP82"/>
  <c r="GQ82"/>
  <c r="GR82"/>
  <c r="GT82"/>
  <c r="GU82"/>
  <c r="GV82"/>
  <c r="GW82"/>
  <c r="GX82"/>
  <c r="GY82"/>
  <c r="GZ82"/>
  <c r="HA82"/>
  <c r="HB82"/>
  <c r="HC82"/>
  <c r="HD82"/>
  <c r="HE82"/>
  <c r="HF82"/>
  <c r="HG82"/>
  <c r="HH82"/>
  <c r="HI82"/>
  <c r="HJ82"/>
  <c r="HK82"/>
  <c r="HL82"/>
  <c r="HM82"/>
  <c r="HN82"/>
  <c r="HO82"/>
  <c r="HP82"/>
  <c r="HQ82"/>
  <c r="HR82"/>
  <c r="HS82"/>
  <c r="HT82"/>
  <c r="HU82"/>
  <c r="HV82"/>
  <c r="HW82"/>
  <c r="HX82"/>
  <c r="HY82"/>
  <c r="P7" i="17"/>
  <c r="E29"/>
  <c r="F5" i="1"/>
  <c r="G5"/>
  <c r="H5"/>
  <c r="I5"/>
  <c r="J5"/>
  <c r="K5"/>
  <c r="L5"/>
  <c r="F6"/>
  <c r="G6"/>
  <c r="H6"/>
  <c r="I6"/>
  <c r="J6"/>
  <c r="K6"/>
  <c r="L6"/>
  <c r="F7"/>
  <c r="L7"/>
  <c r="K7"/>
  <c r="J7"/>
  <c r="I7"/>
  <c r="H7"/>
  <c r="G7"/>
  <c r="F8"/>
  <c r="G8"/>
  <c r="H8"/>
  <c r="I8"/>
  <c r="J8"/>
  <c r="K8"/>
  <c r="L8"/>
  <c r="F9"/>
  <c r="G9"/>
  <c r="H9"/>
  <c r="L9"/>
  <c r="K9"/>
  <c r="J9"/>
  <c r="I9"/>
  <c r="F10"/>
  <c r="G10"/>
  <c r="H10"/>
  <c r="I10"/>
  <c r="J10"/>
  <c r="K10"/>
  <c r="L10"/>
  <c r="F11"/>
  <c r="G11"/>
  <c r="H11"/>
  <c r="I11"/>
  <c r="J11"/>
  <c r="L11"/>
  <c r="K11"/>
  <c r="F12"/>
  <c r="G12"/>
  <c r="H12"/>
  <c r="I12"/>
  <c r="J12"/>
  <c r="K12"/>
  <c r="L12"/>
  <c r="F13"/>
  <c r="G13"/>
  <c r="H13"/>
  <c r="I13"/>
  <c r="J13"/>
  <c r="K13"/>
  <c r="L13"/>
  <c r="F14"/>
  <c r="G14"/>
  <c r="H14"/>
  <c r="I14"/>
  <c r="J14"/>
  <c r="K14"/>
  <c r="L14"/>
  <c r="F15"/>
  <c r="G15"/>
  <c r="H15"/>
  <c r="I15"/>
  <c r="J15"/>
  <c r="K15"/>
  <c r="L15"/>
  <c r="F16"/>
  <c r="G16"/>
  <c r="H16"/>
  <c r="I16"/>
  <c r="J16"/>
  <c r="K16"/>
  <c r="L16"/>
  <c r="F17"/>
  <c r="G17"/>
  <c r="H17"/>
  <c r="I17"/>
  <c r="J17"/>
  <c r="K17"/>
  <c r="L17"/>
  <c r="F18"/>
  <c r="G18"/>
  <c r="H18"/>
  <c r="I18"/>
  <c r="J18"/>
  <c r="K18"/>
  <c r="L18"/>
  <c r="C14" i="14"/>
  <c r="G40" i="17" l="1"/>
  <c r="V30"/>
  <c r="N33"/>
  <c r="K25"/>
  <c r="K27"/>
  <c r="F33"/>
  <c r="K19"/>
  <c r="K15"/>
  <c r="K17"/>
  <c r="K9"/>
  <c r="F39"/>
  <c r="G11"/>
  <c r="S33"/>
  <c r="C37"/>
  <c r="N11"/>
  <c r="E7" i="1"/>
  <c r="V7" i="17"/>
  <c r="V14"/>
  <c r="E39"/>
  <c r="S22"/>
  <c r="R22"/>
  <c r="Q22"/>
  <c r="R11"/>
  <c r="S11"/>
  <c r="V3"/>
  <c r="H41"/>
  <c r="I11"/>
  <c r="F11"/>
  <c r="K3"/>
  <c r="H11"/>
  <c r="H36"/>
  <c r="V27"/>
  <c r="V28"/>
  <c r="E15" i="1"/>
  <c r="K28" i="17"/>
  <c r="E38"/>
  <c r="E5" i="1"/>
  <c r="I37" i="17"/>
  <c r="G22"/>
  <c r="C36"/>
  <c r="C38"/>
  <c r="F38"/>
  <c r="H39"/>
  <c r="C40"/>
  <c r="F42"/>
  <c r="G39"/>
  <c r="C42"/>
  <c r="H22"/>
  <c r="C22"/>
  <c r="K4"/>
  <c r="V4"/>
  <c r="V5"/>
  <c r="I39"/>
  <c r="I22"/>
  <c r="C11"/>
  <c r="K6"/>
  <c r="V6"/>
  <c r="F40"/>
  <c r="H38"/>
  <c r="C39"/>
  <c r="D9" i="1"/>
  <c r="K8" i="17"/>
  <c r="I41"/>
  <c r="V9"/>
  <c r="G36"/>
  <c r="I36"/>
  <c r="V15"/>
  <c r="G38"/>
  <c r="I38"/>
  <c r="V17"/>
  <c r="H40"/>
  <c r="C41"/>
  <c r="F41"/>
  <c r="H42"/>
  <c r="C33"/>
  <c r="Q33"/>
  <c r="H33"/>
  <c r="E11" i="1"/>
  <c r="K16" i="17"/>
  <c r="V16"/>
  <c r="I40"/>
  <c r="V19"/>
  <c r="G42"/>
  <c r="V20"/>
  <c r="K26"/>
  <c r="V26"/>
  <c r="D15" i="1"/>
  <c r="D7"/>
  <c r="K30" i="17"/>
  <c r="V31"/>
  <c r="D17" i="1"/>
  <c r="C9"/>
  <c r="F36" i="17"/>
  <c r="D5" i="1"/>
  <c r="E41" i="17"/>
  <c r="E13" i="1"/>
  <c r="P11" i="17"/>
  <c r="E33"/>
  <c r="K29"/>
  <c r="E22"/>
  <c r="K18"/>
  <c r="E40"/>
  <c r="E11"/>
  <c r="K7"/>
  <c r="P33"/>
  <c r="V29"/>
  <c r="D13" i="1"/>
  <c r="C11"/>
  <c r="C7"/>
  <c r="C17"/>
  <c r="H37" i="17"/>
  <c r="E42"/>
  <c r="Q11"/>
  <c r="C5" i="1"/>
  <c r="E17"/>
  <c r="G37" i="17"/>
  <c r="T33"/>
  <c r="V18"/>
  <c r="E36"/>
  <c r="F37"/>
  <c r="T22"/>
  <c r="V8"/>
  <c r="C13" i="1"/>
  <c r="C15"/>
  <c r="E37" i="17"/>
  <c r="T11"/>
  <c r="K20"/>
  <c r="D11" i="1"/>
  <c r="V25" i="17"/>
  <c r="K14"/>
  <c r="P22"/>
  <c r="G33"/>
  <c r="E9" i="1"/>
  <c r="K38" i="17" l="1"/>
  <c r="K11"/>
  <c r="K33"/>
  <c r="C44"/>
  <c r="V22"/>
  <c r="K39"/>
  <c r="V11"/>
  <c r="G44"/>
  <c r="I44"/>
  <c r="F44"/>
  <c r="F45" s="1"/>
  <c r="H44"/>
  <c r="H45" s="1"/>
  <c r="K37"/>
  <c r="K41"/>
  <c r="K42"/>
  <c r="E44"/>
  <c r="K40"/>
  <c r="V33"/>
  <c r="K36"/>
  <c r="K22"/>
  <c r="E45" l="1"/>
  <c r="G45"/>
  <c r="I45"/>
  <c r="K44"/>
</calcChain>
</file>

<file path=xl/comments1.xml><?xml version="1.0" encoding="utf-8"?>
<comments xmlns="http://schemas.openxmlformats.org/spreadsheetml/2006/main">
  <authors>
    <author>Topp Catherine</author>
  </authors>
  <commentList>
    <comment ref="C11" authorId="0">
      <text>
        <r>
          <rPr>
            <b/>
            <sz val="8"/>
            <color indexed="81"/>
            <rFont val="Tahoma"/>
            <family val="2"/>
          </rPr>
          <t>Topp Catherine:</t>
        </r>
        <r>
          <rPr>
            <sz val="8"/>
            <color indexed="81"/>
            <rFont val="Tahoma"/>
            <family val="2"/>
          </rPr>
          <t xml:space="preserve">
SOURCE: NHS South West London CSP v.15.8 dated 31/01/12, page 26</t>
        </r>
      </text>
    </comment>
    <comment ref="C12" authorId="0">
      <text>
        <r>
          <rPr>
            <b/>
            <sz val="8"/>
            <color indexed="81"/>
            <rFont val="Tahoma"/>
            <family val="2"/>
          </rPr>
          <t>Topp Catherine:</t>
        </r>
        <r>
          <rPr>
            <sz val="8"/>
            <color indexed="81"/>
            <rFont val="Tahoma"/>
            <family val="2"/>
          </rPr>
          <t xml:space="preserve">
SOURCE: NHS South West London CSP v.15.8 dated 31/01/12, page 26</t>
        </r>
      </text>
    </comment>
  </commentList>
</comments>
</file>

<file path=xl/sharedStrings.xml><?xml version="1.0" encoding="utf-8"?>
<sst xmlns="http://schemas.openxmlformats.org/spreadsheetml/2006/main" count="13791" uniqueCount="3751">
  <si>
    <t>PCT Milestone Type Foundation Trusts</t>
  </si>
  <si>
    <t>PCT Milestone end date Foundation Trusts</t>
  </si>
  <si>
    <t>SHA CS NME 1 end</t>
  </si>
  <si>
    <t>SHA CS NME 2 end</t>
  </si>
  <si>
    <t>SHA CS NME 3 end</t>
  </si>
  <si>
    <t>SHA CS NME 4 end</t>
  </si>
  <si>
    <t>SHA CS NME 5 end</t>
  </si>
  <si>
    <t>SHA CS NME 6 end</t>
  </si>
  <si>
    <t>SHA CS NME 7 end</t>
  </si>
  <si>
    <t>SHA CS NME 8 end</t>
  </si>
  <si>
    <t>SHA CS NME 9 end</t>
  </si>
  <si>
    <t>SHA CS NME 10 end</t>
  </si>
  <si>
    <t>SHA CS NME 11 end</t>
  </si>
  <si>
    <t>SHA CS NME 12 end</t>
  </si>
  <si>
    <t>SHA CS NME 13 end</t>
  </si>
  <si>
    <t>SHA CS NME 14 end</t>
  </si>
  <si>
    <t>SHA CS NME 15 end</t>
  </si>
  <si>
    <t>SHA CS NME 16 end</t>
  </si>
  <si>
    <t>SHA CS NME 17 end</t>
  </si>
  <si>
    <t>SHA CS NME 18 end</t>
  </si>
  <si>
    <t>SHA CS NME 19 end</t>
  </si>
  <si>
    <t>SHA CS NME 20 end</t>
  </si>
  <si>
    <t>SHA CS NME 21 end</t>
  </si>
  <si>
    <t>SHA CS NME 22 end</t>
  </si>
  <si>
    <t>SHA CS NME 23 end</t>
  </si>
  <si>
    <t>SHA CS NME 24 end</t>
  </si>
  <si>
    <t>SHA CS NME 25 end</t>
  </si>
  <si>
    <t>SHA CS LMS 1 end</t>
  </si>
  <si>
    <t>SHA CS LMS 2 end</t>
  </si>
  <si>
    <t>SHA CS LMS 3 end</t>
  </si>
  <si>
    <t>SHA CS LMS 4 end</t>
  </si>
  <si>
    <t>SHA CS LMS 5 end</t>
  </si>
  <si>
    <t>SHA CS LMS 6 end</t>
  </si>
  <si>
    <t>SHA CS LMS 7 end</t>
  </si>
  <si>
    <t>SHA CS LMS 8 end</t>
  </si>
  <si>
    <t>SHA CS LMS 9 end</t>
  </si>
  <si>
    <t>SHA CS LMS 10 end</t>
  </si>
  <si>
    <t>SHA CS LMS 11 end</t>
  </si>
  <si>
    <t>SHA CS LMS 12 end</t>
  </si>
  <si>
    <t>SHA CS LMS 13 end</t>
  </si>
  <si>
    <t>SHA CS LMS 14 end</t>
  </si>
  <si>
    <t>SHA CS LMS 15 end</t>
  </si>
  <si>
    <t>SHA CS LMS 16 end</t>
  </si>
  <si>
    <t>SHA CS LMS 17 end</t>
  </si>
  <si>
    <t>SHA CS LMS 18 end</t>
  </si>
  <si>
    <t>SHA CS LMS 19 end</t>
  </si>
  <si>
    <t>SHA CS LMS 20 end</t>
  </si>
  <si>
    <t>SHA CS LMS 21 end</t>
  </si>
  <si>
    <t>SHA CS LMS 22 end</t>
  </si>
  <si>
    <t>SHA CS LMS 23 end</t>
  </si>
  <si>
    <t>SHA CS LMS 24 end</t>
  </si>
  <si>
    <r>
      <rPr>
        <b/>
        <sz val="12"/>
        <color indexed="8"/>
        <rFont val="Arial"/>
        <family val="2"/>
      </rPr>
      <t xml:space="preserve">End state: </t>
    </r>
    <r>
      <rPr>
        <sz val="12"/>
        <color indexed="8"/>
        <rFont val="Arial"/>
        <family val="2"/>
      </rPr>
      <t xml:space="preserve">Enter a description of how the initiative will affect the local healthcare sytem e.g. activity, transfers, quality/adverse quality indicators, health inequalities, incidence/prevalence of illness, morbidity/mortality from specified acute or long term health conditions. And;
quantify the number / percentage change you are planning to effect.
Provide at least one end state ideally for 2015. For some initiatives, it may be more appropriate to break this down into end states for each remaining year in the CSR period or an end state which falls before 2015.
</t>
    </r>
    <r>
      <rPr>
        <b/>
        <sz val="12"/>
        <color indexed="8"/>
        <rFont val="Arial"/>
        <family val="2"/>
      </rPr>
      <t xml:space="preserve">
Milestone Descriptors: </t>
    </r>
    <r>
      <rPr>
        <sz val="12"/>
        <color indexed="8"/>
        <rFont val="Arial"/>
        <family val="2"/>
      </rPr>
      <t xml:space="preserve">Enter descriptions of the high level milestones from your integrated plan. Milestones should be provided for key deliverables or outcomes such as decision points (go or no go) and review points that will do to bring about the changes in the local healthcare system as described in the end state.
</t>
    </r>
    <r>
      <rPr>
        <b/>
        <sz val="12"/>
        <color indexed="8"/>
        <rFont val="Arial"/>
        <family val="2"/>
      </rPr>
      <t xml:space="preserve">Risks/issues: </t>
    </r>
    <r>
      <rPr>
        <sz val="12"/>
        <color indexed="8"/>
        <rFont val="Arial"/>
        <family val="2"/>
      </rPr>
      <t>Enter descriptions of risks or issues which relate to the initiative.</t>
    </r>
  </si>
  <si>
    <r>
      <t xml:space="preserve">Relevant SUS performance indicators
</t>
    </r>
    <r>
      <rPr>
        <sz val="10"/>
        <color indexed="8"/>
        <rFont val="Arial"/>
        <family val="2"/>
      </rPr>
      <t>Activity indicators being monitored to identify progress against milestones</t>
    </r>
  </si>
  <si>
    <r>
      <rPr>
        <b/>
        <sz val="14"/>
        <color indexed="8"/>
        <rFont val="Arial"/>
        <family val="2"/>
      </rPr>
      <t>Milestone status</t>
    </r>
    <r>
      <rPr>
        <sz val="11"/>
        <color indexed="8"/>
        <rFont val="Arial"/>
        <family val="2"/>
      </rPr>
      <t xml:space="preserve">
</t>
    </r>
  </si>
  <si>
    <r>
      <rPr>
        <b/>
        <sz val="11"/>
        <color indexed="8"/>
        <rFont val="Arial"/>
        <family val="2"/>
      </rPr>
      <t>Completed</t>
    </r>
    <r>
      <rPr>
        <sz val="11"/>
        <color indexed="8"/>
        <rFont val="Arial"/>
        <family val="2"/>
      </rPr>
      <t xml:space="preserve"> = on time and in full; </t>
    </r>
    <r>
      <rPr>
        <b/>
        <sz val="11"/>
        <color indexed="8"/>
        <rFont val="Arial"/>
        <family val="2"/>
      </rPr>
      <t>in-progress; Delayed - amber</t>
    </r>
    <r>
      <rPr>
        <sz val="11"/>
        <color indexed="8"/>
        <rFont val="Arial"/>
        <family val="2"/>
      </rPr>
      <t xml:space="preserve"> = due date has passed but no material impact on delivery scope or impact; </t>
    </r>
    <r>
      <rPr>
        <b/>
        <sz val="11"/>
        <color indexed="8"/>
        <rFont val="Arial"/>
        <family val="2"/>
      </rPr>
      <t>Delayed - red</t>
    </r>
    <r>
      <rPr>
        <sz val="11"/>
        <color indexed="8"/>
        <rFont val="Arial"/>
        <family val="2"/>
      </rPr>
      <t xml:space="preserve"> = due date has passed and there is / will be material impact on delivery scope or impact</t>
    </r>
  </si>
  <si>
    <t>Number of CCGs in cluster:</t>
  </si>
  <si>
    <t>Number of CCGs signed up to this milestone</t>
  </si>
  <si>
    <t>Number of CCGs who have completed this milestone</t>
  </si>
  <si>
    <t>QIPP LM 9.32 end</t>
  </si>
  <si>
    <t>QIPP LM 9.33</t>
  </si>
  <si>
    <t>QIPP LM 9.33 end</t>
  </si>
  <si>
    <t>QIPP LM 9.34</t>
  </si>
  <si>
    <t>QIPP LM 9.34 end</t>
  </si>
  <si>
    <t>QIPP LM 9.35</t>
  </si>
  <si>
    <t>QIPP LM 9.35 end</t>
  </si>
  <si>
    <t>QIPP LM 9.36</t>
  </si>
  <si>
    <t>QIPP LM 9.36 end</t>
  </si>
  <si>
    <t>QIPP LM 9.37</t>
  </si>
  <si>
    <t>QIPP LM 9.37 end</t>
  </si>
  <si>
    <t>QIPP LM 9.38</t>
  </si>
  <si>
    <t>QIPP LM 9.38 end</t>
  </si>
  <si>
    <t>QIPP LM 9.39</t>
  </si>
  <si>
    <t>QIPP LM 9.39 end</t>
  </si>
  <si>
    <t>QIPP LM 9.40</t>
  </si>
  <si>
    <t>QIPP LM 9.40 end</t>
  </si>
  <si>
    <t>QIPP LM 9.41</t>
  </si>
  <si>
    <t>QIPP LM 9.41 end</t>
  </si>
  <si>
    <t>QIPP LM 9.42</t>
  </si>
  <si>
    <t>QIPP LM 9.42 end</t>
  </si>
  <si>
    <t>QIPP LM 9.43</t>
  </si>
  <si>
    <t>QIPP LM 9.43 end</t>
  </si>
  <si>
    <t>QIPP LM 9.44</t>
  </si>
  <si>
    <t>QIPP LM 9.44 end</t>
  </si>
  <si>
    <t>QIPP LM 9.45</t>
  </si>
  <si>
    <t>QIPP LM 9.45 end</t>
  </si>
  <si>
    <t>QIPP LM 9.46</t>
  </si>
  <si>
    <t>QIPP LM 9.46 end</t>
  </si>
  <si>
    <t>QIPP LM 9.47</t>
  </si>
  <si>
    <t>QIPP LM 9.47 end</t>
  </si>
  <si>
    <t>QIPP LM 9.48</t>
  </si>
  <si>
    <t>QIPP LM 9.48 end</t>
  </si>
  <si>
    <t>QIPP LM 9.49</t>
  </si>
  <si>
    <t>QIPP LM 9.49 end</t>
  </si>
  <si>
    <t>QIPP LM 9.50</t>
  </si>
  <si>
    <t>QIPP LM 9.50 end</t>
  </si>
  <si>
    <t>QIPP LM 9.51</t>
  </si>
  <si>
    <t>QIPP LM 9.51 end</t>
  </si>
  <si>
    <t>QIPP LM 9.52</t>
  </si>
  <si>
    <t>QIPP LM 9.52 end</t>
  </si>
  <si>
    <t>QIPP LM 9.53</t>
  </si>
  <si>
    <t>QIPP LM 9.53 end</t>
  </si>
  <si>
    <t>PCT Milestone Type QIPP Initiative 9</t>
  </si>
  <si>
    <t>Workstream 1A</t>
  </si>
  <si>
    <t>Workstream 1B</t>
  </si>
  <si>
    <t>Workstream 1C</t>
  </si>
  <si>
    <t>Workstream 1D</t>
  </si>
  <si>
    <t>Workstream 1E</t>
  </si>
  <si>
    <t>Workstream 1F</t>
  </si>
  <si>
    <t>Workstream 2A</t>
  </si>
  <si>
    <t>Workstream 2B</t>
  </si>
  <si>
    <t>Workstream 2C</t>
  </si>
  <si>
    <t>Workstream 2D</t>
  </si>
  <si>
    <t>Workstream 2E</t>
  </si>
  <si>
    <t>Workstream 2F</t>
  </si>
  <si>
    <t>Workstream 3A</t>
  </si>
  <si>
    <t>Workstream 3B</t>
  </si>
  <si>
    <t>Workstream 3C</t>
  </si>
  <si>
    <t>Workstream 3D</t>
  </si>
  <si>
    <t>Workstream 3E</t>
  </si>
  <si>
    <t>Workstream 3F</t>
  </si>
  <si>
    <t>Workstream 4A</t>
  </si>
  <si>
    <t>Workstream 4B</t>
  </si>
  <si>
    <t>Workstream 4C</t>
  </si>
  <si>
    <t>Workstream 4D</t>
  </si>
  <si>
    <t>Workstream 4E</t>
  </si>
  <si>
    <t>Workstream 4F</t>
  </si>
  <si>
    <t>Workstream 5A</t>
  </si>
  <si>
    <t>Workstream 5B</t>
  </si>
  <si>
    <t>Workstream 5C</t>
  </si>
  <si>
    <t>Workstream 5D</t>
  </si>
  <si>
    <t>Workstream 5E</t>
  </si>
  <si>
    <t>Workstream 5F</t>
  </si>
  <si>
    <t>Workstream 6A</t>
  </si>
  <si>
    <t>Workstream 6B</t>
  </si>
  <si>
    <t>Workstream 6C</t>
  </si>
  <si>
    <t>Workstream 6E</t>
  </si>
  <si>
    <t>Workstream 6F</t>
  </si>
  <si>
    <t>Workstream 7A</t>
  </si>
  <si>
    <t>Workstream 7B</t>
  </si>
  <si>
    <t>Workstream 7C</t>
  </si>
  <si>
    <t>Workstream 7D</t>
  </si>
  <si>
    <t>Workstream 7E</t>
  </si>
  <si>
    <t>Workstream 7F</t>
  </si>
  <si>
    <t>Additional FIMS category for savings</t>
  </si>
  <si>
    <t>Delays (Combined)</t>
  </si>
  <si>
    <t>PCT AQP NME 20</t>
  </si>
  <si>
    <t>PCT AQP NME 21</t>
  </si>
  <si>
    <t>PCT AQP NME 22</t>
  </si>
  <si>
    <t>PCT AQP NME 23</t>
  </si>
  <si>
    <t>PCT AQP NME 24</t>
  </si>
  <si>
    <t>PCT AQP NME 25</t>
  </si>
  <si>
    <t>PCT AQP LMS 1</t>
  </si>
  <si>
    <t>PCT AQP LMS 2</t>
  </si>
  <si>
    <t>PCT AQP LMS 3</t>
  </si>
  <si>
    <t>PCT AQP LMS 4</t>
  </si>
  <si>
    <t>PCT AQP LMS 5</t>
  </si>
  <si>
    <t>PCT AQP LMS 6</t>
  </si>
  <si>
    <t>PCT AQP LMS 7</t>
  </si>
  <si>
    <t>PCT AQP LMS 8</t>
  </si>
  <si>
    <t>PCT AQP LMS 9</t>
  </si>
  <si>
    <t>PCT AQP LMS 10</t>
  </si>
  <si>
    <t>PCT AQP LMS 11</t>
  </si>
  <si>
    <t>PCT AQP LMS 12</t>
  </si>
  <si>
    <t>PCT AQP LMS 13</t>
  </si>
  <si>
    <t>PCT AQP LMS 14</t>
  </si>
  <si>
    <t>PCT AQP LMS 15</t>
  </si>
  <si>
    <t>PCT AQP LMS 16</t>
  </si>
  <si>
    <t>PCT AQP LMS 17</t>
  </si>
  <si>
    <t>PCT AQP LMS 18</t>
  </si>
  <si>
    <t>PCT AQP LMS 19</t>
  </si>
  <si>
    <t>PCT AQP LMS 20</t>
  </si>
  <si>
    <t>PCT AQP LMS 21</t>
  </si>
  <si>
    <t>PCT AQP LMS 22</t>
  </si>
  <si>
    <t>PCT AQP LMS 23</t>
  </si>
  <si>
    <t>PCT AQP LMS 24</t>
  </si>
  <si>
    <t>PCT AQP LMS 25</t>
  </si>
  <si>
    <t>PCT AQP LMS 26</t>
  </si>
  <si>
    <t>PCT AQP LMS 27</t>
  </si>
  <si>
    <t>PCT AQP LMS 28</t>
  </si>
  <si>
    <t>PCT AQP LMS 29</t>
  </si>
  <si>
    <t>PCT AQP LMS 30</t>
  </si>
  <si>
    <t>PCT AQP NME 1 end</t>
  </si>
  <si>
    <t>PCT AQP NME 2 end</t>
  </si>
  <si>
    <t>PCT AQP NME 3 end</t>
  </si>
  <si>
    <t>The timeline has had to be revised, in part due to a change in the sequencing of the waves. No savings due to be delivered until Jan 2013 - no impact anticiapted for these savings. Full saving for 12/13 expected. Revised phasing of the waves allows for more robust embedding of the waves which will make the implementation of subsequent waves easier.</t>
  </si>
  <si>
    <t>Reviews have started and will be ongoing throughout the year to identify patients</t>
  </si>
  <si>
    <t>The milestones have been moved back to start from November 2012 in order that Month 6 data can be used as the basis to calculate the expected value of the metrics. This timing does not impact the delivery of the metrics.</t>
  </si>
  <si>
    <t xml:space="preserve"> The timeline has had to be revised, in part due to a change in the sequencing of the waves. No savings due to be delivered until Jan 2013 - no impact anticiapted for these savings. Full saving for 12/13 expected. Revised phasing of the waves allows for more robust embedding of the waves which will make the implementation of subsequent waves easier.</t>
  </si>
  <si>
    <t>Amber rated due to the delay in a number of milestones. There is no impact expected on the value of the savings.</t>
  </si>
  <si>
    <t>Amber rated due to the delay in the timescales of the NHS NWL productivity and efficiency metrics milestones. The delay to these milestones will not impact the delivery of the metrics.</t>
  </si>
  <si>
    <t xml:space="preserve">Programme Boards (inc CCGS) meeting with focus on developing robust service change proposals and meeting savings targets and to develop areas for 13/14 </t>
  </si>
  <si>
    <t>Contractual agreements in place with main providers (eg 1st to follow up rations) and this is being monotored throughout the year, Programmes Boards developing alternate planned cre pathwyas to community and PC services</t>
  </si>
  <si>
    <t>Intensive and systematic support to practices in order to maintain cost effective prescribing</t>
  </si>
  <si>
    <t>Contratucal monitoring to ensure consistency with CQC recommendtaions supported by communiction programme</t>
  </si>
  <si>
    <t>Delayed due to changes in national guidance and requirements. 111 expected to commence in early 13/14</t>
  </si>
  <si>
    <t>Y</t>
  </si>
  <si>
    <t>N</t>
  </si>
  <si>
    <t>Y
N</t>
  </si>
  <si>
    <t>COMPLETED</t>
  </si>
  <si>
    <t>SPA project on track.  Urgent Care Centre utilisation currently below plan at one of the sites.  Corrective actions being taken through pathway development to improve performance.</t>
  </si>
  <si>
    <t>Dependent on plans being agreed.</t>
  </si>
  <si>
    <t>Overall rated greed as most intitiatives on track.  Delay in the development of the out of hours strategy.  External support commissioned to bring this back to plan.
Stroke rehab - further negotiations taking place with acute trust to agree plans.</t>
  </si>
  <si>
    <t>On track with current milestones.  Next milestone due in October.</t>
  </si>
  <si>
    <t>APC met 20/7/11 to discuss local prescribing matters. All CCGs have had their prescribing forums, this is to update practices on medicines management issues. There is sharing of practice data and good practice</t>
  </si>
  <si>
    <t>The prescribing team are currently on track with local  milestones.</t>
  </si>
  <si>
    <t>A revised referral process via choose and book was introduced in July and is being promoted through practice visits. Investment to expand the MCATS service to include consultant clinics was not approved - there are plans to discuss an alternative pathway with the acute provider. Savings related to inappropriate use of direct access MRI will be achieved by performance management of practice referrals</t>
  </si>
  <si>
    <t>Assessment underway.  Currently no notification of any patients registered at pilot site</t>
  </si>
  <si>
    <t>All local milestones are on track.  A number of these are in progress and will be updated accordingly in the next submission.</t>
  </si>
  <si>
    <t>Number of Milestones</t>
  </si>
  <si>
    <t>Total</t>
  </si>
  <si>
    <t>Total:</t>
  </si>
  <si>
    <t>London</t>
  </si>
  <si>
    <t>SHA AQP LMS 6 end</t>
  </si>
  <si>
    <t>SHA AQP LMS 7 end</t>
  </si>
  <si>
    <t>SHA AQP LMS 8 end</t>
  </si>
  <si>
    <t>SHA AQP LMS 9 end</t>
  </si>
  <si>
    <t>SHA AQP LMS 10 end</t>
  </si>
  <si>
    <t>SHA AQP LMS 11 end</t>
  </si>
  <si>
    <t>SHA AQP LMS 12 end</t>
  </si>
  <si>
    <t>SHA AQP LMS 13 end</t>
  </si>
  <si>
    <t>SHA AQP LMS 14 end</t>
  </si>
  <si>
    <t>SHA AQP LMS 15 end</t>
  </si>
  <si>
    <t>SHA AQP LMS 16 end</t>
  </si>
  <si>
    <t>SHA AQP LMS 17 end</t>
  </si>
  <si>
    <t>SHA AQP LMS 18 end</t>
  </si>
  <si>
    <t>SHA AQP LMS 19 end</t>
  </si>
  <si>
    <t>SHA AQP LMS 20 end</t>
  </si>
  <si>
    <t>SHA AQP LMS 21 end</t>
  </si>
  <si>
    <t>SHA AQP LMS 22 end</t>
  </si>
  <si>
    <t>SHA AQP LMS 23 end</t>
  </si>
  <si>
    <t>SHA AQP LMS 24 end</t>
  </si>
  <si>
    <t>SHA AQP LMS 25 end</t>
  </si>
  <si>
    <t>SHA AQP LMS 26 end</t>
  </si>
  <si>
    <t>SHA AQP LMS 27 end</t>
  </si>
  <si>
    <t>SHA AQP LMS 28 end</t>
  </si>
  <si>
    <t>SHA AQP LMS 29 end</t>
  </si>
  <si>
    <t>SHA AQP LMS 30 end</t>
  </si>
  <si>
    <t>SHA HWB End state 12-13</t>
  </si>
  <si>
    <t>SHA HWB NME 1</t>
  </si>
  <si>
    <t>SHA HWB NME 2</t>
  </si>
  <si>
    <t>SHA HWB NME 3</t>
  </si>
  <si>
    <t>SHA HWB NME 4</t>
  </si>
  <si>
    <t>SHA HWB NME 5</t>
  </si>
  <si>
    <t>SHA HWB NME 6</t>
  </si>
  <si>
    <t>SHA HWB NME 7</t>
  </si>
  <si>
    <t>SHA HWB NME 8</t>
  </si>
  <si>
    <t>SHA HWB NME 9</t>
  </si>
  <si>
    <t>SHA HWB NME 10</t>
  </si>
  <si>
    <t>SHA HWB NME 11</t>
  </si>
  <si>
    <t>SHA HWB NME 12</t>
  </si>
  <si>
    <t>SHA HWB NME 13</t>
  </si>
  <si>
    <t>SHA HWB NME 14</t>
  </si>
  <si>
    <t>SHA HWB NME 15</t>
  </si>
  <si>
    <t>SHA HWB NME 16</t>
  </si>
  <si>
    <t>SHA HWB NME 17</t>
  </si>
  <si>
    <t>SHA HWB NME 18</t>
  </si>
  <si>
    <t>SHA HWB NME 19</t>
  </si>
  <si>
    <t>SHA HWB NME 20</t>
  </si>
  <si>
    <t>SHA HWB NME 21</t>
  </si>
  <si>
    <t>SHA HWB NME 22</t>
  </si>
  <si>
    <t>SHA HWB NME 23</t>
  </si>
  <si>
    <t>SHA HWB NME 24</t>
  </si>
  <si>
    <t>SHA HWB NME 25</t>
  </si>
  <si>
    <t>SHA HWB LMS 1</t>
  </si>
  <si>
    <t>SHA HWB LMS 2</t>
  </si>
  <si>
    <t>SHA HWB LMS 3</t>
  </si>
  <si>
    <t>SHA HWB LMS 4</t>
  </si>
  <si>
    <t>SHA HWB LMS 5</t>
  </si>
  <si>
    <t>SHA HWB LMS 6</t>
  </si>
  <si>
    <t>SHA HWB LMS 7</t>
  </si>
  <si>
    <t>SHA HWB LMS 8</t>
  </si>
  <si>
    <t>SHA HWB LMS 9</t>
  </si>
  <si>
    <t>SHA HWB LMS 10</t>
  </si>
  <si>
    <t>SHA HWB LMS 11</t>
  </si>
  <si>
    <t>SHA HWB LMS 12</t>
  </si>
  <si>
    <t>SHA HWB LMS 13</t>
  </si>
  <si>
    <t>SHA HWB LMS 14</t>
  </si>
  <si>
    <t>SHA HWB LMS 15</t>
  </si>
  <si>
    <t>SHA HWB LMS 16</t>
  </si>
  <si>
    <t>SHA HWB LMS 17</t>
  </si>
  <si>
    <t>SHA HWB LMS 18</t>
  </si>
  <si>
    <t>SHA HWB LMS 19</t>
  </si>
  <si>
    <t>SHA HWB LMS 20</t>
  </si>
  <si>
    <t>SHA HWB LMS 21</t>
  </si>
  <si>
    <t>SHA HWB LMS 22</t>
  </si>
  <si>
    <t>SHA HWB LMS 23</t>
  </si>
  <si>
    <t>SHA HWB LMS 24</t>
  </si>
  <si>
    <t>SHA HWB LMS 25</t>
  </si>
  <si>
    <t>SHA HWB LMS 26</t>
  </si>
  <si>
    <t>SHA HWB LMS 27</t>
  </si>
  <si>
    <t>SHA HWB LMS 28</t>
  </si>
  <si>
    <t>SHA HWB LMS 29</t>
  </si>
  <si>
    <t>SHA HWB LMS 30</t>
  </si>
  <si>
    <t>SHA HWB NME 1 end</t>
  </si>
  <si>
    <t>SHA HWB NME 2 end</t>
  </si>
  <si>
    <t>SHA HWB NME 3 end</t>
  </si>
  <si>
    <t>SHA HWB NME 4 end</t>
  </si>
  <si>
    <t>SHA HWB NME 5 end</t>
  </si>
  <si>
    <t>SHA HWB NME 6 end</t>
  </si>
  <si>
    <t>SHA HWB NME 7 end</t>
  </si>
  <si>
    <t>SHA HWB NME 8 end</t>
  </si>
  <si>
    <t>SHA HWB NME 9 end</t>
  </si>
  <si>
    <t>SHA HWB NME 10 end</t>
  </si>
  <si>
    <t>SHA HWB NME 11 end</t>
  </si>
  <si>
    <t>SHA HWB NME 12 end</t>
  </si>
  <si>
    <t>SHA HWB NME 13 end</t>
  </si>
  <si>
    <t>SHA HWB NME 14 end</t>
  </si>
  <si>
    <t>SHA HWB NME 15 end</t>
  </si>
  <si>
    <t>SHA HWB NME 16 end</t>
  </si>
  <si>
    <t>SHA HWB NME 17 end</t>
  </si>
  <si>
    <t>SHA HWB NME 18 end</t>
  </si>
  <si>
    <t>SHA HWB NME 19 end</t>
  </si>
  <si>
    <t>SHA HWB NME 20 end</t>
  </si>
  <si>
    <t>SHA HWB NME 21 end</t>
  </si>
  <si>
    <t>SHA HWB NME 22 end</t>
  </si>
  <si>
    <t>SHA HWB NME 23 end</t>
  </si>
  <si>
    <t>SHA HWB NME 24 end</t>
  </si>
  <si>
    <t>SHA HWB NME 25 end</t>
  </si>
  <si>
    <t>SHA HWB LMS 1 end</t>
  </si>
  <si>
    <t>SHA HWB LMS 2 end</t>
  </si>
  <si>
    <t>SHA HWB LMS 3 end</t>
  </si>
  <si>
    <t>SHA HWB LMS 4 end</t>
  </si>
  <si>
    <t>SHA HWB LMS 5 end</t>
  </si>
  <si>
    <t>SHA HWB LMS 6 end</t>
  </si>
  <si>
    <t>SHA HWB LMS 7 end</t>
  </si>
  <si>
    <t>SHA HWB LMS 8 end</t>
  </si>
  <si>
    <t>SHA HWB LMS 9 end</t>
  </si>
  <si>
    <t>SHA HWB LMS 10 end</t>
  </si>
  <si>
    <t>SHA HWB LMS 11 end</t>
  </si>
  <si>
    <t>SHA HWB LMS 12 end</t>
  </si>
  <si>
    <t>SHA HWB LMS 13 end</t>
  </si>
  <si>
    <t>SHA HWB LMS 14 end</t>
  </si>
  <si>
    <t>SHA HWB LMS 15 end</t>
  </si>
  <si>
    <t>SHA HWB LMS 16 end</t>
  </si>
  <si>
    <t>SHA HWB LMS 17 end</t>
  </si>
  <si>
    <t>SHA HWB LMS 18 end</t>
  </si>
  <si>
    <t>SHA HWB LMS 19 end</t>
  </si>
  <si>
    <t>SHA HWB LMS 20 end</t>
  </si>
  <si>
    <t>SHA HWB LMS 21 end</t>
  </si>
  <si>
    <t>SHA HWB LMS 22 end</t>
  </si>
  <si>
    <t>SHA HWB LMS 23 end</t>
  </si>
  <si>
    <t>SHA HWB LMS 24 end</t>
  </si>
  <si>
    <t>SHA HWB LMS 25 end</t>
  </si>
  <si>
    <t>SHA HWB LMS 26 end</t>
  </si>
  <si>
    <t>SHA HWB LMS 27 end</t>
  </si>
  <si>
    <t>SHA HWB LMS 28 end</t>
  </si>
  <si>
    <t>SHA HWB LMS 29 end</t>
  </si>
  <si>
    <t>SHA HWB LMS 30 end</t>
  </si>
  <si>
    <t>SHA PHT LAs End state 12-13</t>
  </si>
  <si>
    <t>SHA PHT LAs NME 1</t>
  </si>
  <si>
    <t>SHA PHT LAs NME 2</t>
  </si>
  <si>
    <t>SHA PHT LAs NME 3</t>
  </si>
  <si>
    <t>SHA PHT LAs NME 4</t>
  </si>
  <si>
    <t>SHA PHT LAs NME 5</t>
  </si>
  <si>
    <t>SHA PHT LAs NME 6</t>
  </si>
  <si>
    <t>SHA PHT LAs NME 7</t>
  </si>
  <si>
    <t>SHA PHT LAs NME 8</t>
  </si>
  <si>
    <t>SHA PHT LAs NME 9</t>
  </si>
  <si>
    <t>SHA PHT LAs NME 10</t>
  </si>
  <si>
    <t>SHA PHT LAs NME 11</t>
  </si>
  <si>
    <t>SHA PHT LAs NME 12</t>
  </si>
  <si>
    <t>SHA PHT LAs NME 13</t>
  </si>
  <si>
    <t>SHA PHT LAs NME 14</t>
  </si>
  <si>
    <t>SHA PHT LAs NME 15</t>
  </si>
  <si>
    <t>SHA PHT LAs NME 16</t>
  </si>
  <si>
    <t>SHA PHT LAs NME 17</t>
  </si>
  <si>
    <t>SHA PHT LAs NME 18</t>
  </si>
  <si>
    <t>SHA PHT LAs NME 19</t>
  </si>
  <si>
    <t>SHA PHT LAs NME 20</t>
  </si>
  <si>
    <t>SHA PHT LAs NME 21</t>
  </si>
  <si>
    <t>SHA PHT LAs NME 22</t>
  </si>
  <si>
    <t>SHA PHT LAs NME 23</t>
  </si>
  <si>
    <t>SHA PHT LAs NME 24</t>
  </si>
  <si>
    <r>
      <t xml:space="preserve">Relevant UNIFY performance indicators
</t>
    </r>
    <r>
      <rPr>
        <sz val="10"/>
        <color indexed="8"/>
        <rFont val="Arial"/>
        <family val="2"/>
      </rPr>
      <t>Other operating framework measures being tracked to identify progress against milestones</t>
    </r>
  </si>
  <si>
    <t>Delayed - amber</t>
  </si>
  <si>
    <t>Delayed - red</t>
  </si>
  <si>
    <t>Percentage of PCTs completing this milestone</t>
  </si>
  <si>
    <t>PCT Clusters</t>
  </si>
  <si>
    <t>Domains</t>
  </si>
  <si>
    <t>Totals for RAG Rating</t>
  </si>
  <si>
    <t>Narrative</t>
  </si>
  <si>
    <r>
      <t xml:space="preserve">FIMS Categories where this initiative will impact </t>
    </r>
    <r>
      <rPr>
        <sz val="10"/>
        <color indexed="8"/>
        <rFont val="Arial"/>
        <family val="2"/>
      </rPr>
      <t>(n.b. the sum of savings across all initiatives should be &lt;50% of planned savings)</t>
    </r>
  </si>
  <si>
    <r>
      <t>QIPP Initiative scale and title</t>
    </r>
    <r>
      <rPr>
        <sz val="12"/>
        <color indexed="8"/>
        <rFont val="Arial"/>
        <family val="2"/>
      </rPr>
      <t xml:space="preserve"> </t>
    </r>
    <r>
      <rPr>
        <sz val="10"/>
        <color indexed="8"/>
        <rFont val="Arial"/>
        <family val="2"/>
      </rPr>
      <t>(this should be one of the 5-7 sub-programme area which will contribute to material savings in FIMS Categories)</t>
    </r>
  </si>
  <si>
    <r>
      <t xml:space="preserve">QIPP workstreams supporting this initiative </t>
    </r>
    <r>
      <rPr>
        <sz val="10"/>
        <color indexed="8"/>
        <rFont val="Arial"/>
        <family val="2"/>
      </rPr>
      <t>(title / description narrative required)</t>
    </r>
  </si>
  <si>
    <t>Workstream 1I</t>
  </si>
  <si>
    <t>Workstream 1J</t>
  </si>
  <si>
    <t>Workstream 1K</t>
  </si>
  <si>
    <t>Workstream 2I</t>
  </si>
  <si>
    <t>Workstream 2J</t>
  </si>
  <si>
    <t>Workstream 2K</t>
  </si>
  <si>
    <t>Workstream 3I</t>
  </si>
  <si>
    <t>Workstream 3J</t>
  </si>
  <si>
    <t>Workstream 3K</t>
  </si>
  <si>
    <t>Workstream 4I</t>
  </si>
  <si>
    <t>Workstream 4J</t>
  </si>
  <si>
    <t>Workstream 4K</t>
  </si>
  <si>
    <t>Workstream 5G</t>
  </si>
  <si>
    <t>Workstream 5H</t>
  </si>
  <si>
    <t>Workstream 5I</t>
  </si>
  <si>
    <t>Workstream 5J</t>
  </si>
  <si>
    <t>Workstream 6K</t>
  </si>
  <si>
    <t>Workstream 6G</t>
  </si>
  <si>
    <t>Workstream 6H</t>
  </si>
  <si>
    <t>Workstream 6I</t>
  </si>
  <si>
    <t>Workstream 6J</t>
  </si>
  <si>
    <t>Workstream 7G</t>
  </si>
  <si>
    <t>Workstream 7H</t>
  </si>
  <si>
    <t>Workstream 7I</t>
  </si>
  <si>
    <t>Workstream 7J</t>
  </si>
  <si>
    <t>Workstream 7K</t>
  </si>
  <si>
    <t>PCT PHT LAs LMS 4</t>
  </si>
  <si>
    <t>PCT PHT LAs LMS 5</t>
  </si>
  <si>
    <t>PCT PHT LAs LMS 6</t>
  </si>
  <si>
    <t>PCT PHT LAs LMS 7</t>
  </si>
  <si>
    <t>PCT PHT LAs LMS 8</t>
  </si>
  <si>
    <t>PCT PHT LAs LMS 9</t>
  </si>
  <si>
    <t>PCT PHT LAs LMS 10</t>
  </si>
  <si>
    <t>PCT PHT LAs LMS 11</t>
  </si>
  <si>
    <t>PCT PHT LAs LMS 12</t>
  </si>
  <si>
    <t>PCT PHT LAs LMS 13</t>
  </si>
  <si>
    <t>PCT PHT LAs LMS 14</t>
  </si>
  <si>
    <t>PCT PHT LAs LMS 15</t>
  </si>
  <si>
    <t>PCT PHT LAs LMS 16</t>
  </si>
  <si>
    <t>PCT PHT LAs LMS 17</t>
  </si>
  <si>
    <t>PCT PHT LAs LMS 18</t>
  </si>
  <si>
    <t>PCT PHT LAs LMS 19</t>
  </si>
  <si>
    <t>PCT PHT LAs LMS 20</t>
  </si>
  <si>
    <t>PCT PHT LAs LMS 21</t>
  </si>
  <si>
    <t>PCT PHT LAs LMS 22</t>
  </si>
  <si>
    <t>PCT PHT LAs LMS 23</t>
  </si>
  <si>
    <t>PCT PHT LAs LMS 24</t>
  </si>
  <si>
    <t>PCT PHT LAs LMS 25</t>
  </si>
  <si>
    <t>PCT PHT LAs LMS 26</t>
  </si>
  <si>
    <t>PCT PHT LAs LMS 27</t>
  </si>
  <si>
    <t>PCT PHT LAs LMS 28</t>
  </si>
  <si>
    <t>PCT PHT LAs LMS 29</t>
  </si>
  <si>
    <t>PCT PHT LAs LMS 30</t>
  </si>
  <si>
    <t>PCT PHT LAs NME 1 end</t>
  </si>
  <si>
    <t>PCT PHT LAs NME 2 end</t>
  </si>
  <si>
    <t>PCT PHT LAs NME 3 end</t>
  </si>
  <si>
    <t>PCT PHT LAs NME 4 end</t>
  </si>
  <si>
    <t>PCT PHT LAs NME 5 end</t>
  </si>
  <si>
    <t>PCT PHT LAs NME 6 end</t>
  </si>
  <si>
    <t>PCT PHT LAs NME 7 end</t>
  </si>
  <si>
    <t>PCT PHT LAs NME 8 end</t>
  </si>
  <si>
    <t>PCT PHT LAs NME 9 end</t>
  </si>
  <si>
    <t>PCT PHT LAs NME 10 end</t>
  </si>
  <si>
    <t>PCT PHT LAs NME 11 end</t>
  </si>
  <si>
    <t>PCT PHT LAs NME 12 end</t>
  </si>
  <si>
    <t>PCT PHT LAs NME 13 end</t>
  </si>
  <si>
    <t>PCT PHT LAs NME 14 end</t>
  </si>
  <si>
    <t>PCT PHT LAs NME 15 end</t>
  </si>
  <si>
    <t>PCT PHT LAs NME 16 end</t>
  </si>
  <si>
    <t>PCT PHT LAs NME 17 end</t>
  </si>
  <si>
    <t>PCT PHT LAs NME 18 end</t>
  </si>
  <si>
    <t>PCT PHT LAs NME 19 end</t>
  </si>
  <si>
    <t>PCT PHT LAs NME 20 end</t>
  </si>
  <si>
    <t>PCT PHT LAs NME 21 end</t>
  </si>
  <si>
    <t>PCT PHT LAs NME 22 end</t>
  </si>
  <si>
    <t>PCT PHT LAs NME 23 end</t>
  </si>
  <si>
    <t>PCT PHT LAs NME 24 end</t>
  </si>
  <si>
    <t>PCT PHT LAs NME 25 end</t>
  </si>
  <si>
    <t>PCT PHT LAs LMS 1 end</t>
  </si>
  <si>
    <t>PCT PHT LAs LMS 2 end</t>
  </si>
  <si>
    <t>PCT PHT LAs LMS 3 end</t>
  </si>
  <si>
    <t>PCT PHT LAs LMS 4 end</t>
  </si>
  <si>
    <t>PCT PHT LAs LMS 5 end</t>
  </si>
  <si>
    <t>PCT PHT LAs LMS 6 end</t>
  </si>
  <si>
    <t>PCT PHT LAs LMS 7 end</t>
  </si>
  <si>
    <t>PCT PHT LAs LMS 8 end</t>
  </si>
  <si>
    <t>PCT PHT LAs LMS 9 end</t>
  </si>
  <si>
    <t>PCT PHT LAs LMS 10 end</t>
  </si>
  <si>
    <t>PCT PHT LAs LMS 11 end</t>
  </si>
  <si>
    <t>PCT PHT LAs LMS 12 end</t>
  </si>
  <si>
    <t>PCT PHT LAs LMS 13 end</t>
  </si>
  <si>
    <t>PCT PHT LAs LMS 14 end</t>
  </si>
  <si>
    <t>PCT PHT LAs LMS 15 end</t>
  </si>
  <si>
    <t>PCT PHT LAs LMS 16 end</t>
  </si>
  <si>
    <t>PCT PHT LAs LMS 17 end</t>
  </si>
  <si>
    <t>PCT PHT LAs LMS 18 end</t>
  </si>
  <si>
    <t>PCT PHT LAs LMS 19 end</t>
  </si>
  <si>
    <t>PCT PHT LAs LMS 20 end</t>
  </si>
  <si>
    <t>PCT PHT LAs LMS 21 end</t>
  </si>
  <si>
    <t>PCT PHT LAs LMS 22 end</t>
  </si>
  <si>
    <t>PCT PHT LAs LMS 23 end</t>
  </si>
  <si>
    <t>PCT PHT LAs LMS 24 end</t>
  </si>
  <si>
    <t>PCT PHT LAs LMS 25 end</t>
  </si>
  <si>
    <t>PCT PHT LAs LMS 26 end</t>
  </si>
  <si>
    <t>PCT PHT LAs LMS 27 end</t>
  </si>
  <si>
    <t>PCT PHT LAs LMS 28 end</t>
  </si>
  <si>
    <t>PCT PHT LAs LMS 29 end</t>
  </si>
  <si>
    <t>PCT PHT LAs LMS 30 end</t>
  </si>
  <si>
    <t>PCT PHT PHE End state 12-13</t>
  </si>
  <si>
    <t>PCT PHT PHE NME 1</t>
  </si>
  <si>
    <t>PCT PHT PHE NME 2</t>
  </si>
  <si>
    <t>PCT PHT PHE NME 3</t>
  </si>
  <si>
    <t>PCT PHT PHE NME 4</t>
  </si>
  <si>
    <t>PCT PHT PHE NME 5</t>
  </si>
  <si>
    <t>PCT PHT PHE NME 6</t>
  </si>
  <si>
    <t>PCT PHT PHE NME 7</t>
  </si>
  <si>
    <t>PCT PHT PHE NME 8</t>
  </si>
  <si>
    <t>PCT PHT PHE NME 9</t>
  </si>
  <si>
    <t>PCT PHT PHE NME 10</t>
  </si>
  <si>
    <t>PCT PHT PHE NME 11</t>
  </si>
  <si>
    <t>PCT PHT PHE NME 12</t>
  </si>
  <si>
    <t>PCT PHT PHE NME 13</t>
  </si>
  <si>
    <t>PCT PHT PHE NME 14</t>
  </si>
  <si>
    <t>PCT PHT PHE NME 15</t>
  </si>
  <si>
    <t>PCT PHT PHE NME 16</t>
  </si>
  <si>
    <t>PCT PHT PHE NME 17</t>
  </si>
  <si>
    <t>PCT PHT PHE NME 18</t>
  </si>
  <si>
    <t>PCT PHT PHE NME 19</t>
  </si>
  <si>
    <t>PCT PHT PHE NME 20</t>
  </si>
  <si>
    <t>PCT PHT PHE NME 21</t>
  </si>
  <si>
    <t>PCT PHT PHE NME 22</t>
  </si>
  <si>
    <t>PCT PHT PHE NME 23</t>
  </si>
  <si>
    <t>PCT PHT PHE NME 24</t>
  </si>
  <si>
    <t>PCT PHT PHE NME 25</t>
  </si>
  <si>
    <t>PCT PHT PHE LMS 1</t>
  </si>
  <si>
    <t>PCT PHT PHE LMS 2</t>
  </si>
  <si>
    <t>PCT PHT PHE LMS 3</t>
  </si>
  <si>
    <t>PCT PHT PHE LMS 4</t>
  </si>
  <si>
    <t>PCT PHT PHE LMS 5</t>
  </si>
  <si>
    <t>PCT PHT PHE LMS 6</t>
  </si>
  <si>
    <t>PCT PHT PHE LMS 7</t>
  </si>
  <si>
    <t>PCT PHT PHE LMS 8</t>
  </si>
  <si>
    <t>PCT PHT PHE LMS 9</t>
  </si>
  <si>
    <t>PCT PHT PHE LMS 10</t>
  </si>
  <si>
    <t>PCT PHT PHE LMS 11</t>
  </si>
  <si>
    <t>PCT PHT PHE LMS 12</t>
  </si>
  <si>
    <t>PCT PHT PHE LMS 13</t>
  </si>
  <si>
    <t>PCT PHT PHE LMS 14</t>
  </si>
  <si>
    <t>PCT PHT PHE LMS 15</t>
  </si>
  <si>
    <t>PCT PHT PHE LMS 16</t>
  </si>
  <si>
    <t>PCT PHT PHE LMS 17</t>
  </si>
  <si>
    <t>PCT PHT PHE LMS 18</t>
  </si>
  <si>
    <t>PCT PHT PHE LMS 19</t>
  </si>
  <si>
    <t>PCT PHT PHE LMS 20</t>
  </si>
  <si>
    <t>PCT PHT PHE LMS 21</t>
  </si>
  <si>
    <t>PCT PHT PHE LMS 22</t>
  </si>
  <si>
    <t>PCT PHT PHE LMS 23</t>
  </si>
  <si>
    <t>PCT PHT PHE LMS 24</t>
  </si>
  <si>
    <t>PCT PHT PHE LMS 25</t>
  </si>
  <si>
    <t>PCT PHT PHE LMS 26</t>
  </si>
  <si>
    <t>PCT PHT PHE LMS 27</t>
  </si>
  <si>
    <t>PCT PHT PHE LMS 28</t>
  </si>
  <si>
    <t>PCT PHT PHE LMS 29</t>
  </si>
  <si>
    <t>PCT PHT PHE LMS 30</t>
  </si>
  <si>
    <t>PCT PHT PHE NME 1 end</t>
  </si>
  <si>
    <t>PCT PHT PHE NME 2 end</t>
  </si>
  <si>
    <t>PCT PHT PHE NME 3 end</t>
  </si>
  <si>
    <t>PCT PHT PHE NME 4 end</t>
  </si>
  <si>
    <t>PCT PHT PHE NME 5 end</t>
  </si>
  <si>
    <t>PCT PHT PHE NME 6 end</t>
  </si>
  <si>
    <t>PCT PHT PHE NME 7 end</t>
  </si>
  <si>
    <t>PCT PHT PHE NME 8 end</t>
  </si>
  <si>
    <t>PCT PHT PHE NME 9 end</t>
  </si>
  <si>
    <t>PCT PHT PHE NME 10 end</t>
  </si>
  <si>
    <t>PCT PHT PHE NME 11 end</t>
  </si>
  <si>
    <t>PCT PHT PHE NME 12 end</t>
  </si>
  <si>
    <t>PCT PHT PHE NME 13 end</t>
  </si>
  <si>
    <t>PCT PHT PHE NME 14 end</t>
  </si>
  <si>
    <t>PCT PHT PHE NME 15 end</t>
  </si>
  <si>
    <t>PCT PHT PHE NME 16 end</t>
  </si>
  <si>
    <t>PCT PHT PHE NME 17 end</t>
  </si>
  <si>
    <t>PCT PHT PHE NME 18 end</t>
  </si>
  <si>
    <t>PCT PHT PHE NME 19 end</t>
  </si>
  <si>
    <t>PCT PHT PHE NME 20 end</t>
  </si>
  <si>
    <t>PCT PHT PHE NME 21 end</t>
  </si>
  <si>
    <t>PCT PHT PHE NME 22 end</t>
  </si>
  <si>
    <t>PCT PHT PHE NME 23 end</t>
  </si>
  <si>
    <t>PCT PHT PHE NME 24 end</t>
  </si>
  <si>
    <t>PCT PHT PHE NME 25 end</t>
  </si>
  <si>
    <t>PCT PHT PHE LMS 1 end</t>
  </si>
  <si>
    <t>PCT PHT PHE LMS 2 end</t>
  </si>
  <si>
    <t>PCT PHT PHE LMS 3 end</t>
  </si>
  <si>
    <t>PCT PHT PHE LMS 4 end</t>
  </si>
  <si>
    <t>PCT PHT PHE LMS 5 end</t>
  </si>
  <si>
    <t>PCT PHT PHE LMS 6 end</t>
  </si>
  <si>
    <t>PCT PHT PHE LMS 7 end</t>
  </si>
  <si>
    <t>PCT PHT PHE LMS 8 end</t>
  </si>
  <si>
    <t>PCT PHT PHE LMS 9 end</t>
  </si>
  <si>
    <t>PCT PHT PHE LMS 10 end</t>
  </si>
  <si>
    <t>PCT PHT PHE LMS 11 end</t>
  </si>
  <si>
    <t>PCT PHT PHE LMS 12 end</t>
  </si>
  <si>
    <t>PCT PHT PHE LMS 13 end</t>
  </si>
  <si>
    <t>PCT PHT PHE LMS 14 end</t>
  </si>
  <si>
    <t>PCT PHT PHE LMS 15 end</t>
  </si>
  <si>
    <t>PCT PHT PHE LMS 16 end</t>
  </si>
  <si>
    <t>PCT PHT PHE LMS 17 end</t>
  </si>
  <si>
    <t>PCT PHT PHE LMS 18 end</t>
  </si>
  <si>
    <t>PCT PHT PHE LMS 19 end</t>
  </si>
  <si>
    <t>PCT PHT PHE LMS 20 end</t>
  </si>
  <si>
    <t>PCT PHT PHE LMS 21 end</t>
  </si>
  <si>
    <t>PCT PHT PHE LMS 22 end</t>
  </si>
  <si>
    <t>Quarterly assurance of QIPP delivery</t>
  </si>
  <si>
    <t>Comments</t>
  </si>
  <si>
    <t>i. Confirmation that all elements of assurance as set out in the planning round have been transposed into the QIPP milestone tracker</t>
  </si>
  <si>
    <t>ii. Quarterly assessment of progress in delivering transactional change completed. 
Supported by evidence of impact demonstrated through finance, activity, performance and workforce change whilst maintaining or improving quality</t>
  </si>
  <si>
    <t>iii. Quarterly assessment of progress in delivering transformational change completed.
Supported by evidence that in-year milestones which are required ensure delivery in 2013-14 and 2014-15, (e.g. those associated with building the case for reconfiguration or invest to save schemes), are on track.</t>
  </si>
  <si>
    <r>
      <t xml:space="preserve">Q1 - Quarterly Overall RAG rating for QIPP programme
</t>
    </r>
    <r>
      <rPr>
        <sz val="10"/>
        <color indexed="8"/>
        <rFont val="Arial"/>
        <family val="2"/>
      </rPr>
      <t>T</t>
    </r>
    <r>
      <rPr>
        <sz val="12"/>
        <color indexed="8"/>
        <rFont val="Arial"/>
        <family val="2"/>
      </rPr>
      <t>o be completed by SHA cluster</t>
    </r>
  </si>
  <si>
    <r>
      <t xml:space="preserve">Q2 - Quarterly Overall RAG rating for QIPP programme
</t>
    </r>
    <r>
      <rPr>
        <sz val="10"/>
        <color indexed="8"/>
        <rFont val="Arial"/>
        <family val="2"/>
      </rPr>
      <t>T</t>
    </r>
    <r>
      <rPr>
        <sz val="12"/>
        <color indexed="8"/>
        <rFont val="Arial"/>
        <family val="2"/>
      </rPr>
      <t>o be completed by SHA cluster</t>
    </r>
  </si>
  <si>
    <r>
      <t xml:space="preserve">Q3- Quarterly Overall RAG rating for QIPP programme
</t>
    </r>
    <r>
      <rPr>
        <sz val="10"/>
        <color indexed="8"/>
        <rFont val="Arial"/>
        <family val="2"/>
      </rPr>
      <t>T</t>
    </r>
    <r>
      <rPr>
        <sz val="12"/>
        <color indexed="8"/>
        <rFont val="Arial"/>
        <family val="2"/>
      </rPr>
      <t>o be completed by SHA cluster</t>
    </r>
  </si>
  <si>
    <r>
      <t xml:space="preserve">Q4- Quarterly Overall RAG rating for QIPP programme
</t>
    </r>
    <r>
      <rPr>
        <sz val="10"/>
        <color indexed="8"/>
        <rFont val="Arial"/>
        <family val="2"/>
      </rPr>
      <t>T</t>
    </r>
    <r>
      <rPr>
        <sz val="12"/>
        <color indexed="8"/>
        <rFont val="Arial"/>
        <family val="2"/>
      </rPr>
      <t>o be completed by SHA cluster</t>
    </r>
  </si>
  <si>
    <t>Reducing drug spend</t>
  </si>
  <si>
    <t>Unidentified</t>
  </si>
  <si>
    <t>FIMS Categories Level 2 SHA</t>
  </si>
  <si>
    <t>Mental health</t>
  </si>
  <si>
    <t xml:space="preserve">Acute Sector </t>
  </si>
  <si>
    <t xml:space="preserve">Primary care productivity  </t>
  </si>
  <si>
    <t>Community support services</t>
  </si>
  <si>
    <t>Activity shifts</t>
  </si>
  <si>
    <t>Long Term Conditions</t>
  </si>
  <si>
    <t>Urgent Care</t>
  </si>
  <si>
    <t>Planned Care</t>
  </si>
  <si>
    <t>End of Life Care</t>
  </si>
  <si>
    <t>Prevention</t>
  </si>
  <si>
    <t xml:space="preserve">Staying Healthy </t>
  </si>
  <si>
    <t>Non Clinical Procurement</t>
  </si>
  <si>
    <t>Decommissioning ineffective procedures</t>
  </si>
  <si>
    <t xml:space="preserve">Enhanced recovery </t>
  </si>
  <si>
    <t>Referral management</t>
  </si>
  <si>
    <t>Back office</t>
  </si>
  <si>
    <t>Estates</t>
  </si>
  <si>
    <t>Staffing</t>
  </si>
  <si>
    <t>Clinical support rationalisation</t>
  </si>
  <si>
    <t>Diagnostics</t>
  </si>
  <si>
    <t>Direct access</t>
  </si>
  <si>
    <t>Medicines use</t>
  </si>
  <si>
    <t>Prescribing</t>
  </si>
  <si>
    <t>Quality &amp; activity</t>
  </si>
  <si>
    <t>Activity &amp; finance</t>
  </si>
  <si>
    <t>Forecast delivery</t>
  </si>
  <si>
    <t>Milestone type</t>
  </si>
  <si>
    <t>RAG Rating</t>
  </si>
  <si>
    <t>Red</t>
  </si>
  <si>
    <t>Amber</t>
  </si>
  <si>
    <t>Green</t>
  </si>
  <si>
    <t>No rating</t>
  </si>
  <si>
    <t>Focus of workstreams</t>
  </si>
  <si>
    <t>Workstream 2G</t>
  </si>
  <si>
    <t>Workstream 2H</t>
  </si>
  <si>
    <t>Workstream 1G</t>
  </si>
  <si>
    <t>Workstream 1H</t>
  </si>
  <si>
    <t>Workstream 3G</t>
  </si>
  <si>
    <t>Workstream 3H</t>
  </si>
  <si>
    <t>Workstream 4G</t>
  </si>
  <si>
    <t>Workstream 4H</t>
  </si>
  <si>
    <t xml:space="preserve">QIPP Initiative 2
</t>
  </si>
  <si>
    <t xml:space="preserve">QIPP Initiative 3
</t>
  </si>
  <si>
    <t xml:space="preserve">QIPP Initiative 4
</t>
  </si>
  <si>
    <t xml:space="preserve">QIPP Initiative 5
</t>
  </si>
  <si>
    <t xml:space="preserve">QIPP Initiative 6
</t>
  </si>
  <si>
    <t xml:space="preserve">QIPP Initiative 7
</t>
  </si>
  <si>
    <r>
      <t>(</t>
    </r>
    <r>
      <rPr>
        <sz val="10"/>
        <color indexed="8"/>
        <rFont val="Arial"/>
        <family val="2"/>
      </rPr>
      <t>SUS indicators</t>
    </r>
    <r>
      <rPr>
        <b/>
        <sz val="10"/>
        <color indexed="8"/>
        <rFont val="Arial"/>
        <family val="2"/>
      </rPr>
      <t>) Anticipated performance at period end</t>
    </r>
  </si>
  <si>
    <r>
      <t>(</t>
    </r>
    <r>
      <rPr>
        <sz val="10"/>
        <color indexed="8"/>
        <rFont val="Arial"/>
        <family val="2"/>
      </rPr>
      <t>UNIFY indicators</t>
    </r>
    <r>
      <rPr>
        <b/>
        <sz val="10"/>
        <color indexed="8"/>
        <rFont val="Arial"/>
        <family val="2"/>
      </rPr>
      <t>) Anticipated performance at period end</t>
    </r>
  </si>
  <si>
    <t>Quality, activity workforce &amp; finance</t>
  </si>
  <si>
    <t>Quality, activity &amp; workforce</t>
  </si>
  <si>
    <t>Activity workforce &amp; finance</t>
  </si>
  <si>
    <t>Quality workforce &amp; finance</t>
  </si>
  <si>
    <t>Not applicable</t>
  </si>
  <si>
    <t>N/A</t>
  </si>
  <si>
    <t>2012- 2013 Milestone Tracker</t>
  </si>
  <si>
    <t>QIPP Initiative Reporting</t>
  </si>
  <si>
    <t>FIMS savings
2012-13</t>
  </si>
  <si>
    <t>FIMS savings
2013-14</t>
  </si>
  <si>
    <t>FIMS savings
2014-15</t>
  </si>
  <si>
    <t>Total for CSR period</t>
  </si>
  <si>
    <t>QIPP Initiative Planning</t>
  </si>
  <si>
    <r>
      <rPr>
        <b/>
        <sz val="10"/>
        <color indexed="8"/>
        <rFont val="Arial"/>
        <family val="2"/>
      </rPr>
      <t>Guidance for reporting progress on milestones</t>
    </r>
    <r>
      <rPr>
        <sz val="10"/>
        <color indexed="8"/>
        <rFont val="Arial"/>
        <family val="2"/>
      </rPr>
      <t xml:space="preserve">
This should be updated monthly as required. Slippage should be reported highlighting impact (particularly on KPIs and £)with mitigating actions 
</t>
    </r>
    <r>
      <rPr>
        <b/>
        <sz val="10"/>
        <color indexed="8"/>
        <rFont val="Arial"/>
        <family val="2"/>
      </rPr>
      <t>Guidance for reporting progress for the workstream</t>
    </r>
    <r>
      <rPr>
        <sz val="10"/>
        <color indexed="8"/>
        <rFont val="Arial"/>
        <family val="2"/>
      </rPr>
      <t xml:space="preserve">
▪ Monthly (optional) to report overall progress of the initiative along with risks, issues and mitigating actions
▪ Quarterly (required) and should give narrative on overall progress of the initiative and supporting workstreams. It should include an assessment of progress against performance indicators, and finance along with risks and mitigating actions</t>
    </r>
  </si>
  <si>
    <t>Month 10</t>
  </si>
  <si>
    <t>Month 11</t>
  </si>
  <si>
    <t>Month 12</t>
  </si>
  <si>
    <t>Month 9</t>
  </si>
  <si>
    <t>Month 1</t>
  </si>
  <si>
    <t>Month 2</t>
  </si>
  <si>
    <t>Month 3</t>
  </si>
  <si>
    <t>Month 4</t>
  </si>
  <si>
    <t>Month 5</t>
  </si>
  <si>
    <t>Month 6</t>
  </si>
  <si>
    <t>Month 7</t>
  </si>
  <si>
    <t>Month 8</t>
  </si>
  <si>
    <t xml:space="preserve">QIPP Initiative 1
</t>
  </si>
  <si>
    <t>R e p o r t i n g      p e r i o d</t>
  </si>
  <si>
    <t>PCT Milestone Type QIPP Initiative 1</t>
  </si>
  <si>
    <r>
      <t xml:space="preserve">Optional SHA FIMS Categories
</t>
    </r>
    <r>
      <rPr>
        <b/>
        <sz val="11"/>
        <color indexed="8"/>
        <rFont val="Calibri"/>
        <family val="2"/>
      </rPr>
      <t>(Use where these have been defined within your SHA)</t>
    </r>
  </si>
  <si>
    <r>
      <rPr>
        <b/>
        <sz val="10"/>
        <color indexed="8"/>
        <rFont val="Arial"/>
        <family val="2"/>
      </rPr>
      <t>Guidance for reporting progress on milestones</t>
    </r>
    <r>
      <rPr>
        <sz val="10"/>
        <color indexed="8"/>
        <rFont val="Arial"/>
        <family val="2"/>
      </rPr>
      <t xml:space="preserve">
This should be updated monthly as required. Slippage should be reported highlighting impact on delivery (KPIs and £).
</t>
    </r>
    <r>
      <rPr>
        <b/>
        <sz val="10"/>
        <color indexed="8"/>
        <rFont val="Arial"/>
        <family val="2"/>
      </rPr>
      <t>Guidance for reporting progress of the initiative</t>
    </r>
    <r>
      <rPr>
        <sz val="10"/>
        <color indexed="8"/>
        <rFont val="Arial"/>
        <family val="2"/>
      </rPr>
      <t xml:space="preserve">
▪ Monthly (optional) Report overall progress of the initiative along with risks, issues and mitigating actions where relevant
▪ Quarterly (required) Report overall progress of the initiative and supporting workstreams including an assessment of progress against performance indicators and finance. Include narrative on risks, issues and mitigating actions where relevant</t>
    </r>
  </si>
  <si>
    <t>QIPP Overview and finances</t>
  </si>
  <si>
    <t>Workstream 6D</t>
  </si>
  <si>
    <t>RAG rating for the Initiative</t>
  </si>
  <si>
    <t>QIPP LM 9.17 end</t>
  </si>
  <si>
    <t>QIPP LM 9.18</t>
  </si>
  <si>
    <t>QIPP LM 9.18 end</t>
  </si>
  <si>
    <t>QIPP LM 9.19</t>
  </si>
  <si>
    <t>QIPP LM 9.19 end</t>
  </si>
  <si>
    <t>QIPP LM 9.20</t>
  </si>
  <si>
    <t>QIPP LM 9.20 end</t>
  </si>
  <si>
    <t>QIPP LM 9.21</t>
  </si>
  <si>
    <t>QIPP LM 9.21 end</t>
  </si>
  <si>
    <t>QIPP LM 9.22</t>
  </si>
  <si>
    <t>QIPP LM 9.22 end</t>
  </si>
  <si>
    <t>QIPP LM 9.23</t>
  </si>
  <si>
    <t>QIPP LM 9.23 end</t>
  </si>
  <si>
    <t>QIPP LM 9.24</t>
  </si>
  <si>
    <t>QIPP LM 9.24 end</t>
  </si>
  <si>
    <t>QIPP LM 9.25</t>
  </si>
  <si>
    <t>QIPP LM 9.25 end</t>
  </si>
  <si>
    <t>QIPP LM 9.26</t>
  </si>
  <si>
    <t>QIPP LM 9.26 end</t>
  </si>
  <si>
    <t>QIPP LM 9.27 end</t>
  </si>
  <si>
    <t>QIPP LM 9.28</t>
  </si>
  <si>
    <t>QIPP LM 9.28 end</t>
  </si>
  <si>
    <t>QIPP LM 9.29</t>
  </si>
  <si>
    <t>QIPP LM 9.29 end</t>
  </si>
  <si>
    <t>QIPP LM 9.30</t>
  </si>
  <si>
    <t>QIPP LM 9.30 end</t>
  </si>
  <si>
    <t>QIPP LM 9.31</t>
  </si>
  <si>
    <t>QIPP LM 9.31 end</t>
  </si>
  <si>
    <t>QIPP LM 9.32</t>
  </si>
  <si>
    <t>PCT Milestone end date QIPP Initiative 2</t>
  </si>
  <si>
    <t>PCT Milestone Type QIPP Initiative 2</t>
  </si>
  <si>
    <t>PCT Milestone end date QIPP Initiative 1</t>
  </si>
  <si>
    <t>PCT Milestone Type QIPP Initiative 3</t>
  </si>
  <si>
    <t>PCT Milestone end date QIPP Initiative 3</t>
  </si>
  <si>
    <t>PCT Milestone Type QIPP Initiative 4</t>
  </si>
  <si>
    <t>PCT Milestone end date QIPP Initiative 4</t>
  </si>
  <si>
    <t>PCT Milestone Type QIPP Initiative 5</t>
  </si>
  <si>
    <t>PCT Milestone end date QIPP Initiative 5</t>
  </si>
  <si>
    <t>PCT Milestone Type QIPP Initiative 6</t>
  </si>
  <si>
    <t>PCT Milestone end date QIPP Initiative 6</t>
  </si>
  <si>
    <t>PCT Milestone Type QIPP Initiative 7</t>
  </si>
  <si>
    <t>PCT Milestone end date QIPP Initiative 7</t>
  </si>
  <si>
    <t>PCT Milestone Type QIPP Initiative 8</t>
  </si>
  <si>
    <t>PCT Milestone end date QIPP Initiative 8</t>
  </si>
  <si>
    <t>PCT Milestone end date QIPP Initiative 9</t>
  </si>
  <si>
    <t>QIPP 1 End state 12-13</t>
  </si>
  <si>
    <t>QIPP 1 End state 13-14</t>
  </si>
  <si>
    <t>QIPP 1 End state 14-15</t>
  </si>
  <si>
    <t>QIPP LM 1.1</t>
  </si>
  <si>
    <t>QIPP LM 1.2</t>
  </si>
  <si>
    <t>QIPP LM 1.3</t>
  </si>
  <si>
    <t>QIPP LM 1.4</t>
  </si>
  <si>
    <t>QIPP LM 1.5</t>
  </si>
  <si>
    <t>QIPP LM 1.6</t>
  </si>
  <si>
    <t>QIPP LM 1.7</t>
  </si>
  <si>
    <t>QIPP LM 1.8</t>
  </si>
  <si>
    <t>QIPP LM 1.9</t>
  </si>
  <si>
    <t>QIPP LM 1.10</t>
  </si>
  <si>
    <t>QIPP LM 1.11</t>
  </si>
  <si>
    <t>QIPP LM 1.12</t>
  </si>
  <si>
    <t>QIPP LM 1.13</t>
  </si>
  <si>
    <t>QIPP LM 1.14</t>
  </si>
  <si>
    <t>QIPP LM 1.15</t>
  </si>
  <si>
    <t>QIPP LM 1.16</t>
  </si>
  <si>
    <t>QIPP LM 1.17</t>
  </si>
  <si>
    <t>QIPP LM 1.18</t>
  </si>
  <si>
    <t>QIPP LM 1.19</t>
  </si>
  <si>
    <t>QIPP LM 1.20</t>
  </si>
  <si>
    <t>QIPP LM 1.21</t>
  </si>
  <si>
    <t>QIPP LM 1.22</t>
  </si>
  <si>
    <t>QIPP LM 1.23</t>
  </si>
  <si>
    <t>QIPP LM 1.24</t>
  </si>
  <si>
    <t>QIPP LM 1.25</t>
  </si>
  <si>
    <t>QIPP LM 1.26</t>
  </si>
  <si>
    <t>QIPP LM 1.28</t>
  </si>
  <si>
    <t>QIPP LM 1.29</t>
  </si>
  <si>
    <t>QIPP LM 1.30</t>
  </si>
  <si>
    <t>QIPP LM 1.31</t>
  </si>
  <si>
    <t>QIPP LM 1.32</t>
  </si>
  <si>
    <t>QIPP LM 1.33</t>
  </si>
  <si>
    <t>QIPP LM 1.34</t>
  </si>
  <si>
    <t>QIPP LM 1.35</t>
  </si>
  <si>
    <t>QIPP LM 1.36</t>
  </si>
  <si>
    <t>QIPP LM 1.37</t>
  </si>
  <si>
    <t>QIPP LM 1.38</t>
  </si>
  <si>
    <t>QIPP LM 1.39</t>
  </si>
  <si>
    <t>QIPP LM 1.40</t>
  </si>
  <si>
    <t>QIPP LM 1.41</t>
  </si>
  <si>
    <t>QIPP LM 1.42</t>
  </si>
  <si>
    <t>QIPP LM 1.43</t>
  </si>
  <si>
    <t>QIPP LM 1.44</t>
  </si>
  <si>
    <t>QIPP LM 1.45</t>
  </si>
  <si>
    <t>QIPP LM 1.46</t>
  </si>
  <si>
    <t>QIPP LM 1.47</t>
  </si>
  <si>
    <t>QIPP LM 1.48</t>
  </si>
  <si>
    <t>QIPP LM 1.49</t>
  </si>
  <si>
    <t>QIPP LM 1.50</t>
  </si>
  <si>
    <t>QIPP LM 1.51</t>
  </si>
  <si>
    <t>QIPP LM 1.52</t>
  </si>
  <si>
    <t>QIPP LM 1.53</t>
  </si>
  <si>
    <t>QIPP LM 1.1 end</t>
  </si>
  <si>
    <t>QIPP LM 1.10 end</t>
  </si>
  <si>
    <t>QIPP LM 1.12 end</t>
  </si>
  <si>
    <t>QIPP LM 1.13 end</t>
  </si>
  <si>
    <t>QIPP LM 1.14 end</t>
  </si>
  <si>
    <t>QIPP LM 1.15 end</t>
  </si>
  <si>
    <t>QIPP LM 1.16 end</t>
  </si>
  <si>
    <t>QIPP LM 1.17 end</t>
  </si>
  <si>
    <t>QIPP LM 1.18 end</t>
  </si>
  <si>
    <t>QIPP LM 1.19 end</t>
  </si>
  <si>
    <t>QIPP LM 1.11 end</t>
  </si>
  <si>
    <t>QIPP LM 2.2 end</t>
  </si>
  <si>
    <t>QIPP LM 2.20 end</t>
  </si>
  <si>
    <t>QIPP LM 2.21 end</t>
  </si>
  <si>
    <t>QIPP LM 2.23 end</t>
  </si>
  <si>
    <t>QIPP LM 2.24 end</t>
  </si>
  <si>
    <t>QIPP LM 2.25 end</t>
  </si>
  <si>
    <t>QIPP LM 2.26 end</t>
  </si>
  <si>
    <t>QIPP LM 2.27 end</t>
  </si>
  <si>
    <t>QIPP LM 2.28 end</t>
  </si>
  <si>
    <t>QIPP LM 2.29 end</t>
  </si>
  <si>
    <t>QIPP LM 2.22 end</t>
  </si>
  <si>
    <t>QIPP LM 3.3 end</t>
  </si>
  <si>
    <t>QIPP LM 3.30 end</t>
  </si>
  <si>
    <t>QIPP LM 3.31 end</t>
  </si>
  <si>
    <t>QIPP LM 3.32 end</t>
  </si>
  <si>
    <t>QIPP LM 3.34 end</t>
  </si>
  <si>
    <t>QIPP LM 3.35 end</t>
  </si>
  <si>
    <t>QIPP LM 3.36 end</t>
  </si>
  <si>
    <t>QIPP LM 3.37 end</t>
  </si>
  <si>
    <t>QIPP LM 3.38 end</t>
  </si>
  <si>
    <t>QIPP LM 3.39 end</t>
  </si>
  <si>
    <t>QIPP LM 4.4 end</t>
  </si>
  <si>
    <t>QIPP LM 4.40 end</t>
  </si>
  <si>
    <t>QIPP LM 4.41 end</t>
  </si>
  <si>
    <t>QIPP LM 4.42 end</t>
  </si>
  <si>
    <t>QIPP LM 4.45 end</t>
  </si>
  <si>
    <t>QIPP LM 4.46 end</t>
  </si>
  <si>
    <t>QIPP LM 4.47 end</t>
  </si>
  <si>
    <t>QIPP LM 4.48 end</t>
  </si>
  <si>
    <t>QIPP LM 4.49 end</t>
  </si>
  <si>
    <t>QIPP LM 3.33 end</t>
  </si>
  <si>
    <t>QIPP LM 4.43 end</t>
  </si>
  <si>
    <t>QIPP LM 4.44 end</t>
  </si>
  <si>
    <t>QIPP LM 5.5 end</t>
  </si>
  <si>
    <t>QIPP LM 5.50 end</t>
  </si>
  <si>
    <t>QIPP LM 5.51 end</t>
  </si>
  <si>
    <t>QIPP LM 5.52 end</t>
  </si>
  <si>
    <t>QIPP LM 5.53 end</t>
  </si>
  <si>
    <t>QIPP LM 1.2 end</t>
  </si>
  <si>
    <t>QIPP LM 1.3 end</t>
  </si>
  <si>
    <t>QIPP LM 1.4 end</t>
  </si>
  <si>
    <t>QIPP LM 1.5 end</t>
  </si>
  <si>
    <t>QIPP LM 1.20 end</t>
  </si>
  <si>
    <t>QIPP LM 1.21 end</t>
  </si>
  <si>
    <t>QIPP LM 1.22 end</t>
  </si>
  <si>
    <t>QIPP LM 1.23 end</t>
  </si>
  <si>
    <t>QIPP LM 1.24 end</t>
  </si>
  <si>
    <t>QIPP LM 1.25 end</t>
  </si>
  <si>
    <t>QIPP LM 1.26 end</t>
  </si>
  <si>
    <t>QIPP LM 1.27 end</t>
  </si>
  <si>
    <t>QIPP LM 1.28 end</t>
  </si>
  <si>
    <t>QIPP LM 1.29 end</t>
  </si>
  <si>
    <t>QIPP LM 1.30 end</t>
  </si>
  <si>
    <t>QIPP LM 1.31 end</t>
  </si>
  <si>
    <t>QIPP LM 1.32 end</t>
  </si>
  <si>
    <t>QIPP LM 1.33 end</t>
  </si>
  <si>
    <t>QIPP LM 1.34 end</t>
  </si>
  <si>
    <t>QIPP LM 1.35 end</t>
  </si>
  <si>
    <t>QIPP LM 1.36 end</t>
  </si>
  <si>
    <t>QIPP LM 1.37 end</t>
  </si>
  <si>
    <t>QIPP LM 1.38 end</t>
  </si>
  <si>
    <t>QIPP LM 1.39 end</t>
  </si>
  <si>
    <t>QIPP LM 1.40 end</t>
  </si>
  <si>
    <t>QIPP LM 1.41 end</t>
  </si>
  <si>
    <t>QIPP LM 1.42 end</t>
  </si>
  <si>
    <t>QIPP LM 1.43 end</t>
  </si>
  <si>
    <t>QIPP LM 1.44 end</t>
  </si>
  <si>
    <t>QIPP LM 1.45 end</t>
  </si>
  <si>
    <t>Birmingham and Solihull</t>
  </si>
  <si>
    <t>Leeds and Bradford</t>
  </si>
  <si>
    <t>PCT cluster 7</t>
  </si>
  <si>
    <t>SHA PHT LAs NME 14 end</t>
  </si>
  <si>
    <t>SHA PHT LAs NME 15 end</t>
  </si>
  <si>
    <t>SHA PHT LAs NME 16 end</t>
  </si>
  <si>
    <t>SHA PHT LAs NME 17 end</t>
  </si>
  <si>
    <t>SHA PHT LAs NME 18 end</t>
  </si>
  <si>
    <t>SHA PHT LAs NME 19 end</t>
  </si>
  <si>
    <t>SHA PHT LAs NME 20 end</t>
  </si>
  <si>
    <t>SHA PHT LAs NME 21 end</t>
  </si>
  <si>
    <t>SHA PHT LAs NME 22 end</t>
  </si>
  <si>
    <t>SHA PHT LAs NME 23 end</t>
  </si>
  <si>
    <t>SHA PHT LAs NME 24 end</t>
  </si>
  <si>
    <t>SHA PHT LAs NME 25 end</t>
  </si>
  <si>
    <t>SHA PHT LAs LMS 1 end</t>
  </si>
  <si>
    <t>SHA PHT LAs LMS 2 end</t>
  </si>
  <si>
    <t>SHA PHT LAs LMS 3 end</t>
  </si>
  <si>
    <t>SHA PHT LAs LMS 4 end</t>
  </si>
  <si>
    <t>SHA PHT LAs LMS 5 end</t>
  </si>
  <si>
    <t>SHA PHT LAs LMS 6 end</t>
  </si>
  <si>
    <t>SHA PHT LAs LMS 7 end</t>
  </si>
  <si>
    <t>SHA PHT LAs LMS 8 end</t>
  </si>
  <si>
    <t>SHA PHT LAs LMS 9 end</t>
  </si>
  <si>
    <t>SHA PHT LAs LMS 10 end</t>
  </si>
  <si>
    <t>SHA PHT LAs LMS 11 end</t>
  </si>
  <si>
    <t>SHA PHT LAs LMS 12 end</t>
  </si>
  <si>
    <t>SHA PHT LAs LMS 13 end</t>
  </si>
  <si>
    <t>SHA PHT LAs LMS 14 end</t>
  </si>
  <si>
    <t>SHA PHT LAs LMS 15 end</t>
  </si>
  <si>
    <t>SHA PHT LAs LMS 16 end</t>
  </si>
  <si>
    <t>SHA PHT LAs LMS 17 end</t>
  </si>
  <si>
    <t>SHA PHT LAs LMS 18 end</t>
  </si>
  <si>
    <t>SHA PHT LAs LMS 19 end</t>
  </si>
  <si>
    <t>SHA PHT LAs LMS 20 end</t>
  </si>
  <si>
    <t>SHA PHT LAs LMS 21 end</t>
  </si>
  <si>
    <t>SHA PHT LAs LMS 22 end</t>
  </si>
  <si>
    <t>SHA PHT LAs LMS 23 end</t>
  </si>
  <si>
    <t>SHA PHT LAs LMS 24 end</t>
  </si>
  <si>
    <t>SHA PHT LAs LMS 25 end</t>
  </si>
  <si>
    <t>SHA PHT LAs LMS 26 end</t>
  </si>
  <si>
    <t>SHA PHT LAs LMS 27 end</t>
  </si>
  <si>
    <t>SHA PHT LAs LMS 28 end</t>
  </si>
  <si>
    <t>SHA PHT LAs LMS 29 end</t>
  </si>
  <si>
    <t>SHA PHT LAs LMS 30 end</t>
  </si>
  <si>
    <t>SHA PHT PHE End state 12-13</t>
  </si>
  <si>
    <t>SHA PHT PHE NME 1</t>
  </si>
  <si>
    <t>SHA PHT PHE NME 2</t>
  </si>
  <si>
    <t>SHA PHT PHE NME 3</t>
  </si>
  <si>
    <t>SHA PHT PHE NME 4</t>
  </si>
  <si>
    <t>SHA PHT PHE NME 5</t>
  </si>
  <si>
    <t>SHA PHT PHE NME 6</t>
  </si>
  <si>
    <t>SHA PHT PHE NME 7</t>
  </si>
  <si>
    <t>SHA PHT PHE NME 8</t>
  </si>
  <si>
    <t>SHA PHT PHE NME 9</t>
  </si>
  <si>
    <t>SHA PHT PHE NME 10</t>
  </si>
  <si>
    <t>SHA PHT PHE NME 11</t>
  </si>
  <si>
    <t>SHA PHT PHE NME 12</t>
  </si>
  <si>
    <t>SHA PHT PHE NME 13</t>
  </si>
  <si>
    <t>SHA PHT PHE NME 14</t>
  </si>
  <si>
    <t>SHA PHT PHE NME 15</t>
  </si>
  <si>
    <t>SHA PHT PHE NME 16</t>
  </si>
  <si>
    <t>SHA PHT PHE NME 17</t>
  </si>
  <si>
    <t>SHA PHT PHE NME 18</t>
  </si>
  <si>
    <t>SHA PHT PHE NME 19</t>
  </si>
  <si>
    <t>SHA PHT PHE NME 20</t>
  </si>
  <si>
    <t>SHA PHT PHE NME 21</t>
  </si>
  <si>
    <t>SHA PHT PHE NME 22</t>
  </si>
  <si>
    <t>SHA PHT PHE NME 23</t>
  </si>
  <si>
    <t>SHA PHT PHE NME 24</t>
  </si>
  <si>
    <t>SHA PHT PHE NME 25</t>
  </si>
  <si>
    <t>SHA PHT PHE LMS 1</t>
  </si>
  <si>
    <t>SHA PHT PHE LMS 2</t>
  </si>
  <si>
    <t>SHA PHT PHE LMS 3</t>
  </si>
  <si>
    <t>SHA PHT PHE LMS 4</t>
  </si>
  <si>
    <t>SHA PHT PHE LMS 5</t>
  </si>
  <si>
    <t>SHA PHT PHE LMS 6</t>
  </si>
  <si>
    <t>SHA PHT PHE LMS 7</t>
  </si>
  <si>
    <t>SHA PHT PHE LMS 8</t>
  </si>
  <si>
    <t>SHA PHT PHE LMS 9</t>
  </si>
  <si>
    <t>SHA PHT PHE LMS 10</t>
  </si>
  <si>
    <t>SHA PHT PHE LMS 11</t>
  </si>
  <si>
    <t>SHA PHT PHE LMS 12</t>
  </si>
  <si>
    <t>SHA PHT PHE LMS 13</t>
  </si>
  <si>
    <t>SHA PHT PHE LMS 14</t>
  </si>
  <si>
    <t>SHA PHT PHE LMS 15</t>
  </si>
  <si>
    <t>SHA PHT PHE LMS 16</t>
  </si>
  <si>
    <t>SHA PHT PHE LMS 17</t>
  </si>
  <si>
    <t>SHA PHT PHE LMS 18</t>
  </si>
  <si>
    <t>SHA PHT PHE LMS 19</t>
  </si>
  <si>
    <t>SHA PHT PHE LMS 20</t>
  </si>
  <si>
    <t>SHA PHT PHE LMS 21</t>
  </si>
  <si>
    <t>SHA PHT PHE LMS 22</t>
  </si>
  <si>
    <t>SHA PHT PHE LMS 23</t>
  </si>
  <si>
    <t>SHA PHT PHE LMS 24</t>
  </si>
  <si>
    <t>SHA PHT PHE LMS 25</t>
  </si>
  <si>
    <t>SHA PHT PHE LMS 26</t>
  </si>
  <si>
    <t>SHA PHT PHE LMS 27</t>
  </si>
  <si>
    <t>SHA PHT PHE LMS 28</t>
  </si>
  <si>
    <t>SHA PHT PHE LMS 29</t>
  </si>
  <si>
    <t>SHA PHT PHE LMS 30</t>
  </si>
  <si>
    <t>SHA PHT PHE NME 1 end</t>
  </si>
  <si>
    <t>SHA PHT PHE NME 2 end</t>
  </si>
  <si>
    <t>SHA PHT PHE NME 3 end</t>
  </si>
  <si>
    <t>SHA PHT PHE NME 4 end</t>
  </si>
  <si>
    <t>SHA PHT PHE NME 5 end</t>
  </si>
  <si>
    <t>SHA PHT PHE NME 6 end</t>
  </si>
  <si>
    <t>SHA PHT PHE NME 7 end</t>
  </si>
  <si>
    <t>SHA PHT PHE NME 8 end</t>
  </si>
  <si>
    <t>SHA PHT PHE NME 9 end</t>
  </si>
  <si>
    <t>SHA PHT PHE NME 10 end</t>
  </si>
  <si>
    <t>SHA PHT PHE NME 11 end</t>
  </si>
  <si>
    <t>SHA PHT PHE NME 12 end</t>
  </si>
  <si>
    <t>SHA PHT PHE NME 13 end</t>
  </si>
  <si>
    <t>SHA PHT PHE NME 14 end</t>
  </si>
  <si>
    <t>SHA PHT PHE NME 15 end</t>
  </si>
  <si>
    <t>SHA PHT PHE NME 16 end</t>
  </si>
  <si>
    <t>SHA PHT PHE NME 17 end</t>
  </si>
  <si>
    <t>SHA PHT PHE NME 18 end</t>
  </si>
  <si>
    <t>SHA PHT PHE NME 19 end</t>
  </si>
  <si>
    <t>SHA PHT PHE NME 20 end</t>
  </si>
  <si>
    <t>SHA PHT PHE NME 21 end</t>
  </si>
  <si>
    <t>SHA PHT PHE NME 22 end</t>
  </si>
  <si>
    <t>SHA PHT PHE NME 23 end</t>
  </si>
  <si>
    <t>SHA PHT PHE NME 24 end</t>
  </si>
  <si>
    <t>SHA PHT PHE NME 25 end</t>
  </si>
  <si>
    <t>SHA PHT PHE LMS 1 end</t>
  </si>
  <si>
    <t>SHA PHT PHE LMS 2 end</t>
  </si>
  <si>
    <t>SHA PHT PHE LMS 3 end</t>
  </si>
  <si>
    <t>SHA PHT PHE LMS 4 end</t>
  </si>
  <si>
    <t>SHA PHT PHE LMS 5 end</t>
  </si>
  <si>
    <t>SHA PHT PHE LMS 6 end</t>
  </si>
  <si>
    <t>SHA PHT PHE LMS 7 end</t>
  </si>
  <si>
    <t>SHA PHT PHE LMS 8 end</t>
  </si>
  <si>
    <t>SHA PHT PHE LMS 9 end</t>
  </si>
  <si>
    <t>SHA PHT PHE LMS 10 end</t>
  </si>
  <si>
    <t>SHA PHT PHE LMS 11 end</t>
  </si>
  <si>
    <t>SHA PHT PHE LMS 12 end</t>
  </si>
  <si>
    <t>SHA PHT PHE LMS 13 end</t>
  </si>
  <si>
    <t>SHA PHT PHE LMS 14 end</t>
  </si>
  <si>
    <t>SHA PHT PHE LMS 15 end</t>
  </si>
  <si>
    <t>SHA PHT PHE LMS 16 end</t>
  </si>
  <si>
    <t>SHA PHT PHE LMS 17 end</t>
  </si>
  <si>
    <t>SHA PHT PHE LMS 18 end</t>
  </si>
  <si>
    <t>SHA PHT PHE LMS 19 end</t>
  </si>
  <si>
    <t>SHA PHT PHE LMS 20 end</t>
  </si>
  <si>
    <t>SHA PHT PHE LMS 21 end</t>
  </si>
  <si>
    <t>SHA PHT PHE LMS 22 end</t>
  </si>
  <si>
    <t>SHA PHT PHE LMS 23 end</t>
  </si>
  <si>
    <t>SHA PHT PHE LMS 24 end</t>
  </si>
  <si>
    <t>SHA PHT PHE LMS 25 end</t>
  </si>
  <si>
    <t>SHA PHT PHE LMS 26 end</t>
  </si>
  <si>
    <t>SHA PHT PHE LMS 27 end</t>
  </si>
  <si>
    <t>SHA PHT PHE LMS 28 end</t>
  </si>
  <si>
    <t>SHA PHT PHE LMS 29 end</t>
  </si>
  <si>
    <t>SHA PHT PHE LMS 30 end</t>
  </si>
  <si>
    <t>PCT CS End state 12-13</t>
  </si>
  <si>
    <t>PCT CS NME 1</t>
  </si>
  <si>
    <t>PCT CS NME 2</t>
  </si>
  <si>
    <t>PCT CS NME 3</t>
  </si>
  <si>
    <t>PCT CS NME 4</t>
  </si>
  <si>
    <t>PCT CS NME 5</t>
  </si>
  <si>
    <t>PCT CS NME 6</t>
  </si>
  <si>
    <t>PCT CS NME 7</t>
  </si>
  <si>
    <t>PCT CS NME 8</t>
  </si>
  <si>
    <t>PCT CS NME 9</t>
  </si>
  <si>
    <t>PCT CS NME 10</t>
  </si>
  <si>
    <t>QIPP LM 4.9</t>
  </si>
  <si>
    <t>QIPP LM 4.9 end</t>
  </si>
  <si>
    <t>QIPP LM 4.10</t>
  </si>
  <si>
    <t>QIPP LM 4.10 end</t>
  </si>
  <si>
    <t>QIPP LM 4.11</t>
  </si>
  <si>
    <t>QIPP LM 4.11 end</t>
  </si>
  <si>
    <t>QIPP LM 4.12</t>
  </si>
  <si>
    <t>QIPP LM 4.12 end</t>
  </si>
  <si>
    <t>QIPP LM 4.13</t>
  </si>
  <si>
    <t>QIPP LM 4.13 end</t>
  </si>
  <si>
    <t>QIPP LM 4.14</t>
  </si>
  <si>
    <t>QIPP LM 4.14 end</t>
  </si>
  <si>
    <t>QIPP LM 4.15</t>
  </si>
  <si>
    <t>QIPP LM 4.15 end</t>
  </si>
  <si>
    <t>QIPP LM 4.16</t>
  </si>
  <si>
    <t>QIPP LM 4.16 end</t>
  </si>
  <si>
    <t>QIPP LM 4.17</t>
  </si>
  <si>
    <t>QIPP LM 4.17 end</t>
  </si>
  <si>
    <t>QIPP LM 4.18</t>
  </si>
  <si>
    <t>QIPP LM 4.18 end</t>
  </si>
  <si>
    <t>QIPP LM 4.19</t>
  </si>
  <si>
    <t>QIPP LM 4.19 end</t>
  </si>
  <si>
    <t>QIPP LM 4.20</t>
  </si>
  <si>
    <t>QIPP LM 4.20 end</t>
  </si>
  <si>
    <t>QIPP LM 4.21</t>
  </si>
  <si>
    <t>QIPP LM 4.21 end</t>
  </si>
  <si>
    <t>QIPP LM 4.22</t>
  </si>
  <si>
    <t>QIPP LM 4.22 end</t>
  </si>
  <si>
    <t>QIPP LM 4.23</t>
  </si>
  <si>
    <t>QIPP LM 4.23 end</t>
  </si>
  <si>
    <t>QIPP LM 4.24</t>
  </si>
  <si>
    <t>QIPP LM 4.24 end</t>
  </si>
  <si>
    <t>QIPP LM 4.25</t>
  </si>
  <si>
    <t>QIPP LM 4.25 end</t>
  </si>
  <si>
    <t>QIPP LM 4.26</t>
  </si>
  <si>
    <t>QIPP LM 4.26 end</t>
  </si>
  <si>
    <t>QIPP LM 4.27 end</t>
  </si>
  <si>
    <t>QIPP LM 4.28</t>
  </si>
  <si>
    <t>QIPP LM 4.28 end</t>
  </si>
  <si>
    <t>QIPP LM 4.29</t>
  </si>
  <si>
    <t>QIPP LM 4.29 end</t>
  </si>
  <si>
    <t>QIPP LM 4.30</t>
  </si>
  <si>
    <t>QIPP LM 4.30 end</t>
  </si>
  <si>
    <t>QIPP LM 4.31</t>
  </si>
  <si>
    <t>QIPP LM 4.31 end</t>
  </si>
  <si>
    <t>QIPP LM 4.32</t>
  </si>
  <si>
    <t>QIPP LM 4.32 end</t>
  </si>
  <si>
    <t>QIPP LM 4.33</t>
  </si>
  <si>
    <t>QIPP LM 4.33 end</t>
  </si>
  <si>
    <t>QIPP LM 4.34</t>
  </si>
  <si>
    <t>QIPP LM 4.34 end</t>
  </si>
  <si>
    <t>QIPP LM 4.35</t>
  </si>
  <si>
    <t>QIPP LM 4.35 end</t>
  </si>
  <si>
    <t>QIPP LM 4.36</t>
  </si>
  <si>
    <t>QIPP LM 4.36 end</t>
  </si>
  <si>
    <t>QIPP LM 4.37</t>
  </si>
  <si>
    <t>QIPP LM 4.37 end</t>
  </si>
  <si>
    <t>QIPP LM 4.38</t>
  </si>
  <si>
    <t>QIPP LM 4.38 end</t>
  </si>
  <si>
    <t>QIPP LM 4.39</t>
  </si>
  <si>
    <t>QIPP LM 4.39 end</t>
  </si>
  <si>
    <t>QIPP LM 4.40</t>
  </si>
  <si>
    <t>QIPP LM 4.41</t>
  </si>
  <si>
    <t>QIPP LM 4.42</t>
  </si>
  <si>
    <t>QIPP LM 4.43</t>
  </si>
  <si>
    <t>SHA CCG NME 14</t>
  </si>
  <si>
    <t>SHA CCG NME 15</t>
  </si>
  <si>
    <t>SHA CCG NME 16</t>
  </si>
  <si>
    <t>SHA CCG NME 17</t>
  </si>
  <si>
    <t>SHA CCG NME 18</t>
  </si>
  <si>
    <t>SHA CCG NME 19</t>
  </si>
  <si>
    <t>SHA CCG NME 20</t>
  </si>
  <si>
    <t>SHA CCG NME 21</t>
  </si>
  <si>
    <t>SHA CCG NME 22</t>
  </si>
  <si>
    <t>SHA CCG NME 23</t>
  </si>
  <si>
    <t>SHA CCG NME 24</t>
  </si>
  <si>
    <t>SHA CCG NME 25</t>
  </si>
  <si>
    <t>SHA CCG LMS 1</t>
  </si>
  <si>
    <t>SHA CCG LMS 2</t>
  </si>
  <si>
    <t>SHA CCG LMS 3</t>
  </si>
  <si>
    <t>SHA CCG LMS 4</t>
  </si>
  <si>
    <t>SHA CCG LMS 5</t>
  </si>
  <si>
    <t>SHA CCG LMS 6</t>
  </si>
  <si>
    <t>SHA CCG LMS 7</t>
  </si>
  <si>
    <t>SHA CCG LMS 8</t>
  </si>
  <si>
    <t>SHA CCG LMS 9</t>
  </si>
  <si>
    <t>SHA CCG LMS 10</t>
  </si>
  <si>
    <t>SHA CCG LMS 11</t>
  </si>
  <si>
    <t>SHA CCG LMS 12</t>
  </si>
  <si>
    <t>SHA CCG LMS 13</t>
  </si>
  <si>
    <t>SHA CCG LMS 14</t>
  </si>
  <si>
    <t>SHA CCG LMS 15</t>
  </si>
  <si>
    <t>SHA CCG LMS 16</t>
  </si>
  <si>
    <t>SHA CCG LMS 17</t>
  </si>
  <si>
    <t>SHA CCG LMS 18</t>
  </si>
  <si>
    <t>SHA CCG LMS 19</t>
  </si>
  <si>
    <t>SHA CCG LMS 20</t>
  </si>
  <si>
    <t>SHA CCG LMS 21</t>
  </si>
  <si>
    <t>SHA CCG LMS 22</t>
  </si>
  <si>
    <t>SHA CCG LMS 23</t>
  </si>
  <si>
    <t>SHA CCG LMS 24</t>
  </si>
  <si>
    <t>SHA CCG LMS 25</t>
  </si>
  <si>
    <t>SHA CCG LMS 26</t>
  </si>
  <si>
    <t>SHA CCG LMS 27</t>
  </si>
  <si>
    <t>SHA CCG LMS 28</t>
  </si>
  <si>
    <t>SHA CCG LMS 29</t>
  </si>
  <si>
    <t>SHA CCG LMS 30</t>
  </si>
  <si>
    <t>SHA CCG NME 1 end</t>
  </si>
  <si>
    <t>SHA CCG NME 2 end</t>
  </si>
  <si>
    <t>SHA CCG NME 3 end</t>
  </si>
  <si>
    <t>SHA CCG NME 4 end</t>
  </si>
  <si>
    <t>SHA CCG NME 5 end</t>
  </si>
  <si>
    <t>SHA CCG NME 6 end</t>
  </si>
  <si>
    <t>SHA CCG NME 7 end</t>
  </si>
  <si>
    <t>SHA CCG NME 8 end</t>
  </si>
  <si>
    <t>SHA CCG NME 9 end</t>
  </si>
  <si>
    <t>SHA CCG NME 10 end</t>
  </si>
  <si>
    <t>SHA CCG NME 11 end</t>
  </si>
  <si>
    <t>SHA CCG NME 12 end</t>
  </si>
  <si>
    <t>SHA CCG NME 13 end</t>
  </si>
  <si>
    <t>SHA CCG NME 14 end</t>
  </si>
  <si>
    <t>SHA CCG NME 15 end</t>
  </si>
  <si>
    <t>SHA CCG NME 16 end</t>
  </si>
  <si>
    <t>SHA CCG NME 17 end</t>
  </si>
  <si>
    <t>SHA CCG NME 18 end</t>
  </si>
  <si>
    <t>SHA CCG NME 19 end</t>
  </si>
  <si>
    <t>SHA CCG NME 20 end</t>
  </si>
  <si>
    <t>SHA CCG NME 21 end</t>
  </si>
  <si>
    <t>SHA CCG NME 22 end</t>
  </si>
  <si>
    <t>SHA CCG NME 23 end</t>
  </si>
  <si>
    <t>SHA CCG NME 24 end</t>
  </si>
  <si>
    <t>SHA CCG NME 25 end</t>
  </si>
  <si>
    <t>SHA CCG LMS 1 end</t>
  </si>
  <si>
    <t>SHA CCG LMS 2 end</t>
  </si>
  <si>
    <t>SHA CCG LMS 3 end</t>
  </si>
  <si>
    <t>SHA CCG LMS 4 end</t>
  </si>
  <si>
    <t>SHA CCG LMS 5 end</t>
  </si>
  <si>
    <t>SHA CCG LMS 6 end</t>
  </si>
  <si>
    <t>SHA CCG LMS 7 end</t>
  </si>
  <si>
    <t>SHA CCG LMS 8 end</t>
  </si>
  <si>
    <t>SHA CCG LMS 9 end</t>
  </si>
  <si>
    <t>SHA CCG LMS 10 end</t>
  </si>
  <si>
    <t>SHA CCG LMS 11 end</t>
  </si>
  <si>
    <t>SHA CCG LMS 12 end</t>
  </si>
  <si>
    <t>SHA CCG LMS 13 end</t>
  </si>
  <si>
    <t>SHA CCG LMS 14 end</t>
  </si>
  <si>
    <t>SHA CCG LMS 15 end</t>
  </si>
  <si>
    <t>SHA CCG LMS 16 end</t>
  </si>
  <si>
    <t>SHA CCG LMS 17 end</t>
  </si>
  <si>
    <t>SHA CCG LMS 18 end</t>
  </si>
  <si>
    <t>SHA CCG LMS 19 end</t>
  </si>
  <si>
    <t>SHA CCG LMS 20 end</t>
  </si>
  <si>
    <t>Quality</t>
  </si>
  <si>
    <t>Activity</t>
  </si>
  <si>
    <t>Workforce</t>
  </si>
  <si>
    <t>Finance</t>
  </si>
  <si>
    <t>Activity &amp; Workforce</t>
  </si>
  <si>
    <t>Quality &amp; workforce</t>
  </si>
  <si>
    <t>Quality &amp; finance</t>
  </si>
  <si>
    <t>Workforce &amp; finance</t>
  </si>
  <si>
    <t>QIPP Workstream focus</t>
  </si>
  <si>
    <t>FTs End state 12-13</t>
  </si>
  <si>
    <t>FTs NME 1</t>
  </si>
  <si>
    <t>FTs NME 2</t>
  </si>
  <si>
    <t>FTs NME 3</t>
  </si>
  <si>
    <t>FTs NME 4</t>
  </si>
  <si>
    <t>FTs NME 5</t>
  </si>
  <si>
    <t>FTs NME 6</t>
  </si>
  <si>
    <t>FTs NME 7</t>
  </si>
  <si>
    <t>FTs NME 8</t>
  </si>
  <si>
    <t>FTs NME 9</t>
  </si>
  <si>
    <t>FTs NME 10</t>
  </si>
  <si>
    <t>FTs NME 11</t>
  </si>
  <si>
    <t>FTs NME 12</t>
  </si>
  <si>
    <t>FTs NME 13</t>
  </si>
  <si>
    <t>FTs NME 14</t>
  </si>
  <si>
    <t>FTs NME 15</t>
  </si>
  <si>
    <t>FTs NME 16</t>
  </si>
  <si>
    <t>FTs NME 17</t>
  </si>
  <si>
    <t>FTs NME 18</t>
  </si>
  <si>
    <t>FTs NME 19</t>
  </si>
  <si>
    <t>FTs NME 20</t>
  </si>
  <si>
    <t>FTs NME 21</t>
  </si>
  <si>
    <t>FTs NME 22</t>
  </si>
  <si>
    <t>FTs NME 23</t>
  </si>
  <si>
    <t>FTs NME 24</t>
  </si>
  <si>
    <t>FTs NME 25</t>
  </si>
  <si>
    <t>FTs LMS 1</t>
  </si>
  <si>
    <t>FTs LMS 2</t>
  </si>
  <si>
    <t>FTs LMS 3</t>
  </si>
  <si>
    <t>FTs LMS 4</t>
  </si>
  <si>
    <t>FTs LMS 5</t>
  </si>
  <si>
    <t>FTs LMS 6</t>
  </si>
  <si>
    <t>FTs LMS 7</t>
  </si>
  <si>
    <t>FTs LMS 8</t>
  </si>
  <si>
    <t>FTs LMS 9</t>
  </si>
  <si>
    <t>FTs LMS 10</t>
  </si>
  <si>
    <t>FTs LMS 11</t>
  </si>
  <si>
    <t>FTs LMS 12</t>
  </si>
  <si>
    <t>FTs LMS 13</t>
  </si>
  <si>
    <t>FTs LMS 14</t>
  </si>
  <si>
    <t>FTs LMS 15</t>
  </si>
  <si>
    <t>FTs LMS 16</t>
  </si>
  <si>
    <t>FTs LMS 17</t>
  </si>
  <si>
    <t>FTs LMS 18</t>
  </si>
  <si>
    <t>FTs LMS 19</t>
  </si>
  <si>
    <t>FTs LMS 20</t>
  </si>
  <si>
    <t>FTs LMS 21</t>
  </si>
  <si>
    <t>FTs LMS 22</t>
  </si>
  <si>
    <t>FTs LMS 23</t>
  </si>
  <si>
    <t>FTs LMS 24</t>
  </si>
  <si>
    <t>FTs LMS 25</t>
  </si>
  <si>
    <t>FTs LMS 26</t>
  </si>
  <si>
    <t>FTs LMS 27</t>
  </si>
  <si>
    <t>FTs LMS 28</t>
  </si>
  <si>
    <t>FTs LMS 29</t>
  </si>
  <si>
    <t>FTs LMS 30</t>
  </si>
  <si>
    <t>PCT PHT LAs NME 18</t>
  </si>
  <si>
    <t>PCT PHT LAs NME 19</t>
  </si>
  <si>
    <t>PCT PHT LAs NME 20</t>
  </si>
  <si>
    <t>PCT PHT LAs NME 21</t>
  </si>
  <si>
    <t>PCT PHT LAs NME 22</t>
  </si>
  <si>
    <t>PCT PHT LAs NME 23</t>
  </si>
  <si>
    <t>PCT PHT LAs NME 24</t>
  </si>
  <si>
    <t>PCT PHT LAs NME 25</t>
  </si>
  <si>
    <t>PCT PHT LAs LMS 1</t>
  </si>
  <si>
    <t>PCT PHT LAs LMS 2</t>
  </si>
  <si>
    <t>PCT PHT LAs LMS 3</t>
  </si>
  <si>
    <t>INEL</t>
  </si>
  <si>
    <t>NCL</t>
  </si>
  <si>
    <t>NWL</t>
  </si>
  <si>
    <t>ONEL</t>
  </si>
  <si>
    <t>SEL</t>
  </si>
  <si>
    <t>SWL</t>
  </si>
  <si>
    <t>NHS London PCT cluster RAG ratings for progress against QIPP initiatives - 2012-13</t>
  </si>
  <si>
    <t>PCT CCG LMS 15 end</t>
  </si>
  <si>
    <t>PCT CCG LMS 16 end</t>
  </si>
  <si>
    <t>PCT CCG LMS 17 end</t>
  </si>
  <si>
    <t>PCT CCG LMS 18 end</t>
  </si>
  <si>
    <t>PCT CCG LMS 19 end</t>
  </si>
  <si>
    <t>PCT CCG LMS 20 end</t>
  </si>
  <si>
    <t>PCT CCG LMS 21 end</t>
  </si>
  <si>
    <t>PCT CCG LMS 22 end</t>
  </si>
  <si>
    <t>PCT CCG LMS 23 end</t>
  </si>
  <si>
    <t>PCT CCG LMS 24 end</t>
  </si>
  <si>
    <t>PCT CCG LMS 25 end</t>
  </si>
  <si>
    <t>PCT CCG LMS 26 end</t>
  </si>
  <si>
    <t>PCT CCG LMS 27 end</t>
  </si>
  <si>
    <t>PCT CCG LMS 28 end</t>
  </si>
  <si>
    <t>PCT CCG LMS 29 end</t>
  </si>
  <si>
    <t>PCT CCG LMS 30 end</t>
  </si>
  <si>
    <t>PCT DC End state 12-13</t>
  </si>
  <si>
    <t>PCT DC NME 1</t>
  </si>
  <si>
    <t>PCT DC NME 2</t>
  </si>
  <si>
    <t>PCT DC NME 3</t>
  </si>
  <si>
    <t>PCT DC NME 4</t>
  </si>
  <si>
    <t>PCT DC NME 5</t>
  </si>
  <si>
    <t>PCT DC NME 6</t>
  </si>
  <si>
    <t>PCT DC NME 7</t>
  </si>
  <si>
    <t>PCT DC NME 8</t>
  </si>
  <si>
    <t>PCT DC NME 9</t>
  </si>
  <si>
    <t>PCT DC NME 10</t>
  </si>
  <si>
    <t>PCT DC NME 11</t>
  </si>
  <si>
    <t>PCT DC NME 12</t>
  </si>
  <si>
    <t>PCT DC NME 13</t>
  </si>
  <si>
    <t>PCT DC NME 14</t>
  </si>
  <si>
    <t>PCT DC NME 15</t>
  </si>
  <si>
    <t>PCT DC NME 16</t>
  </si>
  <si>
    <t>PCT DC NME 17</t>
  </si>
  <si>
    <t>PCT DC NME 18</t>
  </si>
  <si>
    <t>PCT DC NME 19</t>
  </si>
  <si>
    <t>PCT DC NME 20</t>
  </si>
  <si>
    <t>PCT DC NME 21</t>
  </si>
  <si>
    <t>PCT DC NME 22</t>
  </si>
  <si>
    <t>PCT DC NME 23</t>
  </si>
  <si>
    <t>PCT DC NME 24</t>
  </si>
  <si>
    <t>PCT DC NME 25</t>
  </si>
  <si>
    <t>PCT DC LMS 1</t>
  </si>
  <si>
    <t>PCT DC LMS 2</t>
  </si>
  <si>
    <t>PCT DC LMS 3</t>
  </si>
  <si>
    <t>PCT DC LMS 4</t>
  </si>
  <si>
    <t>PCT DC LMS 5</t>
  </si>
  <si>
    <t>PCT DC LMS 6</t>
  </si>
  <si>
    <t>PCT DC LMS 7</t>
  </si>
  <si>
    <t>PCT DC LMS 8</t>
  </si>
  <si>
    <t>PCT DC LMS 9</t>
  </si>
  <si>
    <t>PCT DC LMS 10</t>
  </si>
  <si>
    <t>PCT DC LMS 11</t>
  </si>
  <si>
    <t>PCT DC LMS 12</t>
  </si>
  <si>
    <t>PCT DC LMS 13</t>
  </si>
  <si>
    <t>PCT DC LMS 14</t>
  </si>
  <si>
    <t>PCT DC LMS 15</t>
  </si>
  <si>
    <t>Number of emergency admissions from LTC under B(7,301), C(4,025), E(5,175), H(4,300), I(4,122).  % with LTC who respond to GP survey feeling supported to manage condition B(75%), C(83.1%), E(71.1%), H(75.8%), I(74.2%).</t>
  </si>
  <si>
    <t>Identification of new schemes for programme commences.</t>
  </si>
  <si>
    <t>Procurements commence for schemes that must start in April.</t>
  </si>
  <si>
    <t>First tranche of identified schemes to go to business case stage</t>
  </si>
  <si>
    <t>Commence work on modelling for new schemes.</t>
  </si>
  <si>
    <t>IAPT target</t>
  </si>
  <si>
    <t>New contract commences with metrics included.</t>
  </si>
  <si>
    <t>BEH project manager identified</t>
  </si>
  <si>
    <t>BEH IAPT steering group set up</t>
  </si>
  <si>
    <t>CAMHS tier 4 model agreed in contract</t>
  </si>
  <si>
    <t>Relevant SUS performance indicators
Activity indicators being monitored to identify progress against milestones</t>
  </si>
  <si>
    <t>(SUS indicators) Anticipated performance at period end</t>
  </si>
  <si>
    <t>Relevant UNIFY performance indicators
Other operating framework measures being tracked to identify progress against milestones</t>
  </si>
  <si>
    <t>(UNIFY indicators) Anticipated performance at period end</t>
  </si>
  <si>
    <t>(ESR / workforce indicators)  Anticipated performance at period end</t>
  </si>
  <si>
    <t>(Other KPIs) Anticipated performance at period end</t>
  </si>
  <si>
    <t>Guidance for reporting progress on milestones
This should be updated monthly as required. Slippage should be reported highlighting impact on delivery (KPIs and £).
Guidance for reporting progress of the initiative
▪ Monthly (optional) Report overall prog</t>
  </si>
  <si>
    <t>Guidance for reporting progress on milestones
This should be updated monthly as required. Slippage should be reported highlighting impact (particularly on KPIs and £) with mitigating actions 
Guidance for reporting progress for the workstream
▪ Monthly (</t>
  </si>
  <si>
    <t>Guidance for reporting progress on milestones
This should be updated monthly as required. Slippage should be reported highlighting impact (particularly on KPIs and £)with mitigating actions 
Guidance for reporting progress for the workstream
▪ Monthly (o</t>
  </si>
  <si>
    <t>Monthly updates to contract team until October 2012</t>
  </si>
  <si>
    <t xml:space="preserve">Milestone status
</t>
  </si>
  <si>
    <t>Completed = on time and in full; in-progress; Delayed - amber = due date has passed but no material impact on delivery scope or impact; Delayed - red = due date has passed and there is / will be material impact on delivery scope or impact</t>
  </si>
  <si>
    <t>Productivity</t>
  </si>
  <si>
    <t>Demand Management</t>
  </si>
  <si>
    <t>Reducing Drug Spend</t>
  </si>
  <si>
    <t>Productive Community Services
(P1EA001, P1HO001, P1HIL001)
LM 1.1 - 1.2</t>
  </si>
  <si>
    <t>Productive Mental Health Services for CNWL and placement providers (WE244, KC241, HF241)
LM 1.3</t>
  </si>
  <si>
    <t>Productive Mental Health Services - Desirable Affordable Sustainable
(P4HO009)
LM 1.4 - 1.7</t>
  </si>
  <si>
    <t>Productive Mental Health Services - Desirable Affordable Sustainable
(P4HIL014)
LM 1.8</t>
  </si>
  <si>
    <t>Productive Mental Health Services - Desirable Affordable Sustainable
(P4EA012)
LM 1.9</t>
  </si>
  <si>
    <t>Productive Mental Health Services - CNWL Closure of Rosedale Bedded Unit
(BR5.2)
LM 1.10</t>
  </si>
  <si>
    <t>Mental Health Repatriation - Continuing Care (Out of Area)
(HA026)
LM 1.11 - 1.13</t>
  </si>
  <si>
    <t>NHS NWL productivity and efficiency metrics
(Multiple)
LM 1.14 - 1.18</t>
  </si>
  <si>
    <t>Practice Incentivisation Programme
(WE250)
LM 1.19 - 1.23</t>
  </si>
  <si>
    <t>Productive Community Services (CLCH)
(HF240, WE243, KC240)
LM 1.24</t>
  </si>
  <si>
    <t>Integrated Community Response
(P4EA09)
LM 2.1 - 2.4</t>
  </si>
  <si>
    <t>Reduction in Non-Elective Admissions
(HA019/20/21)
LM 2.5 - 2.7</t>
  </si>
  <si>
    <t>Urgent Care Service Development
(P3HIL009)
LM 2.8 - 2.10</t>
  </si>
  <si>
    <t>Urgent Care Service Development
(P3HO007)
LM 2.11 - 2.14</t>
  </si>
  <si>
    <t>Continuity of care (ICP) -Diabetes and Respiratory to be part of the CofC
(HF029)
LM 2.15 - 2.17</t>
  </si>
  <si>
    <t>Outpatients at lower cost
(BR2.2)
LM 2.18 - 2.23</t>
  </si>
  <si>
    <t>Continuing Care - efficiency of service
(HA5.3)
LM 2.24</t>
  </si>
  <si>
    <t>Referral standardisation / referral management
(WE247)
LM 3.1 - 3.5</t>
  </si>
  <si>
    <t>Referral Facilitation Service
(P2EA003, P2HIL009)
LM 3.6 - 3.9</t>
  </si>
  <si>
    <t>Prescribing within budget
(HA1.4)
LM 4.1 - 4.3</t>
  </si>
  <si>
    <t>Prescribing within budget
(BR1.4)
LM 4.4 - 4.6</t>
  </si>
  <si>
    <t>Primary Care Prescribing
(P1HIL002, P1HO002, P2EA002)
LM 4.7 - 4.9</t>
  </si>
  <si>
    <t>Contract efficiencies
(WE252, KC244)
LM 5.1</t>
  </si>
  <si>
    <t xml:space="preserve">Realising productivity savings through contract negotiations with Acute, Mental Health and Community providers.
Providing higher quality care to Mental Health patients and improving patient experience and outcomes.
Improving the care of Long Term Conditions by the development of a pro-active case management approach.
Putting in place productivity and effeciency metrics to achieve provider performance within the top 10% nationally.
</t>
  </si>
  <si>
    <t xml:space="preserve">Realising productivity savings through contract negotiations with Acute, Mental Health and Community providers.
Providing higher quality care to Mental Health patients and improving patient experience and outcomes.
Improve the care of Long Term Conditions by the development of a pro-active case management approach.
Putting in place productivity and effeciency metrics to achieve provider performance within the top 10% nationally.
</t>
  </si>
  <si>
    <t>Contract negotiation process complete.
Begin contract monitoring. (ongoing)</t>
  </si>
  <si>
    <t>Review contract performance and contract monitoring processes.</t>
  </si>
  <si>
    <t>Savings to be delivered at contract negotiation and sign off on reduced baseline inclusive of savings</t>
  </si>
  <si>
    <t xml:space="preserve">Action plan agreed with WLMHT to implement service changes required to deliver savings (full Recovery Model) to inclde any public consultation.
</t>
  </si>
  <si>
    <t>Business cases developed for service changes and presented to JCEC - dementia, CAMHs and action plan agreed including reinvestment where appropriate.
Agreement with specialist commissioning on savings and service changes.                                                                                  
Agree planto reduce or integrateSWLStg Primary Care counselling block contract &amp; interface with IAPT</t>
  </si>
  <si>
    <t>Work with GPs to progress shifting setting of care agenda</t>
  </si>
  <si>
    <t>Progress range of CAMHS commissioning Priorities inc Tier 2 Review and Tier 4 inpateint alternatives</t>
  </si>
  <si>
    <t>Contract negotiations with CNWL/WLMHT  to reduce current contract value by 8%, This includes impact of dementia pathway, SMS savings and placement efficiencies
Conclude contract: Specialised COmmissioning (Forensics)</t>
  </si>
  <si>
    <t>Commission new services
Sign off revised contract</t>
  </si>
  <si>
    <t>Financial target delivery plan achieved</t>
  </si>
  <si>
    <t>Agree Caseload of Older adults for transition, transfer or repatriation</t>
  </si>
  <si>
    <t>Estimated date for when most identified MH and LD patients have been assessed</t>
  </si>
  <si>
    <t>Estimated date for when most identified MH and LD patients have been transferred</t>
  </si>
  <si>
    <t>Monitor performance of 12/13 metric</t>
  </si>
  <si>
    <t>Monitor performance of 12/13 metric
Develop and test potential 13/14 metrics against 12/13 data and revise as required</t>
  </si>
  <si>
    <t>Monitor performance of 12/13 metric
Decision made on all metrics for 13/14</t>
  </si>
  <si>
    <t>Monitor performance of 12/13 metric
Sign-off by CCGs to revised approach and documentation for 2013/14</t>
  </si>
  <si>
    <t>Monitor performance of 12/13 metric
New metrics confirmed and documentation in place
NHS NWL metrics/ documentation shared with providers
Finalised metrics agreed with providers</t>
  </si>
  <si>
    <t>Implementation of scheme following EMT BC approval</t>
  </si>
  <si>
    <t>Local formation of practice groupings agreed</t>
  </si>
  <si>
    <t>First phased payment of set up costs released</t>
  </si>
  <si>
    <t>Performance reports submitted by groups / networks
Monthly performance monitoring to ensure delivery agaisnt target</t>
  </si>
  <si>
    <t>Final phased payment of set up costs released
Monthly performance monitoring to ensure delivery agaisnt target</t>
  </si>
  <si>
    <t>Effectively shifting outpatient activity to a more cost-effective community setting at lower cost.
Avoiding unnecessary admissions through effective networks, care planning and reviewing patients with recent NEL and A&amp;E attendance by GPs/Networks.
Deliver Urgent Care Centres to provider minor illness and minor injury services.</t>
  </si>
  <si>
    <t>Agree implementation plan with ICO.
Start Service Mobilisation.                                 
Communication and Engagement (ongoing)</t>
  </si>
  <si>
    <t>Complete implementation of stage 2 (alignment with Social Services)</t>
  </si>
  <si>
    <t xml:space="preserve">Review service provision to date and implement further monitoring procedures &amp; KPIs as required.                    </t>
  </si>
  <si>
    <t xml:space="preserve">Review future governance &amp; monitoring arrangements including KPIs and activity trackers.                                                                                                     </t>
  </si>
  <si>
    <t>Ramp up stage 3 - 6.49 saved NEL admissions per day</t>
  </si>
  <si>
    <t>Introduction of STARRS-stretch (separate, but linked scheme) - additional 0.7 NEL admissions avoided per day</t>
  </si>
  <si>
    <t>Review effectiveness of Intermediate care scheme and STARRS-stretch in avoiding NEL admissions, and develop plans for 13/14 and beyond.</t>
  </si>
  <si>
    <t>Decision made regarding the future of the walk in centre (post Olympics)</t>
  </si>
  <si>
    <t>Preferred option go-live date</t>
  </si>
  <si>
    <t>Ongoing review of A&amp;E data and service provision started</t>
  </si>
  <si>
    <t>Detailed analysis of performance/activity to date of both ED and UCC to inform revisions to UCC service specification, revisions to contractual details and KPIs in preparation for next stage procurement process</t>
  </si>
  <si>
    <t>Commence procurement process for provider for the medium term</t>
  </si>
  <si>
    <t>ongoing review of A&amp;E data and service provision</t>
  </si>
  <si>
    <t>PCT DC LMS 16</t>
  </si>
  <si>
    <t>PCT DC LMS 17</t>
  </si>
  <si>
    <t>PCT DC LMS 18</t>
  </si>
  <si>
    <t>PCT DC LMS 19</t>
  </si>
  <si>
    <t>PCT DC LMS 20</t>
  </si>
  <si>
    <t>PCT DC LMS 21</t>
  </si>
  <si>
    <t>PCT DC LMS 22</t>
  </si>
  <si>
    <t>PCT DC LMS 23</t>
  </si>
  <si>
    <t>PCT DC LMS 24</t>
  </si>
  <si>
    <t>SHA CCG LMS 21 end</t>
  </si>
  <si>
    <t>SHA CCG LMS 22 end</t>
  </si>
  <si>
    <t>SHA CCG LMS 23 end</t>
  </si>
  <si>
    <t>SHA CCG LMS 24 end</t>
  </si>
  <si>
    <t>SHA CCG LMS 25 end</t>
  </si>
  <si>
    <t>SHA CCG LMS 26 end</t>
  </si>
  <si>
    <t>SHA CCG LMS 27 end</t>
  </si>
  <si>
    <t>SHA CCG LMS 28 end</t>
  </si>
  <si>
    <t>SHA CCG LMS 29 end</t>
  </si>
  <si>
    <t>SHA CCG LMS 30 end</t>
  </si>
  <si>
    <t>SHA DC End state 12-13</t>
  </si>
  <si>
    <t>SHA DC NME 1</t>
  </si>
  <si>
    <t>SHA DC NME 2</t>
  </si>
  <si>
    <t>SHA DC NME 3</t>
  </si>
  <si>
    <t>SHA DC NME 4</t>
  </si>
  <si>
    <t>SHA DC NME 5</t>
  </si>
  <si>
    <t>SHA DC NME 6</t>
  </si>
  <si>
    <t>SHA DC NME 7</t>
  </si>
  <si>
    <t>SHA DC NME 8</t>
  </si>
  <si>
    <t>SHA DC NME 9</t>
  </si>
  <si>
    <t>SHA DC NME 10</t>
  </si>
  <si>
    <t>SHA DC NME 11</t>
  </si>
  <si>
    <t>SHA DC NME 12</t>
  </si>
  <si>
    <t>SHA DC NME 13</t>
  </si>
  <si>
    <t>SHA DC NME 14</t>
  </si>
  <si>
    <t>SHA DC NME 15</t>
  </si>
  <si>
    <t>SHA DC NME 16</t>
  </si>
  <si>
    <t>SHA DC NME 17</t>
  </si>
  <si>
    <t>SHA DC NME 18</t>
  </si>
  <si>
    <t>SHA DC NME 19</t>
  </si>
  <si>
    <t>SHA DC NME 20</t>
  </si>
  <si>
    <t>SHA DC NME 21</t>
  </si>
  <si>
    <t>SHA DC NME 22</t>
  </si>
  <si>
    <t>SHA DC NME 23</t>
  </si>
  <si>
    <t>SHA DC NME 24</t>
  </si>
  <si>
    <t>SHA DC NME 25</t>
  </si>
  <si>
    <t>SHA DC LMS 1</t>
  </si>
  <si>
    <t>SHA DC LMS 2</t>
  </si>
  <si>
    <t>SHA DC LMS 3</t>
  </si>
  <si>
    <t>SHA DC LMS 4</t>
  </si>
  <si>
    <t>SHA DC LMS 5</t>
  </si>
  <si>
    <t>SHA DC LMS 6</t>
  </si>
  <si>
    <t>SHA DC LMS 7</t>
  </si>
  <si>
    <t>SHA DC LMS 8</t>
  </si>
  <si>
    <t>SHA DC LMS 9</t>
  </si>
  <si>
    <t>SHA DC LMS 10</t>
  </si>
  <si>
    <t>SHA DC LMS 11</t>
  </si>
  <si>
    <t>SHA DC LMS 12</t>
  </si>
  <si>
    <t>SHA DC LMS 13</t>
  </si>
  <si>
    <t>SHA DC LMS 14</t>
  </si>
  <si>
    <t>SHA DC LMS 15</t>
  </si>
  <si>
    <t>SHA DC LMS 16</t>
  </si>
  <si>
    <t>SHA DC LMS 17</t>
  </si>
  <si>
    <t>SHA DC LMS 18</t>
  </si>
  <si>
    <t>SHA DC LMS 19</t>
  </si>
  <si>
    <t>SHA DC LMS 20</t>
  </si>
  <si>
    <t>SHA DC LMS 21</t>
  </si>
  <si>
    <t>SHA DC LMS 22</t>
  </si>
  <si>
    <t>SHA DC LMS 23</t>
  </si>
  <si>
    <t>SHA DC LMS 24</t>
  </si>
  <si>
    <t>SHA DC LMS 25</t>
  </si>
  <si>
    <t>SHA DC LMS 26</t>
  </si>
  <si>
    <t>SHA DC LMS 27</t>
  </si>
  <si>
    <t>SHA DC LMS 28</t>
  </si>
  <si>
    <t>SHA DC LMS 29</t>
  </si>
  <si>
    <t>SHA DC LMS 30</t>
  </si>
  <si>
    <t>SHA DC NME 1 end</t>
  </si>
  <si>
    <t>SHA DC NME 2 end</t>
  </si>
  <si>
    <t>SHA DC NME 3 end</t>
  </si>
  <si>
    <t>SHA DC NME 4 end</t>
  </si>
  <si>
    <t>SHA DC NME 5 end</t>
  </si>
  <si>
    <t>SHA DC NME 6 end</t>
  </si>
  <si>
    <t>SHA DC NME 7 end</t>
  </si>
  <si>
    <t>SHA DC NME 8 end</t>
  </si>
  <si>
    <t>SHA DC NME 9 end</t>
  </si>
  <si>
    <t>SHA DC NME 10 end</t>
  </si>
  <si>
    <t>SHA DC NME 11 end</t>
  </si>
  <si>
    <t>SHA DC NME 12 end</t>
  </si>
  <si>
    <t>SHA DC NME 13 end</t>
  </si>
  <si>
    <t>SHA DC NME 14 end</t>
  </si>
  <si>
    <t>SHA DC NME 15 end</t>
  </si>
  <si>
    <t>SHA DC NME 16 end</t>
  </si>
  <si>
    <t>SHA DC NME 17 end</t>
  </si>
  <si>
    <t>SHA DC NME 18 end</t>
  </si>
  <si>
    <t>SHA DC NME 19 end</t>
  </si>
  <si>
    <t>SHA DC NME 20 end</t>
  </si>
  <si>
    <t>SHA DC NME 21 end</t>
  </si>
  <si>
    <t>SHA DC NME 22 end</t>
  </si>
  <si>
    <t>SHA DC NME 23 end</t>
  </si>
  <si>
    <t>SHA DC NME 24 end</t>
  </si>
  <si>
    <t>SHA DC NME 25 end</t>
  </si>
  <si>
    <t>SHA DC LMS 1 end</t>
  </si>
  <si>
    <t>SHA DC LMS 2 end</t>
  </si>
  <si>
    <t>SHA DC LMS 3 end</t>
  </si>
  <si>
    <t>SHA DC LMS 4 end</t>
  </si>
  <si>
    <t>SHA DC LMS 5 end</t>
  </si>
  <si>
    <t>SHA DC LMS 6 end</t>
  </si>
  <si>
    <t>SHA DC LMS 7 end</t>
  </si>
  <si>
    <t>SHA DC LMS 8 end</t>
  </si>
  <si>
    <t>SHA DC LMS 9 end</t>
  </si>
  <si>
    <t>SHA DC LMS 10 end</t>
  </si>
  <si>
    <t>SHA DC LMS 11 end</t>
  </si>
  <si>
    <t>SHA DC LMS 12 end</t>
  </si>
  <si>
    <t>SHA DC LMS 13 end</t>
  </si>
  <si>
    <t>SHA DC LMS 14 end</t>
  </si>
  <si>
    <t>SHA DC LMS 15 end</t>
  </si>
  <si>
    <t>SHA DC LMS 16 end</t>
  </si>
  <si>
    <t>SHA DC LMS 17 end</t>
  </si>
  <si>
    <t>SHA DC LMS 18 end</t>
  </si>
  <si>
    <t>SHA DC LMS 19 end</t>
  </si>
  <si>
    <t>SHA DC LMS 20 end</t>
  </si>
  <si>
    <t>SHA DC LMS 21 end</t>
  </si>
  <si>
    <t>SHA DC LMS 22 end</t>
  </si>
  <si>
    <t>SHA DC LMS 23 end</t>
  </si>
  <si>
    <t>SHA DC LMS 24 end</t>
  </si>
  <si>
    <t>SHA DC LMS 25 end</t>
  </si>
  <si>
    <t>SHA DC LMS 26 end</t>
  </si>
  <si>
    <t>SHA DC LMS 27 end</t>
  </si>
  <si>
    <t>SHA DC LMS 28 end</t>
  </si>
  <si>
    <t>SHA DC LMS  29 end</t>
  </si>
  <si>
    <t>SHA DC LMS 30 end</t>
  </si>
  <si>
    <t>SHA AQP End state 12-13</t>
  </si>
  <si>
    <t>SHA AQP NME 1</t>
  </si>
  <si>
    <t>SHA AQP NME 2</t>
  </si>
  <si>
    <t>SHA AQP NME 3</t>
  </si>
  <si>
    <t>SHA AQP NME 4</t>
  </si>
  <si>
    <t>SHA AQP NME 5</t>
  </si>
  <si>
    <t>SHA AQP NME 6</t>
  </si>
  <si>
    <t>SHA AQP NME 7</t>
  </si>
  <si>
    <t>SHA AQP NME 8</t>
  </si>
  <si>
    <t>SHA AQP NME 9</t>
  </si>
  <si>
    <t>SHA AQP NME 10</t>
  </si>
  <si>
    <t>SHA AQP NME 11</t>
  </si>
  <si>
    <t>SHA AQP NME 12</t>
  </si>
  <si>
    <t>SHA AQP NME 13</t>
  </si>
  <si>
    <t>SHA AQP NME 14</t>
  </si>
  <si>
    <t>SHA AQP NME 15</t>
  </si>
  <si>
    <t>SHA AQP NME 16</t>
  </si>
  <si>
    <t>SHA AQP NME 17</t>
  </si>
  <si>
    <t>SHA AQP NME 18</t>
  </si>
  <si>
    <t>SHA AQP NME 19</t>
  </si>
  <si>
    <t>SHA AQP NME 20</t>
  </si>
  <si>
    <t>SHA AQP NME 21</t>
  </si>
  <si>
    <t>SHA AQP NME 22</t>
  </si>
  <si>
    <t>SHA AQP NME 23</t>
  </si>
  <si>
    <t>SHA AQP NME 24</t>
  </si>
  <si>
    <t>SHA AQP NME 25</t>
  </si>
  <si>
    <t>SHA AQP LMS 1</t>
  </si>
  <si>
    <t>SHA AQP LMS 2</t>
  </si>
  <si>
    <t>SHA AQP LMS 3</t>
  </si>
  <si>
    <t>SHA AQP LMS 4</t>
  </si>
  <si>
    <t>SHA AQP LMS 5</t>
  </si>
  <si>
    <t>SHA AQP LMS 6</t>
  </si>
  <si>
    <t>SHA AQP LMS 7</t>
  </si>
  <si>
    <t>SHA AQP LMS 8</t>
  </si>
  <si>
    <t>SHA AQP LMS 9</t>
  </si>
  <si>
    <t>SHA AQP LMS 10</t>
  </si>
  <si>
    <t>SHA AQP LMS 11</t>
  </si>
  <si>
    <t>SHA AQP LMS 12</t>
  </si>
  <si>
    <t>SHA AQP LMS 13</t>
  </si>
  <si>
    <t>SHA AQP LMS 14</t>
  </si>
  <si>
    <t>SHA AQP LMS 15</t>
  </si>
  <si>
    <t>SHA AQP LMS 16</t>
  </si>
  <si>
    <t>SHA AQP LMS 17</t>
  </si>
  <si>
    <t>SHA AQP LMS 18</t>
  </si>
  <si>
    <t>SHA AQP LMS 19</t>
  </si>
  <si>
    <t>SHA AQP LMS 20</t>
  </si>
  <si>
    <t>SHA AQP LMS 21</t>
  </si>
  <si>
    <t>SHA AQP LMS 22</t>
  </si>
  <si>
    <t>SHA AQP LMS 23</t>
  </si>
  <si>
    <t>SHA AQP LMS 24</t>
  </si>
  <si>
    <t>SHA AQP LMS 25</t>
  </si>
  <si>
    <t>SHA AQP LMS 26</t>
  </si>
  <si>
    <t>SHA AQP LMS 27</t>
  </si>
  <si>
    <t>SHA AQP LMS 28</t>
  </si>
  <si>
    <t>SHA AQP LMS 29</t>
  </si>
  <si>
    <t>SHA AQP LMS 30</t>
  </si>
  <si>
    <t>SHA AQP NME 1 end</t>
  </si>
  <si>
    <t>SHA AQP NME 2 end</t>
  </si>
  <si>
    <t>SHA AQP NME 3 end</t>
  </si>
  <si>
    <t>SHA AQP NME 4 end</t>
  </si>
  <si>
    <t>SHA AQP NME 5 end</t>
  </si>
  <si>
    <t>SHA AQP NME 6 end</t>
  </si>
  <si>
    <t>SHA AQP NME 7 end</t>
  </si>
  <si>
    <t>SHA AQP NME 8 end</t>
  </si>
  <si>
    <t>SHA AQP NME 9 end</t>
  </si>
  <si>
    <t>SHA AQP NME 10 end</t>
  </si>
  <si>
    <t>SHA AQP NME 11 end</t>
  </si>
  <si>
    <t>SHA AQP NME 12 end</t>
  </si>
  <si>
    <t>SHA AQP NME 13 end</t>
  </si>
  <si>
    <t>SHA AQP NME 14 end</t>
  </si>
  <si>
    <t>SHA AQP NME 15 end</t>
  </si>
  <si>
    <t>SHA AQP NME 16 end</t>
  </si>
  <si>
    <t>SHA AQP NME 17 end</t>
  </si>
  <si>
    <t>SHA AQP NME 18 end</t>
  </si>
  <si>
    <t>SHA AQP NME 19 end</t>
  </si>
  <si>
    <t>SHA AQP NME 20 end</t>
  </si>
  <si>
    <t>SHA AQP NME 21 end</t>
  </si>
  <si>
    <t>SHA AQP NME 22 end</t>
  </si>
  <si>
    <t>SHA AQP NME 23 end</t>
  </si>
  <si>
    <t>SHA CS LMS 5</t>
  </si>
  <si>
    <t>SHA CS LMS 6</t>
  </si>
  <si>
    <t>SHA CS LMS 7</t>
  </si>
  <si>
    <t>SHA CS LMS 8</t>
  </si>
  <si>
    <t>SHA CS LMS 9</t>
  </si>
  <si>
    <t>SHA CS LMS 10</t>
  </si>
  <si>
    <t>SHA CS LMS 11</t>
  </si>
  <si>
    <t>SHA CS LMS 12</t>
  </si>
  <si>
    <t>SHA CS LMS 13</t>
  </si>
  <si>
    <t>SHA CS LMS 14</t>
  </si>
  <si>
    <t>SHA CS LMS 15</t>
  </si>
  <si>
    <t>SHA CS LMS 16</t>
  </si>
  <si>
    <t>SHA CS LMS 17</t>
  </si>
  <si>
    <t>SHA CS LMS 18</t>
  </si>
  <si>
    <t>SHA CS LMS 19</t>
  </si>
  <si>
    <t>SHA CS LMS 20</t>
  </si>
  <si>
    <t>SHA CS LMS 21</t>
  </si>
  <si>
    <t>SHA CS LMS 22</t>
  </si>
  <si>
    <t>SHA CS LMS 23</t>
  </si>
  <si>
    <t>SHA CS LMS 24</t>
  </si>
  <si>
    <t>SHA CS LMS 25</t>
  </si>
  <si>
    <t>SHA CS LMS 26</t>
  </si>
  <si>
    <t>SHA CS LMS 27</t>
  </si>
  <si>
    <t>SHA CS LMS 28</t>
  </si>
  <si>
    <t>SHA CS LMS 29</t>
  </si>
  <si>
    <t>SHA CS LMS 30</t>
  </si>
  <si>
    <t>SHA Milestone end date commissioning support</t>
  </si>
  <si>
    <t>SHA Milestone Type Clinical Commissioning Groups</t>
  </si>
  <si>
    <t>SHA Milestone end date Clinical Commissioning Groups</t>
  </si>
  <si>
    <t>SHA Milestone Type Direct Commissioning</t>
  </si>
  <si>
    <t>SHA Milestone end date Direct Commissioning</t>
  </si>
  <si>
    <t>SHA Milestone Type Any Qualified Provider</t>
  </si>
  <si>
    <t>SHA Milestone end date Any Qualified Provider</t>
  </si>
  <si>
    <t>SHA Milestone Type Health and Well Being Boards</t>
  </si>
  <si>
    <t>SHA Milestone end date  Health and Well Being Boards</t>
  </si>
  <si>
    <t>SHA Milestone Type Public Health Transfer to Local Authorities</t>
  </si>
  <si>
    <t>SHA Milestone end date Public Health Transfer to Local Authorities</t>
  </si>
  <si>
    <t>SHA Milestone Type Public Health Transfer to Public Health England</t>
  </si>
  <si>
    <t>SHA Milestone end date Public Health Transfer to Public Health England</t>
  </si>
  <si>
    <t>PCT Milestone Type commissioning support</t>
  </si>
  <si>
    <t>PCT Milestone end date commissioning support</t>
  </si>
  <si>
    <t>PCT Milestone Type Clinical Commissioning Groups</t>
  </si>
  <si>
    <t>PCT Milestone end date Clinical Commissioning Groups</t>
  </si>
  <si>
    <t>PCT Milestone Type Direct Commissioning</t>
  </si>
  <si>
    <t>PCT Milestone end date Direct Commissioning</t>
  </si>
  <si>
    <t>PCT Milestone Type Any Qualified Provider</t>
  </si>
  <si>
    <t>PCT Milestone end date Any Qualified Provider</t>
  </si>
  <si>
    <t>PCT Milestone Type Health and Well Being Boards</t>
  </si>
  <si>
    <t>PCT Milestone Type Public Health Transfer to Local Authorities</t>
  </si>
  <si>
    <t>PCT Milestone end date Public Health Transfer to Local Authorities</t>
  </si>
  <si>
    <t>PCT Milestone Type Public Health Transfer to Public Health England</t>
  </si>
  <si>
    <t>PCT Milestone end date Public Health Transfer to Public Health England</t>
  </si>
  <si>
    <t>QIPP LM 5.12 end</t>
  </si>
  <si>
    <t>QIPP LM 5.13</t>
  </si>
  <si>
    <t>QIPP LM 5.13 end</t>
  </si>
  <si>
    <t>QIPP LM 5.14</t>
  </si>
  <si>
    <t>QIPP LM 5.14 end</t>
  </si>
  <si>
    <t>QIPP LM 5.15</t>
  </si>
  <si>
    <t>QIPP LM 5.15 end</t>
  </si>
  <si>
    <t>QIPP LM 5.16</t>
  </si>
  <si>
    <t>QIPP LM 5.16 end</t>
  </si>
  <si>
    <t>QIPP LM 5.17</t>
  </si>
  <si>
    <t>QIPP LM 5.17 end</t>
  </si>
  <si>
    <t>QIPP LM 5.18</t>
  </si>
  <si>
    <t>QIPP LM 5.18 end</t>
  </si>
  <si>
    <t>QIPP LM 5.19</t>
  </si>
  <si>
    <t>QIPP LM 5.19 end</t>
  </si>
  <si>
    <t>QIPP LM 5.20</t>
  </si>
  <si>
    <t>QIPP LM 5.20 end</t>
  </si>
  <si>
    <t>QIPP LM 5.21</t>
  </si>
  <si>
    <t>QIPP LM 5.21 end</t>
  </si>
  <si>
    <r>
      <rPr>
        <b/>
        <sz val="10"/>
        <color indexed="8"/>
        <rFont val="Arial"/>
        <family val="2"/>
      </rPr>
      <t>Guidance for reporting progress on milestones</t>
    </r>
    <r>
      <rPr>
        <sz val="10"/>
        <color indexed="8"/>
        <rFont val="Arial"/>
        <family val="2"/>
      </rPr>
      <t xml:space="preserve">
This should be updated monthly as required. Slippage should be reported highlighting impact (particularly on KPIs and £) with mitigating actions 
</t>
    </r>
    <r>
      <rPr>
        <b/>
        <sz val="10"/>
        <color indexed="8"/>
        <rFont val="Arial"/>
        <family val="2"/>
      </rPr>
      <t>Guidance for reporting progress for the workstream</t>
    </r>
    <r>
      <rPr>
        <sz val="10"/>
        <color indexed="8"/>
        <rFont val="Arial"/>
        <family val="2"/>
      </rPr>
      <t xml:space="preserve">
▪ Monthly (optional) to report overall progress of the initiative along with risks, issues and mitigating actions
▪ Quarterly (required) and should give narrative on overall progress of the initiative and supporting workstreams. It should include an assessment of progress against performance indicators, and finance along with risks and mitigating actions</t>
    </r>
  </si>
  <si>
    <t>Relevant other key performance indicator(s)))</t>
  </si>
  <si>
    <t>QIPP LM 4.27</t>
  </si>
  <si>
    <t>QIPP LM 5.27</t>
  </si>
  <si>
    <t>QIPP LM 6.27</t>
  </si>
  <si>
    <t>QIPP LM 7.27</t>
  </si>
  <si>
    <t>QIPP LM 8.27</t>
  </si>
  <si>
    <t>QIPP LM 9.27</t>
  </si>
  <si>
    <t>QIPP LM 3.27</t>
  </si>
  <si>
    <t>QIPP LM 1.27</t>
  </si>
  <si>
    <t>Oxfordshire &amp; Buckinghamshire - Oxford</t>
  </si>
  <si>
    <t>Oxfordshire &amp; Buckinghamshire - Bucks</t>
  </si>
  <si>
    <t>QIPP Challenge (£000s)</t>
  </si>
  <si>
    <t>FIMS Plan: Savings for CSR period (£000s)</t>
  </si>
  <si>
    <t>Yr 1 FIMS savings delivered (forecast outturn) 2011-12 (£000s)</t>
  </si>
  <si>
    <t>Yr 2 Plan FIMS savings for 2012-13 (£000s)</t>
  </si>
  <si>
    <t>Yr 3 Plan FIMS savings for 2013-14 (£000s)</t>
  </si>
  <si>
    <t>Yr 4 Plan FIMS savings for 2014-15 (£000s)</t>
  </si>
  <si>
    <t>Quality, activity &amp; finance</t>
  </si>
  <si>
    <r>
      <rPr>
        <b/>
        <sz val="10"/>
        <color indexed="8"/>
        <rFont val="Arial"/>
        <family val="2"/>
      </rPr>
      <t>Guidance for reporting progress on milestones</t>
    </r>
    <r>
      <rPr>
        <sz val="10"/>
        <color indexed="8"/>
        <rFont val="Arial"/>
        <family val="2"/>
      </rPr>
      <t xml:space="preserve">
This should be updated monthly as required. Slippage should be reported highlighting impact on delivery (KPIs and £).
</t>
    </r>
    <r>
      <rPr>
        <b/>
        <sz val="10"/>
        <color indexed="8"/>
        <rFont val="Arial"/>
        <family val="2"/>
      </rPr>
      <t>Guidance for reporting progress of the initiative</t>
    </r>
    <r>
      <rPr>
        <sz val="10"/>
        <color indexed="8"/>
        <rFont val="Arial"/>
        <family val="2"/>
      </rPr>
      <t xml:space="preserve">
▪ Monthly (optional) Report overall prog</t>
    </r>
  </si>
  <si>
    <r>
      <rPr>
        <b/>
        <sz val="10"/>
        <color indexed="8"/>
        <rFont val="Arial"/>
        <family val="2"/>
      </rPr>
      <t>Guidance for reporting progress on milestones</t>
    </r>
    <r>
      <rPr>
        <sz val="10"/>
        <color indexed="8"/>
        <rFont val="Arial"/>
        <family val="2"/>
      </rPr>
      <t xml:space="preserve">
This should be updated monthly as required. Slippage should be reported highlighting impact (particularly on KPIs and £) with mitigating actions 
</t>
    </r>
    <r>
      <rPr>
        <b/>
        <sz val="10"/>
        <color indexed="8"/>
        <rFont val="Arial"/>
        <family val="2"/>
      </rPr>
      <t>Guidance for reporting progress for the workstream</t>
    </r>
    <r>
      <rPr>
        <sz val="10"/>
        <color indexed="8"/>
        <rFont val="Arial"/>
        <family val="2"/>
      </rPr>
      <t xml:space="preserve">
▪ Monthly (</t>
    </r>
  </si>
  <si>
    <r>
      <rPr>
        <b/>
        <sz val="10"/>
        <color indexed="8"/>
        <rFont val="Arial"/>
        <family val="2"/>
      </rPr>
      <t>Guidance for reporting progress on milestones</t>
    </r>
    <r>
      <rPr>
        <sz val="10"/>
        <color indexed="8"/>
        <rFont val="Arial"/>
        <family val="2"/>
      </rPr>
      <t xml:space="preserve">
This should be updated monthly as required. Slippage should be reported highlighting impact (particularly on KPIs and £)with mitigating actions 
</t>
    </r>
    <r>
      <rPr>
        <b/>
        <sz val="10"/>
        <color indexed="8"/>
        <rFont val="Arial"/>
        <family val="2"/>
      </rPr>
      <t>Guidance for reporting progress for the workstream</t>
    </r>
    <r>
      <rPr>
        <sz val="10"/>
        <color indexed="8"/>
        <rFont val="Arial"/>
        <family val="2"/>
      </rPr>
      <t xml:space="preserve">
▪ Monthly (o</t>
    </r>
  </si>
  <si>
    <t>Initiative 1</t>
  </si>
  <si>
    <t>Initiative 2</t>
  </si>
  <si>
    <t>Initiative 3</t>
  </si>
  <si>
    <t>Initiative 4</t>
  </si>
  <si>
    <t>Initiative 5</t>
  </si>
  <si>
    <t>Initiative 6</t>
  </si>
  <si>
    <t>Initiative 7</t>
  </si>
  <si>
    <t>Progress reporting against milestones and Initiative</t>
  </si>
  <si>
    <t>SHA CS LMS 25 end</t>
  </si>
  <si>
    <t>SHA CS LMS 26 end</t>
  </si>
  <si>
    <t>SHA CS LMS 27 end</t>
  </si>
  <si>
    <t>SHA CS LMS 28 end</t>
  </si>
  <si>
    <t>SHA CS LMS 29 end</t>
  </si>
  <si>
    <t>SHA CS LMS 30 end</t>
  </si>
  <si>
    <t>SHA CCG End state 12-13</t>
  </si>
  <si>
    <t>SHA CCG NME 1</t>
  </si>
  <si>
    <t>SHA CCG NME 2</t>
  </si>
  <si>
    <t>SHA CCG NME 3</t>
  </si>
  <si>
    <t>SHA CCG NME 4</t>
  </si>
  <si>
    <t>SHA CCG NME 5</t>
  </si>
  <si>
    <t>SHA CCG NME 6</t>
  </si>
  <si>
    <t>SHA CCG NME 7</t>
  </si>
  <si>
    <t>SHA CCG NME 8</t>
  </si>
  <si>
    <t>SHA CCG NME 9</t>
  </si>
  <si>
    <t>SHA CCG NME 10</t>
  </si>
  <si>
    <t>SHA CCG NME 11</t>
  </si>
  <si>
    <t>SHA CCG NME 12</t>
  </si>
  <si>
    <t>SHA CCG NME 13</t>
  </si>
  <si>
    <t>Scale</t>
  </si>
  <si>
    <t>Title</t>
  </si>
  <si>
    <t>Primary FIMS category for savings</t>
  </si>
  <si>
    <t>Secondary FIMS category for savings</t>
  </si>
  <si>
    <t>Estimated savings
in-year</t>
  </si>
  <si>
    <t>Relevant ESR / workforce performance indicators</t>
  </si>
  <si>
    <t>Risks and issues (initiative level)</t>
  </si>
  <si>
    <t>Progress against milestone</t>
  </si>
  <si>
    <t>Progress reporting against milestones and Initiative 1</t>
  </si>
  <si>
    <r>
      <t>(</t>
    </r>
    <r>
      <rPr>
        <sz val="10"/>
        <color indexed="8"/>
        <rFont val="Arial"/>
        <family val="2"/>
      </rPr>
      <t>ESR / workforce indicators</t>
    </r>
    <r>
      <rPr>
        <b/>
        <sz val="10"/>
        <color indexed="8"/>
        <rFont val="Arial"/>
        <family val="2"/>
      </rPr>
      <t>)  Anticipated performance at period end</t>
    </r>
  </si>
  <si>
    <r>
      <t>(</t>
    </r>
    <r>
      <rPr>
        <sz val="10"/>
        <color indexed="8"/>
        <rFont val="Arial"/>
        <family val="2"/>
      </rPr>
      <t>Other KPIs</t>
    </r>
    <r>
      <rPr>
        <b/>
        <sz val="10"/>
        <color indexed="8"/>
        <rFont val="Arial"/>
        <family val="2"/>
      </rPr>
      <t>) Anticipated performance at period end</t>
    </r>
  </si>
  <si>
    <t>SHA PHT LAs NME 25</t>
  </si>
  <si>
    <t>SHA PHT LAs LMS 1</t>
  </si>
  <si>
    <t>SHA PHT LAs LMS 2</t>
  </si>
  <si>
    <t>SHA PHT LAs LMS 3</t>
  </si>
  <si>
    <t>SHA PHT LAs LMS 4</t>
  </si>
  <si>
    <t>SHA PHT LAs LMS 5</t>
  </si>
  <si>
    <t>SHA PHT LAs LMS 6</t>
  </si>
  <si>
    <t>SHA PHT LAs LMS 7</t>
  </si>
  <si>
    <t>SHA PHT LAs LMS 8</t>
  </si>
  <si>
    <t>SHA PHT LAs LMS 9</t>
  </si>
  <si>
    <t>SHA PHT LAs LMS 10</t>
  </si>
  <si>
    <t>SHA PHT LAs LMS 11</t>
  </si>
  <si>
    <t>SHA PHT LAs LMS 12</t>
  </si>
  <si>
    <t>SHA PHT LAs LMS 13</t>
  </si>
  <si>
    <t>SHA PHT LAs LMS 14</t>
  </si>
  <si>
    <t>SHA PHT LAs LMS 15</t>
  </si>
  <si>
    <t>SHA PHT LAs LMS 16</t>
  </si>
  <si>
    <t>SHA PHT LAs LMS 17</t>
  </si>
  <si>
    <t>SHA PHT LAs LMS 18</t>
  </si>
  <si>
    <t>SHA PHT LAs LMS 19</t>
  </si>
  <si>
    <t>SHA PHT LAs LMS 20</t>
  </si>
  <si>
    <t>SHA PHT LAs LMS 21</t>
  </si>
  <si>
    <t>SHA PHT LAs LMS 22</t>
  </si>
  <si>
    <t>SHA PHT LAs LMS 23</t>
  </si>
  <si>
    <t>SHA PHT LAs LMS 24</t>
  </si>
  <si>
    <t>SHA PHT LAs LMS 25</t>
  </si>
  <si>
    <t>SHA PHT LAs LMS 26</t>
  </si>
  <si>
    <t>SHA PHT LAs LMS 27</t>
  </si>
  <si>
    <t>SHA PHT LAs LMS 28</t>
  </si>
  <si>
    <t>SHA PHT LAs LMS 29</t>
  </si>
  <si>
    <t>SHA PHT LAs LMS 30</t>
  </si>
  <si>
    <t>SHA PHT LAs NME 1 end</t>
  </si>
  <si>
    <t>SHA PHT LAs NME 2 end</t>
  </si>
  <si>
    <t>SHA PHT LAs NME 3 end</t>
  </si>
  <si>
    <t>SHA PHT LAs NME 4 end</t>
  </si>
  <si>
    <t>SHA PHT LAs NME 5 end</t>
  </si>
  <si>
    <t>SHA PHT LAs NME 6 end</t>
  </si>
  <si>
    <t>SHA PHT LAs NME 7 end</t>
  </si>
  <si>
    <t>SHA PHT LAs NME 8 end</t>
  </si>
  <si>
    <t>SHA PHT LAs NME 9 end</t>
  </si>
  <si>
    <t>SHA PHT LAs NME 10 end</t>
  </si>
  <si>
    <t>SHA PHT LAs NME 11 end</t>
  </si>
  <si>
    <t>SHA PHT LAs NME 12 end</t>
  </si>
  <si>
    <t>SHA PHT LAs NME 13 end</t>
  </si>
  <si>
    <t>QIPP LM 7.15 end</t>
  </si>
  <si>
    <t>QIPP LM 7.16</t>
  </si>
  <si>
    <t>QIPP LM 7.16 end</t>
  </si>
  <si>
    <t>QIPP LM 7.17</t>
  </si>
  <si>
    <t>QIPP LM 7.17 end</t>
  </si>
  <si>
    <t>QIPP LM 7.18</t>
  </si>
  <si>
    <t>QIPP LM 7.18 end</t>
  </si>
  <si>
    <t>QIPP LM 7.19</t>
  </si>
  <si>
    <t>QIPP LM 7.19 end</t>
  </si>
  <si>
    <t>QIPP LM 7.20</t>
  </si>
  <si>
    <t>QIPP LM 7.20 end</t>
  </si>
  <si>
    <t>QIPP LM 7.21</t>
  </si>
  <si>
    <t>QIPP LM 7.21 end</t>
  </si>
  <si>
    <t>QIPP LM 7.22</t>
  </si>
  <si>
    <t>QIPP LM 7.22 end</t>
  </si>
  <si>
    <t>QIPP LM 7.23</t>
  </si>
  <si>
    <t>QIPP LM 7.23 end</t>
  </si>
  <si>
    <t>QIPP LM 7.24</t>
  </si>
  <si>
    <t>QIPP LM 7.24 end</t>
  </si>
  <si>
    <t>QIPP LM 7.25</t>
  </si>
  <si>
    <t>QIPP LM 7.25 end</t>
  </si>
  <si>
    <t>QIPP LM 7.26</t>
  </si>
  <si>
    <t>QIPP LM 7.26 end</t>
  </si>
  <si>
    <t>QIPP LM 7.27 end</t>
  </si>
  <si>
    <t>QIPP LM 7.28</t>
  </si>
  <si>
    <t>QIPP LM 7.28 end</t>
  </si>
  <si>
    <t>QIPP LM 7.29</t>
  </si>
  <si>
    <t>QIPP LM 7.29 end</t>
  </si>
  <si>
    <t>QIPP LM 7.30</t>
  </si>
  <si>
    <t>QIPP LM 7.30 end</t>
  </si>
  <si>
    <t>QIPP LM 7.31</t>
  </si>
  <si>
    <t>QIPP LM 7.31 end</t>
  </si>
  <si>
    <t>QIPP LM 7.32</t>
  </si>
  <si>
    <t>QIPP LM 7.32 end</t>
  </si>
  <si>
    <t>QIPP LM 7.33</t>
  </si>
  <si>
    <t>QIPP LM 7.33 end</t>
  </si>
  <si>
    <t>QIPP LM 7.34</t>
  </si>
  <si>
    <t>QIPP LM 7.34 end</t>
  </si>
  <si>
    <t>QIPP LM 7.35</t>
  </si>
  <si>
    <t>QIPP LM 7.35 end</t>
  </si>
  <si>
    <t>QIPP LM 7.36</t>
  </si>
  <si>
    <t>QIPP LM 7.36 end</t>
  </si>
  <si>
    <t>QIPP LM 7.37</t>
  </si>
  <si>
    <t>QIPP LM 7.37 end</t>
  </si>
  <si>
    <t>QIPP LM 7.38</t>
  </si>
  <si>
    <t>QIPP LM 7.38 end</t>
  </si>
  <si>
    <t>QIPP LM 7.39</t>
  </si>
  <si>
    <t>QIPP LM 7.39 end</t>
  </si>
  <si>
    <t>QIPP LM 7.40</t>
  </si>
  <si>
    <t>QIPP LM 7.40 end</t>
  </si>
  <si>
    <t>QIPP LM 7.41</t>
  </si>
  <si>
    <t>QIPP LM 7.41 end</t>
  </si>
  <si>
    <t>QIPP LM 7.42</t>
  </si>
  <si>
    <t>QIPP LM 7.42 end</t>
  </si>
  <si>
    <t>QIPP LM 7.43</t>
  </si>
  <si>
    <t>QIPP LM 7.43 end</t>
  </si>
  <si>
    <t>QIPP LM 7.44</t>
  </si>
  <si>
    <t>QIPP LM 7.44 end</t>
  </si>
  <si>
    <t>QIPP LM 7.45</t>
  </si>
  <si>
    <t>QIPP LM 7.45 end</t>
  </si>
  <si>
    <t>QIPP LM 7.46</t>
  </si>
  <si>
    <t>QIPP LM 7.46 end</t>
  </si>
  <si>
    <t>QIPP LM 7.47</t>
  </si>
  <si>
    <t>QIPP LM 7.47 end</t>
  </si>
  <si>
    <t>QIPP LM 7.48</t>
  </si>
  <si>
    <t>QIPP LM 7.48 end</t>
  </si>
  <si>
    <t>QIPP LM 7.49</t>
  </si>
  <si>
    <t>QIPP LM 7.49 end</t>
  </si>
  <si>
    <t>QIPP LM 7.50</t>
  </si>
  <si>
    <t>QIPP LM 7.50 end</t>
  </si>
  <si>
    <t>QIPP LM 7.51</t>
  </si>
  <si>
    <t>QIPP LM 7.51 end</t>
  </si>
  <si>
    <t>QIPP LM 7.52</t>
  </si>
  <si>
    <t>QIPP LM 7.52 end</t>
  </si>
  <si>
    <t>QIPP LM 7.53</t>
  </si>
  <si>
    <t>QIPP LM 7.53 end</t>
  </si>
  <si>
    <t>QIPP LM 8.1</t>
  </si>
  <si>
    <t>QIPP LM 8.1 end</t>
  </si>
  <si>
    <t>QIPP LM 8.2</t>
  </si>
  <si>
    <t>QIPP LM 8.2 end</t>
  </si>
  <si>
    <t>QIPP LM 8.3</t>
  </si>
  <si>
    <t>QIPP LM 8.3 end</t>
  </si>
  <si>
    <t>QIPP LM 8.4</t>
  </si>
  <si>
    <t>QIPP LM 8.4 end</t>
  </si>
  <si>
    <t>QIPP LM 8.5</t>
  </si>
  <si>
    <t>QIPP LM 8.5 end</t>
  </si>
  <si>
    <t>QIPP LM 8.6</t>
  </si>
  <si>
    <t>QIPP LM 8.6 end</t>
  </si>
  <si>
    <t>QIPP LM 8.7</t>
  </si>
  <si>
    <t>QIPP LM 8.7 end</t>
  </si>
  <si>
    <t>QIPP LM 8.8</t>
  </si>
  <si>
    <t>QIPP LM 8.8 end</t>
  </si>
  <si>
    <t>QIPP LM 8.9</t>
  </si>
  <si>
    <t>QIPP LM 8.9 end</t>
  </si>
  <si>
    <t>QIPP LM 8.10</t>
  </si>
  <si>
    <t>QIPP LM 8.10 end</t>
  </si>
  <si>
    <t>QIPP LM 8.11</t>
  </si>
  <si>
    <t>QIPP LM 8.11 end</t>
  </si>
  <si>
    <t>QIPP LM 8.12</t>
  </si>
  <si>
    <t>QIPP LM 8.12 end</t>
  </si>
  <si>
    <t>QIPP LM 8.13</t>
  </si>
  <si>
    <t>QIPP LM 8.13 end</t>
  </si>
  <si>
    <t>QIPP LM 8.14</t>
  </si>
  <si>
    <t>QIPP LM 8.14 end</t>
  </si>
  <si>
    <t>QIPP LM 8.15</t>
  </si>
  <si>
    <t>QIPP LM 8.15 end</t>
  </si>
  <si>
    <t>QIPP LM 8.16</t>
  </si>
  <si>
    <t>QIPP LM 8.16 end</t>
  </si>
  <si>
    <t>QIPP LM 8.17</t>
  </si>
  <si>
    <t>QIPP LM 8.17 end</t>
  </si>
  <si>
    <t>QIPP LM 8.18</t>
  </si>
  <si>
    <t>QIPP LM 8.18 end</t>
  </si>
  <si>
    <t>QIPP LM 8.19</t>
  </si>
  <si>
    <t>QIPP LM 8.19 end</t>
  </si>
  <si>
    <t>QIPP LM 8.20</t>
  </si>
  <si>
    <t>QIPP LM 8.20 end</t>
  </si>
  <si>
    <t>QIPP LM 8.21</t>
  </si>
  <si>
    <t>QIPP LM 8.21 end</t>
  </si>
  <si>
    <t>QIPP LM 8.22</t>
  </si>
  <si>
    <t>QIPP LM 8.22 end</t>
  </si>
  <si>
    <t>QIPP LM 8.23</t>
  </si>
  <si>
    <t>QIPP LM 8.23 end</t>
  </si>
  <si>
    <t>QIPP LM 8.24</t>
  </si>
  <si>
    <t>QIPP LM 8.24 end</t>
  </si>
  <si>
    <t>QIPP LM 8.25</t>
  </si>
  <si>
    <t>QIPP LM 8.25 end</t>
  </si>
  <si>
    <t>QIPP LM 8.26</t>
  </si>
  <si>
    <t>QIPP LM 8.26 end</t>
  </si>
  <si>
    <t>QIPP LM 8.27 end</t>
  </si>
  <si>
    <t>QIPP LM 8.28</t>
  </si>
  <si>
    <t>QIPP LM 8.28 end</t>
  </si>
  <si>
    <t>QIPP LM 8.29</t>
  </si>
  <si>
    <t>QIPP LM 8.29 end</t>
  </si>
  <si>
    <t>QIPP LM 8.30</t>
  </si>
  <si>
    <t>QIPP LM 8.30 end</t>
  </si>
  <si>
    <t>QIPP LM 8.31</t>
  </si>
  <si>
    <t>QIPP LM 8.31 end</t>
  </si>
  <si>
    <t>QIPP LM 8.32</t>
  </si>
  <si>
    <t>QIPP LM 8.32 end</t>
  </si>
  <si>
    <t>QIPP LM 8.33</t>
  </si>
  <si>
    <t>QIPP LM 8.33 end</t>
  </si>
  <si>
    <t>QIPP LM 8.34</t>
  </si>
  <si>
    <t>QIPP LM 8.34 end</t>
  </si>
  <si>
    <t>QIPP LM 8.35</t>
  </si>
  <si>
    <t>QIPP LM 8.35 end</t>
  </si>
  <si>
    <t>QIPP LM 8.36</t>
  </si>
  <si>
    <t>QIPP LM 8.36 end</t>
  </si>
  <si>
    <t>QIPP LM 8.37</t>
  </si>
  <si>
    <t>QIPP LM 8.37 end</t>
  </si>
  <si>
    <t>QIPP LM 8.38</t>
  </si>
  <si>
    <t>QIPP LM 8.38 end</t>
  </si>
  <si>
    <t>QIPP LM 8.39</t>
  </si>
  <si>
    <t>QIPP LM 8.39 end</t>
  </si>
  <si>
    <t>QIPP LM 8.40</t>
  </si>
  <si>
    <t>QIPP LM 8.40 end</t>
  </si>
  <si>
    <t>QIPP LM 8.41</t>
  </si>
  <si>
    <t>QIPP LM 8.41 end</t>
  </si>
  <si>
    <t>QIPP LM 8.42</t>
  </si>
  <si>
    <t>QIPP LM 8.42 end</t>
  </si>
  <si>
    <t>QIPP LM 8.43</t>
  </si>
  <si>
    <t>QIPP LM 8.43 end</t>
  </si>
  <si>
    <t>QIPP LM 8.44</t>
  </si>
  <si>
    <t>QIPP LM 8.44 end</t>
  </si>
  <si>
    <t>QIPP LM 8.45</t>
  </si>
  <si>
    <t>QIPP LM 8.45 end</t>
  </si>
  <si>
    <t>QIPP LM 8.46</t>
  </si>
  <si>
    <t>QIPP LM 8.46 end</t>
  </si>
  <si>
    <t>QIPP LM 8.47</t>
  </si>
  <si>
    <t>QIPP LM 8.47 end</t>
  </si>
  <si>
    <t>QIPP LM 8.48</t>
  </si>
  <si>
    <t>QIPP LM 8.48 end</t>
  </si>
  <si>
    <t>QIPP LM 8.49</t>
  </si>
  <si>
    <t>QIPP LM 8.49 end</t>
  </si>
  <si>
    <t>QIPP LM 8.50</t>
  </si>
  <si>
    <t>QIPP LM 8.50 end</t>
  </si>
  <si>
    <t>QIPP LM 8.51</t>
  </si>
  <si>
    <t>QIPP LM 8.51 end</t>
  </si>
  <si>
    <t>QIPP LM 8.52</t>
  </si>
  <si>
    <t>QIPP LM 8.52 end</t>
  </si>
  <si>
    <t>QIPP LM 8.53</t>
  </si>
  <si>
    <t>QIPP LM 8.53 end</t>
  </si>
  <si>
    <t>QIPP LM 9.1</t>
  </si>
  <si>
    <t>QIPP LM 9.1 end</t>
  </si>
  <si>
    <t>QIPP LM 9.2</t>
  </si>
  <si>
    <t>QIPP LM 9.2 end</t>
  </si>
  <si>
    <t>QIPP LM 9.3</t>
  </si>
  <si>
    <t>QIPP LM 9.3 end</t>
  </si>
  <si>
    <t>QIPP LM 9.4</t>
  </si>
  <si>
    <t>QIPP LM 9.4 end</t>
  </si>
  <si>
    <t>QIPP LM 9.5</t>
  </si>
  <si>
    <t>QIPP LM 9.5 end</t>
  </si>
  <si>
    <t>QIPP LM 9.6</t>
  </si>
  <si>
    <t>QIPP LM 9.6 end</t>
  </si>
  <si>
    <t>QIPP LM 9.7</t>
  </si>
  <si>
    <t>QIPP LM 9.7 end</t>
  </si>
  <si>
    <t>QIPP LM 9.8</t>
  </si>
  <si>
    <t>QIPP LM 9.8 end</t>
  </si>
  <si>
    <t>QIPP LM 9.9</t>
  </si>
  <si>
    <t>QIPP LM 9.9 end</t>
  </si>
  <si>
    <t>QIPP LM 9.10</t>
  </si>
  <si>
    <t>QIPP LM 9.10 end</t>
  </si>
  <si>
    <t>QIPP LM 9.11</t>
  </si>
  <si>
    <t>QIPP LM 9.11 end</t>
  </si>
  <si>
    <t>QIPP LM 9.12</t>
  </si>
  <si>
    <t>QIPP LM 9.12 end</t>
  </si>
  <si>
    <t>QIPP LM 9.13</t>
  </si>
  <si>
    <t>QIPP LM 9.13 end</t>
  </si>
  <si>
    <t>QIPP LM 9.14</t>
  </si>
  <si>
    <t>QIPP LM 9.14 end</t>
  </si>
  <si>
    <t>QIPP LM 9.15</t>
  </si>
  <si>
    <t>QIPP LM 9.15 end</t>
  </si>
  <si>
    <t>QIPP LM 9.16</t>
  </si>
  <si>
    <t>QIPP LM 9.16 end</t>
  </si>
  <si>
    <t>QIPP LM 9.17</t>
  </si>
  <si>
    <t>PCT CS NME 11</t>
  </si>
  <si>
    <t>PCT CS NME 12</t>
  </si>
  <si>
    <t>PCT CS NME 13</t>
  </si>
  <si>
    <t>PCT CS NME 14</t>
  </si>
  <si>
    <t>PCT CS NME 15</t>
  </si>
  <si>
    <t>PCT CS NME 16</t>
  </si>
  <si>
    <t>PCT CS NME 17</t>
  </si>
  <si>
    <t>PCT CS NME 18</t>
  </si>
  <si>
    <t>PCT CS NME 19</t>
  </si>
  <si>
    <t>PCT CS NME 20</t>
  </si>
  <si>
    <t>PCT CS NME 21</t>
  </si>
  <si>
    <t>PCT CS NME 22</t>
  </si>
  <si>
    <t>PCT CS NME 23</t>
  </si>
  <si>
    <t>PCT CS NME 24</t>
  </si>
  <si>
    <t>PCT CS NME 25</t>
  </si>
  <si>
    <t>PCT CS LMS 1</t>
  </si>
  <si>
    <t>PCT CS LMS 2</t>
  </si>
  <si>
    <t>PCT CS LMS 3</t>
  </si>
  <si>
    <t>PCT CS LMS 4</t>
  </si>
  <si>
    <t>PCT CS LMS 5</t>
  </si>
  <si>
    <t>PCT CS LMS 6</t>
  </si>
  <si>
    <t>PCT CS LMS 7</t>
  </si>
  <si>
    <t>PCT CS LMS 8</t>
  </si>
  <si>
    <t>PCT CS LMS 9</t>
  </si>
  <si>
    <t>PCT CS LMS 10</t>
  </si>
  <si>
    <t>PCT CS LMS 11</t>
  </si>
  <si>
    <t>PCT CS LMS 12</t>
  </si>
  <si>
    <t>PCT CS LMS 13</t>
  </si>
  <si>
    <t>PCT CS LMS 14</t>
  </si>
  <si>
    <t>PCT CS LMS 15</t>
  </si>
  <si>
    <t>PCT CS LMS 16</t>
  </si>
  <si>
    <t>PCT CS LMS 17</t>
  </si>
  <si>
    <t>PCT CS LMS 18</t>
  </si>
  <si>
    <t>PCT CS LMS 19</t>
  </si>
  <si>
    <t>PCT CS LMS 20</t>
  </si>
  <si>
    <t>PCT CS LMS 21</t>
  </si>
  <si>
    <t>PCT CS LMS 22</t>
  </si>
  <si>
    <t>PCT CS LMS 23</t>
  </si>
  <si>
    <t>PCT CS LMS 24</t>
  </si>
  <si>
    <t>PCT CS LMS 25</t>
  </si>
  <si>
    <t>PCT CS LMS 26</t>
  </si>
  <si>
    <t>PCT CS LMS 27</t>
  </si>
  <si>
    <t>PCT CS LMS 28</t>
  </si>
  <si>
    <t>PCT CS LMS 29</t>
  </si>
  <si>
    <t>PCT CS LMS 30</t>
  </si>
  <si>
    <t>PCT CS NME 1 end</t>
  </si>
  <si>
    <t>PCT CS NME 2 end</t>
  </si>
  <si>
    <t>PCT CS NME 3 end</t>
  </si>
  <si>
    <t>PCT CS NME 4 end</t>
  </si>
  <si>
    <t>PCT CS NME 5 end</t>
  </si>
  <si>
    <t>PCT CS NME 6 end</t>
  </si>
  <si>
    <t>PCT CS NME 7 end</t>
  </si>
  <si>
    <t>PCT CS NME 8 end</t>
  </si>
  <si>
    <t>PCT CS NME 9 end</t>
  </si>
  <si>
    <t>PCT CS NME 10 end</t>
  </si>
  <si>
    <t>PCT CS NME 11 end</t>
  </si>
  <si>
    <t>PCT CS NME 12 end</t>
  </si>
  <si>
    <t>PCT CS NME 13 end</t>
  </si>
  <si>
    <t>PCT CS NME 14 end</t>
  </si>
  <si>
    <t>PCT CS NME 15 end</t>
  </si>
  <si>
    <t>PCT CS NME 16 end</t>
  </si>
  <si>
    <t>PCT CS NME 17 end</t>
  </si>
  <si>
    <t>PCT CS NME 18 end</t>
  </si>
  <si>
    <t>PCT CS NME 19 end</t>
  </si>
  <si>
    <t>PCT CS NME 20 end</t>
  </si>
  <si>
    <t>PCT CS NME 21 end</t>
  </si>
  <si>
    <t>PCT CS NME 22 end</t>
  </si>
  <si>
    <t>PCT CS NME 23 end</t>
  </si>
  <si>
    <t>PCT CS NME 24 end</t>
  </si>
  <si>
    <t>PCT CS NME 25 end</t>
  </si>
  <si>
    <t>PCT CS LMS 1 end</t>
  </si>
  <si>
    <t>PCT CS LMS 2 end</t>
  </si>
  <si>
    <t>PCT CS LMS 3 end</t>
  </si>
  <si>
    <t>PCT CS LMS 4 end</t>
  </si>
  <si>
    <t>PCT CS LMS 5 end</t>
  </si>
  <si>
    <t>PCT CS LMS 6 end</t>
  </si>
  <si>
    <t>PCT CS LMS 7 end</t>
  </si>
  <si>
    <t>PCT CS LMS 8 end</t>
  </si>
  <si>
    <t>PCT CS LMS 9 end</t>
  </si>
  <si>
    <t>PCT CS LMS 10 end</t>
  </si>
  <si>
    <t>PCT CS LMS 11 end</t>
  </si>
  <si>
    <t>PCT CS LMS 12 end</t>
  </si>
  <si>
    <t>PCT CS LMS 13 end</t>
  </si>
  <si>
    <t>PCT CS LMS 14 end</t>
  </si>
  <si>
    <t>PCT CS LMS 15 end</t>
  </si>
  <si>
    <t>PCT CS LMS 16 end</t>
  </si>
  <si>
    <t>PCT CS LMS 17 end</t>
  </si>
  <si>
    <t>PCT CS LMS 18 end</t>
  </si>
  <si>
    <t>PCT CS LMS 19 end</t>
  </si>
  <si>
    <t>PCT CS LMS 20 end</t>
  </si>
  <si>
    <t>PCT CS LMS 21 end</t>
  </si>
  <si>
    <t>PCT CS LMS 22 end</t>
  </si>
  <si>
    <t>PCT CS LMS 23 end</t>
  </si>
  <si>
    <t>PCT CS LMS 24 end</t>
  </si>
  <si>
    <t>PCT CS LMS 25 end</t>
  </si>
  <si>
    <t>PCT CS LMS 26 end</t>
  </si>
  <si>
    <t>PCT CS LMS 27 end</t>
  </si>
  <si>
    <t>PCT CS LMS 28 end</t>
  </si>
  <si>
    <t>PCT CS LMS 29 end</t>
  </si>
  <si>
    <t>PCT CS LMS 30 end</t>
  </si>
  <si>
    <t>PCT CCG End state 12-13</t>
  </si>
  <si>
    <t>PCT CCG NME 1</t>
  </si>
  <si>
    <t>PCT CCG NME 2</t>
  </si>
  <si>
    <t>PCT CCG NME 3</t>
  </si>
  <si>
    <t>PCT CCG NME 4</t>
  </si>
  <si>
    <t>PCT CCG NME 5</t>
  </si>
  <si>
    <t>PCT CCG NME 6</t>
  </si>
  <si>
    <t>PCT CCG NME 7</t>
  </si>
  <si>
    <t>PCT CCG NME 8</t>
  </si>
  <si>
    <t>PCT CCG NME 9</t>
  </si>
  <si>
    <t>PCT CCG NME 10</t>
  </si>
  <si>
    <t>PCT CCG NME 11</t>
  </si>
  <si>
    <t>PCT CCG NME 12</t>
  </si>
  <si>
    <t>PCT CCG NME 13</t>
  </si>
  <si>
    <t>PCT CCG NME 14</t>
  </si>
  <si>
    <t>PCT CCG NME 15</t>
  </si>
  <si>
    <t>PCT CCG NME 16</t>
  </si>
  <si>
    <t>PCT CCG NME 17</t>
  </si>
  <si>
    <t>PCT CCG NME 18</t>
  </si>
  <si>
    <t>PCT CCG NME 19</t>
  </si>
  <si>
    <t>PCT CCG NME 20</t>
  </si>
  <si>
    <t>PCT CCG NME 21</t>
  </si>
  <si>
    <t>PCT CCG NME 22</t>
  </si>
  <si>
    <t>PCT CCG NME 23</t>
  </si>
  <si>
    <t>PCT CCG NME 24</t>
  </si>
  <si>
    <t>PCT CCG NME 25</t>
  </si>
  <si>
    <t>PCT CCG LMS 1</t>
  </si>
  <si>
    <t>PCT CCG LMS 2</t>
  </si>
  <si>
    <t>PCT CCG LMS 3</t>
  </si>
  <si>
    <t>PCT CCG LMS 4</t>
  </si>
  <si>
    <t>PCT CCG LMS 5</t>
  </si>
  <si>
    <t>PCT CCG LMS 6</t>
  </si>
  <si>
    <t>PCT CCG LMS 7</t>
  </si>
  <si>
    <t>PCT CCG LMS 8</t>
  </si>
  <si>
    <t>PCT CCG LMS 9</t>
  </si>
  <si>
    <t>PCT CCG LMS 10</t>
  </si>
  <si>
    <t>PCT CCG LMS 11</t>
  </si>
  <si>
    <t>PCT CCG LMS 12</t>
  </si>
  <si>
    <t>PCT CCG LMS 13</t>
  </si>
  <si>
    <t>PCT CCG LMS 14</t>
  </si>
  <si>
    <t>PCT CCG LMS 15</t>
  </si>
  <si>
    <t>PCT CCG LMS 16</t>
  </si>
  <si>
    <t>PCT CCG LMS 17</t>
  </si>
  <si>
    <t>PCT CCG LMS 18</t>
  </si>
  <si>
    <t>PCT CCG LMS 19</t>
  </si>
  <si>
    <t>PCT CCG LMS 20</t>
  </si>
  <si>
    <t>PCT CCG LMS 21</t>
  </si>
  <si>
    <t>PCT CCG LMS 22</t>
  </si>
  <si>
    <t>PCT CCG LMS 23</t>
  </si>
  <si>
    <t>PCT CCG LMS 24</t>
  </si>
  <si>
    <t>PCT CCG LMS 25</t>
  </si>
  <si>
    <t>PCT CCG LMS 26</t>
  </si>
  <si>
    <t>PCT CCG LMS 27</t>
  </si>
  <si>
    <t>PCT CCG LMS 28</t>
  </si>
  <si>
    <t>PCT CCG LMS 29</t>
  </si>
  <si>
    <t>PCT CCG LMS 30</t>
  </si>
  <si>
    <t>PCT CCG NME 1 end</t>
  </si>
  <si>
    <t>PCT CCG NME 2 end</t>
  </si>
  <si>
    <t>PCT CCG NME 3 end</t>
  </si>
  <si>
    <t>PCT CCG NME 4 end</t>
  </si>
  <si>
    <t>PCT CCG NME 5 end</t>
  </si>
  <si>
    <t>PCT CCG NME 6 end</t>
  </si>
  <si>
    <t>PCT CCG NME 7 end</t>
  </si>
  <si>
    <t>PCT CCG NME 8 end</t>
  </si>
  <si>
    <t>PCT CCG NME 9 end</t>
  </si>
  <si>
    <t>PCT CCG NME 10 end</t>
  </si>
  <si>
    <t>PCT CCG NME 11 end</t>
  </si>
  <si>
    <t>PCT CCG NME 12 end</t>
  </si>
  <si>
    <t>PCT CCG NME 13 end</t>
  </si>
  <si>
    <t>PCT CCG NME 14 end</t>
  </si>
  <si>
    <t>PCT CCG NME 15 end</t>
  </si>
  <si>
    <t>PCT CCG NME 16 end</t>
  </si>
  <si>
    <t>PCT CCG NME 17 end</t>
  </si>
  <si>
    <t>PCT CCG NME 18 end</t>
  </si>
  <si>
    <t>PCT CCG NME 19 end</t>
  </si>
  <si>
    <t>PCT CCG NME 20 end</t>
  </si>
  <si>
    <t>PCT CCG NME 21 end</t>
  </si>
  <si>
    <t>PCT CCG NME 22 end</t>
  </si>
  <si>
    <t>PCT CCG NME 23 end</t>
  </si>
  <si>
    <t>PCT CCG NME 24 end</t>
  </si>
  <si>
    <t>PCT CCG NME 25 end</t>
  </si>
  <si>
    <t>PCT CCG LMS 1 end</t>
  </si>
  <si>
    <t>PCT CCG LMS 2 end</t>
  </si>
  <si>
    <t>PCT CCG LMS 3 end</t>
  </si>
  <si>
    <t>PCT CCG LMS 4 end</t>
  </si>
  <si>
    <t>PCT CCG LMS 5 end</t>
  </si>
  <si>
    <t>PCT CCG LMS 6 end</t>
  </si>
  <si>
    <t>PCT CCG LMS 7 end</t>
  </si>
  <si>
    <t>PCT CCG LMS 8 end</t>
  </si>
  <si>
    <t>PCT CCG LMS 9 end</t>
  </si>
  <si>
    <t>PCT CCG LMS 10 end</t>
  </si>
  <si>
    <t>PCT CCG LMS 11 end</t>
  </si>
  <si>
    <t>PCT CCG LMS 12 end</t>
  </si>
  <si>
    <t>PCT CCG LMS 13 end</t>
  </si>
  <si>
    <t>PCT CCG LMS 14 end</t>
  </si>
  <si>
    <t>QIPP LM 1.46 end</t>
  </si>
  <si>
    <t>QIPP LM 1.47 end</t>
  </si>
  <si>
    <t>QIPP LM 1.48 end</t>
  </si>
  <si>
    <t>QIPP LM 1.49 end</t>
  </si>
  <si>
    <t>QIPP LM 1.50 end</t>
  </si>
  <si>
    <t>QIPP LM 1.51 end</t>
  </si>
  <si>
    <t>QIPP LM 1.52 end</t>
  </si>
  <si>
    <t>QIPP LM 1.53 end</t>
  </si>
  <si>
    <t>QIPP LM 2.1</t>
  </si>
  <si>
    <t>QIPP LM 2.1 end</t>
  </si>
  <si>
    <t>QIPP LM 2.2</t>
  </si>
  <si>
    <t>QIPP LM 2.3</t>
  </si>
  <si>
    <t>QIPP LM 2.3 end</t>
  </si>
  <si>
    <t>QIPP LM 2.4</t>
  </si>
  <si>
    <t>QIPP LM 2.4 end</t>
  </si>
  <si>
    <t>QIPP LM 2.5</t>
  </si>
  <si>
    <t>QIPP LM 2.5 end</t>
  </si>
  <si>
    <t>QIPP LM 2.6</t>
  </si>
  <si>
    <t>QIPP LM 2.7</t>
  </si>
  <si>
    <t>QIPP LM 2.8</t>
  </si>
  <si>
    <t>QIPP LM 2.9</t>
  </si>
  <si>
    <t>QIPP LM 2.10</t>
  </si>
  <si>
    <t>QIPP LM 2.10 end</t>
  </si>
  <si>
    <t>QIPP LM 2.11</t>
  </si>
  <si>
    <t>QIPP LM 2.11 end</t>
  </si>
  <si>
    <t>QIPP LM 2.12</t>
  </si>
  <si>
    <t>QIPP LM 2.12 end</t>
  </si>
  <si>
    <t>QIPP LM 2.13</t>
  </si>
  <si>
    <t>QIPP LM 2.13 end</t>
  </si>
  <si>
    <t>QIPP LM 2.14</t>
  </si>
  <si>
    <t>QIPP LM 2.14 end</t>
  </si>
  <si>
    <t>QIPP LM 2.15</t>
  </si>
  <si>
    <t>QIPP LM 2.15 end</t>
  </si>
  <si>
    <t>QIPP LM 2.16</t>
  </si>
  <si>
    <t>QIPP LM 2.16 end</t>
  </si>
  <si>
    <t>QIPP LM 2.17</t>
  </si>
  <si>
    <t>QIPP LM 2.17 end</t>
  </si>
  <si>
    <t>QIPP LM 2.18</t>
  </si>
  <si>
    <t>QIPP LM 2.18 end</t>
  </si>
  <si>
    <t>QIPP LM 2.19</t>
  </si>
  <si>
    <t>QIPP LM 2.19 end</t>
  </si>
  <si>
    <t>QIPP LM 2.20</t>
  </si>
  <si>
    <t>QIPP LM 2.21</t>
  </si>
  <si>
    <t>QIPP LM 2.22</t>
  </si>
  <si>
    <t>QIPP LM 2.23</t>
  </si>
  <si>
    <t>QIPP LM 2.24</t>
  </si>
  <si>
    <t>QIPP LM 2.25</t>
  </si>
  <si>
    <t>QIPP LM 2.26</t>
  </si>
  <si>
    <t>QIPP LM 2.28</t>
  </si>
  <si>
    <t>QIPP LM 2.29</t>
  </si>
  <si>
    <t>QIPP LM 2.30</t>
  </si>
  <si>
    <t>QIPP LM 2.30 end</t>
  </si>
  <si>
    <t>QIPP LM 2.31</t>
  </si>
  <si>
    <t>QIPP LM 2.31 end</t>
  </si>
  <si>
    <t>QIPP LM 2.32</t>
  </si>
  <si>
    <t>QIPP LM 2.32 end</t>
  </si>
  <si>
    <t>QIPP LM 2.33</t>
  </si>
  <si>
    <t>QIPP LM 2.33 end</t>
  </si>
  <si>
    <t>QIPP LM 2.34</t>
  </si>
  <si>
    <t>QIPP LM 2.34 end</t>
  </si>
  <si>
    <t>QIPP LM 2.35</t>
  </si>
  <si>
    <t>QIPP LM 2.35 end</t>
  </si>
  <si>
    <t>QIPP LM 2.36</t>
  </si>
  <si>
    <t>QIPP LM 2.36 end</t>
  </si>
  <si>
    <t>QIPP LM 2.37</t>
  </si>
  <si>
    <t>QIPP LM 2.37 end</t>
  </si>
  <si>
    <t>QIPP LM 2.38</t>
  </si>
  <si>
    <t>QIPP LM 2.38 end</t>
  </si>
  <si>
    <t>QIPP LM 2.39</t>
  </si>
  <si>
    <t>QIPP LM 2.39 end</t>
  </si>
  <si>
    <t>QIPP LM 2.40</t>
  </si>
  <si>
    <t>QIPP LM 2.40 end</t>
  </si>
  <si>
    <t>QIPP LM 2.41</t>
  </si>
  <si>
    <t>QIPP LM 2.41 end</t>
  </si>
  <si>
    <t>QIPP LM 2.42</t>
  </si>
  <si>
    <t>QIPP LM 2.42 end</t>
  </si>
  <si>
    <t>QIPP LM 2.43</t>
  </si>
  <si>
    <t>QIPP LM 2.43 end</t>
  </si>
  <si>
    <t>QIPP LM 2.44</t>
  </si>
  <si>
    <t>QIPP LM 2.44 end</t>
  </si>
  <si>
    <t>QIPP LM 2.45</t>
  </si>
  <si>
    <t>QIPP LM 2.45 end</t>
  </si>
  <si>
    <t>QIPP LM 2.46</t>
  </si>
  <si>
    <t>QIPP LM 2.46 end</t>
  </si>
  <si>
    <t>QIPP LM 2.47</t>
  </si>
  <si>
    <t>QIPP LM 2.47 end</t>
  </si>
  <si>
    <t>QIPP LM 2.48</t>
  </si>
  <si>
    <t>QIPP LM 2.48 end</t>
  </si>
  <si>
    <t>QIPP LM 2.49</t>
  </si>
  <si>
    <t>QIPP LM 2.49 end</t>
  </si>
  <si>
    <t>QIPP LM 2.50</t>
  </si>
  <si>
    <t>QIPP LM 2.50 end</t>
  </si>
  <si>
    <t>QIPP LM 2.51</t>
  </si>
  <si>
    <t>QIPP LM 2.51 end</t>
  </si>
  <si>
    <t>QIPP LM 2.52</t>
  </si>
  <si>
    <t>QIPP LM 2.52 end</t>
  </si>
  <si>
    <t>QIPP LM 2.53</t>
  </si>
  <si>
    <t>QIPP LM 2.53 end</t>
  </si>
  <si>
    <t>QIPP LM 2.27</t>
  </si>
  <si>
    <t>QIPP LM 1.6 end</t>
  </si>
  <si>
    <t>QIPP LM 1.7 end</t>
  </si>
  <si>
    <t>QIPP LM 1.8 end</t>
  </si>
  <si>
    <t>QIPP LM 1.9 end</t>
  </si>
  <si>
    <t>QIPP LM 3.1</t>
  </si>
  <si>
    <t>QIPP LM 3.1 end</t>
  </si>
  <si>
    <t>QIPP LM 3.2</t>
  </si>
  <si>
    <t>QIPP LM 3.2 end</t>
  </si>
  <si>
    <t>QIPP LM 3.3</t>
  </si>
  <si>
    <t>QIPP LM 3.4</t>
  </si>
  <si>
    <t>QIPP LM 3.4 end</t>
  </si>
  <si>
    <t>QIPP LM 3.5</t>
  </si>
  <si>
    <t>QIPP LM 3.5 end</t>
  </si>
  <si>
    <t>QIPP LM 3.6</t>
  </si>
  <si>
    <t>QIPP LM 3.6 end</t>
  </si>
  <si>
    <t>QIPP LM 3.7</t>
  </si>
  <si>
    <t>QIPP LM 3.7 end</t>
  </si>
  <si>
    <t>QIPP LM 3.8</t>
  </si>
  <si>
    <t>QIPP LM 3.8 end</t>
  </si>
  <si>
    <t>QIPP LM 3.9</t>
  </si>
  <si>
    <t>QIPP LM 3.9 end</t>
  </si>
  <si>
    <t>QIPP LM 3.10</t>
  </si>
  <si>
    <t>QIPP LM 3.10 end</t>
  </si>
  <si>
    <t>QIPP LM 3.11</t>
  </si>
  <si>
    <t>QIPP LM 3.11 end</t>
  </si>
  <si>
    <t>QIPP LM 3.12</t>
  </si>
  <si>
    <t>QIPP LM 3.12 end</t>
  </si>
  <si>
    <t>QIPP LM 3.13</t>
  </si>
  <si>
    <t>QIPP LM 3.13 end</t>
  </si>
  <si>
    <t>QIPP LM 3.14</t>
  </si>
  <si>
    <t>QIPP LM 3.14 end</t>
  </si>
  <si>
    <t>QIPP LM 3.15</t>
  </si>
  <si>
    <t>QIPP LM 3.15 end</t>
  </si>
  <si>
    <t>QIPP LM 3.16</t>
  </si>
  <si>
    <t>QIPP LM 3.16 end</t>
  </si>
  <si>
    <t>QIPP LM 3.17</t>
  </si>
  <si>
    <t>QIPP LM 3.17 end</t>
  </si>
  <si>
    <t>QIPP LM 3.18</t>
  </si>
  <si>
    <t>QIPP LM 3.18 end</t>
  </si>
  <si>
    <t>QIPP LM 3.19</t>
  </si>
  <si>
    <t>QIPP LM 3.19 end</t>
  </si>
  <si>
    <t>QIPP LM 3.20</t>
  </si>
  <si>
    <t>QIPP LM 3.20 end</t>
  </si>
  <si>
    <t>QIPP LM 3.21</t>
  </si>
  <si>
    <t>QIPP LM 3.21 end</t>
  </si>
  <si>
    <t>QIPP LM 3.22</t>
  </si>
  <si>
    <t>QIPP LM 3.22 end</t>
  </si>
  <si>
    <t>QIPP LM 3.23</t>
  </si>
  <si>
    <t>QIPP LM 3.23 end</t>
  </si>
  <si>
    <t>QIPP LM 3.24</t>
  </si>
  <si>
    <t>QIPP LM 3.24 end</t>
  </si>
  <si>
    <t>QIPP LM 3.25</t>
  </si>
  <si>
    <t>QIPP LM 3.25 end</t>
  </si>
  <si>
    <t>QIPP LM 3.26</t>
  </si>
  <si>
    <t>QIPP LM 3.26 end</t>
  </si>
  <si>
    <t>QIPP LM 3.27 end</t>
  </si>
  <si>
    <t>QIPP LM 3.28</t>
  </si>
  <si>
    <t>QIPP LM 3.28 end</t>
  </si>
  <si>
    <t>QIPP LM 3.29</t>
  </si>
  <si>
    <t>QIPP LM 3.29 end</t>
  </si>
  <si>
    <t>QIPP LM 3.30</t>
  </si>
  <si>
    <t>QIPP LM 3.31</t>
  </si>
  <si>
    <t>QIPP LM 3.32</t>
  </si>
  <si>
    <t>QIPP LM 3.33</t>
  </si>
  <si>
    <t>QIPP LM 3.34</t>
  </si>
  <si>
    <t>QIPP LM 3.35</t>
  </si>
  <si>
    <t>QIPP LM 3.36</t>
  </si>
  <si>
    <t>QIPP LM 3.37</t>
  </si>
  <si>
    <t>QIPP LM 3.38</t>
  </si>
  <si>
    <t>QIPP LM 3.39</t>
  </si>
  <si>
    <t>QIPP LM 3.40</t>
  </si>
  <si>
    <t>QIPP LM 3.40 end</t>
  </si>
  <si>
    <t>QIPP LM 3.41</t>
  </si>
  <si>
    <t>QIPP LM 3.41 end</t>
  </si>
  <si>
    <t>QIPP LM 3.42</t>
  </si>
  <si>
    <t>QIPP LM 3.42 end</t>
  </si>
  <si>
    <t>QIPP LM 3.43</t>
  </si>
  <si>
    <t>QIPP LM 3.43 end</t>
  </si>
  <si>
    <t>QIPP LM 3.44</t>
  </si>
  <si>
    <t>QIPP LM 3.44 end</t>
  </si>
  <si>
    <t>QIPP LM 3.45</t>
  </si>
  <si>
    <t>QIPP LM 3.45 end</t>
  </si>
  <si>
    <t>QIPP LM 3.46</t>
  </si>
  <si>
    <t>QIPP LM 3.46 end</t>
  </si>
  <si>
    <t>QIPP LM 3.47</t>
  </si>
  <si>
    <t>QIPP LM 3.47 end</t>
  </si>
  <si>
    <t>QIPP LM 3.48</t>
  </si>
  <si>
    <t>QIPP LM 3.48 end</t>
  </si>
  <si>
    <t>QIPP LM 3.49</t>
  </si>
  <si>
    <t>QIPP LM 3.49 end</t>
  </si>
  <si>
    <t>QIPP LM 3.50</t>
  </si>
  <si>
    <t>QIPP LM 3.50 end</t>
  </si>
  <si>
    <t>QIPP LM 3.51</t>
  </si>
  <si>
    <t>QIPP LM 3.51 end</t>
  </si>
  <si>
    <t>QIPP LM 3.52</t>
  </si>
  <si>
    <t>QIPP LM 3.52 end</t>
  </si>
  <si>
    <t>QIPP LM 3.53</t>
  </si>
  <si>
    <t>QIPP LM 3.53 end</t>
  </si>
  <si>
    <t>QIPP 2 End state 12-13</t>
  </si>
  <si>
    <t>QIPP 2 End state 13-14</t>
  </si>
  <si>
    <t>QIPP 2 End state 14-15</t>
  </si>
  <si>
    <t>QIPP 3 End state 12-13</t>
  </si>
  <si>
    <t>QIPP 3 End state 13-14</t>
  </si>
  <si>
    <t>QIPP 3 End state 14-15</t>
  </si>
  <si>
    <t>QIPP 4 End state 12-13</t>
  </si>
  <si>
    <t>QIPP 4 End state 13-14</t>
  </si>
  <si>
    <t>QIPP 4 End state 14-15</t>
  </si>
  <si>
    <t>QIPP 5 End state 12-13</t>
  </si>
  <si>
    <t>QIPP 5 End state 13-14</t>
  </si>
  <si>
    <t>QIPP 5 End state 14-15</t>
  </si>
  <si>
    <t>QIPP 6 End state 12-13</t>
  </si>
  <si>
    <t>QIPP 6 End state 13-14</t>
  </si>
  <si>
    <t>QIPP 6 End state 14-15</t>
  </si>
  <si>
    <t>QIPP 7 End state 12-13</t>
  </si>
  <si>
    <t>QIPP 7 End state 13-14</t>
  </si>
  <si>
    <t>QIPP 7 End state 14-15</t>
  </si>
  <si>
    <t>QIPP 8 End state 12-13</t>
  </si>
  <si>
    <t>QIPP 8 End state 13-14</t>
  </si>
  <si>
    <t>QIPP 8 End state 14-15</t>
  </si>
  <si>
    <t>QIPP 9 End state 12-13</t>
  </si>
  <si>
    <t>QIPP 9 End state 13-14</t>
  </si>
  <si>
    <t>QIPP 9 End state 14-15</t>
  </si>
  <si>
    <t>QIPP LM 2.6 end</t>
  </si>
  <si>
    <t>QIPP LM 2.7 end</t>
  </si>
  <si>
    <t>QIPP LM 2.8 end</t>
  </si>
  <si>
    <t>QIPP LM 2.9 end</t>
  </si>
  <si>
    <t>QIPP LM 4.1</t>
  </si>
  <si>
    <t>QIPP LM 4.1 end</t>
  </si>
  <si>
    <t>QIPP LM 4.2</t>
  </si>
  <si>
    <t>QIPP LM 4.2 end</t>
  </si>
  <si>
    <t>QIPP LM 4.3</t>
  </si>
  <si>
    <t>QIPP LM 4.3 end</t>
  </si>
  <si>
    <t>QIPP LM 4.4</t>
  </si>
  <si>
    <t>QIPP LM 4.5</t>
  </si>
  <si>
    <t>QIPP LM 4.5 end</t>
  </si>
  <si>
    <t>QIPP LM 4.6</t>
  </si>
  <si>
    <t>QIPP LM 4.6 end</t>
  </si>
  <si>
    <t>QIPP LM 4.7</t>
  </si>
  <si>
    <t>QIPP LM 4.7 end</t>
  </si>
  <si>
    <t>QIPP LM 4.8</t>
  </si>
  <si>
    <t>QIPP LM 4.8 end</t>
  </si>
  <si>
    <t>SHA AQP NME 24 end</t>
  </si>
  <si>
    <t>SHA AQP NME 25 end</t>
  </si>
  <si>
    <t>SHA AQP LMS 1 end</t>
  </si>
  <si>
    <t>SHA AQP LMS 2 end</t>
  </si>
  <si>
    <t>SHA AQP LMS 3 end</t>
  </si>
  <si>
    <t>SHA AQP LMS 4 end</t>
  </si>
  <si>
    <t>SHA AQP LMS 5 end</t>
  </si>
  <si>
    <t>Workstream 6F:
Visit most affected contractors.</t>
  </si>
  <si>
    <t>Workstream 6F:
Monitor activity and mitigate risks during games period.</t>
  </si>
  <si>
    <t xml:space="preserve">Workstream 6G:
Develop action plans for stabilisation phase
All contracts to be in a format wherby all fully up to date for completion
</t>
  </si>
  <si>
    <t>Workstream 6G:
Local stabilisation plans completed</t>
  </si>
  <si>
    <t>Workstream 6G:
Overall shift to be completed.</t>
  </si>
  <si>
    <t xml:space="preserve">
</t>
  </si>
  <si>
    <t>A&amp;E activity data.</t>
  </si>
  <si>
    <t>Urgent Care utilisation activity.</t>
  </si>
  <si>
    <t>Completed.</t>
  </si>
  <si>
    <t>Complete.</t>
  </si>
  <si>
    <t>Review completed.</t>
  </si>
  <si>
    <t>Strategy development is part of invitation to tender for external support.  Need to work effectively with partners across health and social care has taken time to build relationships, understand issues and agree joint approach.</t>
  </si>
  <si>
    <t>Shift of clinics confirmed.  Operational on the 2nd April.</t>
  </si>
  <si>
    <t>Pre-review questionnaires and data-collection requirements have been sent out to CSS providers, for response w/c 18 June.  Providers will be interviewed in July, with results to be presented to the CCG for consideration.</t>
  </si>
  <si>
    <t>Reducing Drug spend</t>
  </si>
  <si>
    <t>Integrated Care A</t>
  </si>
  <si>
    <t>Integrated Care B</t>
  </si>
  <si>
    <t>Community Support Services
LM 1.1 - 1.2</t>
  </si>
  <si>
    <t>Acute Sector
LM 1.3 - 1.8</t>
  </si>
  <si>
    <t>Primary care productivity
LM 1.9 - 1.12</t>
  </si>
  <si>
    <t>Mental Health
LM 1.13 - 1.24</t>
  </si>
  <si>
    <t>Prescribing
LM 2.1 - 2.5</t>
  </si>
  <si>
    <t>Long Term Conditions
LM 3.1 - 3.28</t>
  </si>
  <si>
    <t>Activity Shifts
LM 3.29 - 4.15</t>
  </si>
  <si>
    <t>Urgent Care
LM 4.16 - 4.24</t>
  </si>
  <si>
    <t>Referral Management
LM 5.1 - 5.5</t>
  </si>
  <si>
    <t>Unidentified
LM 6.1 - 6.2</t>
  </si>
  <si>
    <t>We will meet operating framework health visitor number requirements in each year.
Through primary care contract reviews, we will reduce the cost of contracts.  We will improve efficiency and access to Primary Care services.
Through contract negotiations, we will reduce spend on acute contracts 
We will deliver improved mental health pathways &amp; efficiencies across the MH pathways 
Through contract negotiations, we will reduce spend on mental health and learning disability contracts.</t>
  </si>
  <si>
    <t>Lewisham next wave of trainees in place</t>
  </si>
  <si>
    <t>Increase in HV.  GST increase by 5, Oxleas by 2, Lewisham by 2</t>
  </si>
  <si>
    <t>Contract negotiations complete including savings in contract</t>
  </si>
  <si>
    <t>Achievement of savings across Trusts associated with contracts.</t>
  </si>
  <si>
    <t>Rolling programme of practice visits
in year effect of Lewisham review in 2011</t>
  </si>
  <si>
    <t>Lambeth and Southwark review of primary contracts</t>
  </si>
  <si>
    <t>Bromley - Telephone consultation across Primary Care</t>
  </si>
  <si>
    <t>Pottential roll out of Telephone consultation model to other boroughs</t>
  </si>
  <si>
    <t xml:space="preserve">Greenwich- Pilot of SPA Q1 2012/13
</t>
  </si>
  <si>
    <t>Greenwich - CAMHS Redesign</t>
  </si>
  <si>
    <t>Greeniwch - acute redesign - closure 1 ward</t>
  </si>
  <si>
    <t>Lambeth &amp; Southwark - new pathways to support outcomes for long term mental health</t>
  </si>
  <si>
    <t>Greenwich SPA implementation – Q3/Q4 2012/13</t>
  </si>
  <si>
    <t>Greenwich Full scoping of CAMHS redesign</t>
  </si>
  <si>
    <t>Scoping complete</t>
  </si>
  <si>
    <t xml:space="preserve">PCT expenditure on acute drugs and primary care prescriptions will be reduced
</t>
  </si>
  <si>
    <t>Introduction of community prescribing, waste and direct supply dressing; shared formulary and primary care medicines management</t>
  </si>
  <si>
    <t>Lewisham - medicine compliance Policy live</t>
  </si>
  <si>
    <t>Lewisham - medicine compliance policy training and mobilisation complete</t>
  </si>
  <si>
    <t>Annual Review and check</t>
  </si>
  <si>
    <t>We will design systems to deliver sustainable integrated health and social care and provide savings . We will fundamentally change the way in which people are supported in taking charge of their own care and conditions.
Integrated care systems will reduce hospital based care and increase care in home and closer to home settings.  Improved Case Management will deliver savings.</t>
  </si>
  <si>
    <t>Lambeth &amp; Southwark -  Virtual Ward (Pt register + risk strat base)- Review initial pilot in Bermondsey and Rotherhithe completed</t>
  </si>
  <si>
    <t>Lambeth &amp; Southwark - ICP frail elderly - ongoing though 2012/13</t>
  </si>
  <si>
    <t>Lewisham - Live COPD case management to improve care</t>
  </si>
  <si>
    <t>Lambeth MDC services for diabetes, CVD and respiratory live</t>
  </si>
  <si>
    <t xml:space="preserve">Southwark - Review of respiratory and cardiac virtual ward pilot </t>
  </si>
  <si>
    <t xml:space="preserve">Bromley  - PROMISE design of programme </t>
  </si>
  <si>
    <t>KHP - Phase 1 pilot evaluation
Lewisham - Design and tender for diabetes case management
Lewisham - Design for heart failure control and reducing reliance on emergency acute</t>
  </si>
  <si>
    <t>Bexley  - MSK spec
DVT &amp; Anticoag initiation</t>
  </si>
  <si>
    <t xml:space="preserve">Greenwich Finding the Vulnerable (FTV) planning stage
</t>
  </si>
  <si>
    <t>Procure Bromley PROMISE design programme 
Deramtology, Gynaecology and PEARS full capacity</t>
  </si>
  <si>
    <t>Bromley decision on intermediate care procurement - Est £375k saving</t>
  </si>
  <si>
    <t>Greenwich Finding the Vulnerable (FTV) service spec approval</t>
  </si>
  <si>
    <t>Lewisham - Diabetes case management live</t>
  </si>
  <si>
    <t>Greenwich Finding the Vulnerable (FTV) go live Dec onwards.
£300k recurrent reduction, 120 nonelective reduction</t>
  </si>
  <si>
    <t>Southwark - Virtual Ward 2nd evaluation</t>
  </si>
  <si>
    <t>Bromley implement PROMISE design programme  - est £500k saving</t>
  </si>
  <si>
    <t>Bexley - DVT &amp; Anticoag implementation</t>
  </si>
  <si>
    <t>KHP - Mainstreaming the model
Lewisham - Live for heart failure control and reducing reliance on emergency acute</t>
  </si>
  <si>
    <t>Bexley MSK procurement completed</t>
  </si>
  <si>
    <t>Southwark - mainstreaming of the VW</t>
  </si>
  <si>
    <t xml:space="preserve">Lewisham - Live COPD case management
</t>
  </si>
  <si>
    <t>Bexley - implementation of MSK
Bex - implementation of stroke rehab</t>
  </si>
  <si>
    <t>Lambeth/Southwark- recommission of LTC services in light of evaluations</t>
  </si>
  <si>
    <t>Bromley - intermediate care contract awarded est £375k recurrent saving</t>
  </si>
  <si>
    <t>Greenwich FTV est £300k saving</t>
  </si>
  <si>
    <t>Bromley Intermediate care commencement</t>
  </si>
  <si>
    <t>Greenwich FTV est  saving</t>
  </si>
  <si>
    <t>Bromley Intermediate Care saving</t>
  </si>
  <si>
    <t>Southwark - Community diabetes service operational</t>
  </si>
  <si>
    <t>Southwark - Community respiratory SPR launched</t>
  </si>
  <si>
    <t>Southwark - Community CVD and Heart Failure service initiated</t>
  </si>
  <si>
    <t>Southwark - gynaecology community OP expanded to South Southwark</t>
  </si>
  <si>
    <t>Greenwich/Bromley - Cardiology service go live</t>
  </si>
  <si>
    <t>Bexley - Commence implementation of best practice diabetes care</t>
  </si>
  <si>
    <t>Bromley - Dermatology, gynasecology &amp; PEARS contractual changes</t>
  </si>
  <si>
    <t>Bexley neuro-rehab business case agreed</t>
  </si>
  <si>
    <t>Bexley cardiology business case agreed</t>
  </si>
  <si>
    <t>Bro- Dermatology, gynasecology &amp; PEARS full capacity</t>
  </si>
  <si>
    <t>Bexley neuro-rehab business case implemented - £125k saving, reduce by 1600 bed days</t>
  </si>
  <si>
    <t>Bexley cardiology business case implemented - est £200k saving</t>
  </si>
  <si>
    <t>Bexley - stroke rehab business case moving to procurement</t>
  </si>
  <si>
    <t>Bromley - full implementation of Cardiology community service</t>
  </si>
  <si>
    <t>Bexley neuro rehab - est 3206 beddays</t>
  </si>
  <si>
    <t>Bexley neurorehab est 3206 beddays</t>
  </si>
  <si>
    <t>Greenwich UCC reprocurement - £2.3m saving</t>
  </si>
  <si>
    <t>Southwark - Guy's UCC online</t>
  </si>
  <si>
    <t>Bexley - PAU contract in place</t>
  </si>
  <si>
    <t>Bexley reprocurement of QMS UCC- est £100k savings</t>
  </si>
  <si>
    <t>St. Thomas' UCC procurement exercise completed</t>
  </si>
  <si>
    <t>Lewisham UCC established 2011: target saving £500k in 2012/13
Design of further enhancements</t>
  </si>
  <si>
    <t>St Thomas UCC go live</t>
  </si>
  <si>
    <t>Bexley reprocurement - est £200k savings</t>
  </si>
  <si>
    <t>UCC at KCH</t>
  </si>
  <si>
    <t xml:space="preserve">Improved referral management will achieve savings. </t>
  </si>
  <si>
    <t>Lambeth - reducing variation and redesign for referrals</t>
  </si>
  <si>
    <t>Greenwich - RMS live across extended scope</t>
  </si>
  <si>
    <t>Lambeth - reducing variation and redesign c£534 saving</t>
  </si>
  <si>
    <t>Lambeth - reducing variation and redesign £616 saving</t>
  </si>
  <si>
    <t xml:space="preserve">Lambeth - reducing variation and redesign </t>
  </si>
  <si>
    <t>111 will provide a new easy route for patients to be directed to  the services they need.  SEL will go live with their pilot in January 2013</t>
  </si>
  <si>
    <t>Contract awarded</t>
  </si>
  <si>
    <t>Go live</t>
  </si>
  <si>
    <t>LHT:
Completed
KCH FT:
Completed
GSTT FT:
Completed
SLHT:
Completed (contract signed on 19-Jun-12)</t>
  </si>
  <si>
    <t xml:space="preserve">Revised Contracts Issued
Implementation  of revised contracts (backdated to 1/4/12)
</t>
  </si>
  <si>
    <t>Bexley:
Completed. Bexley –. 12/13 scheme full year value is £500k for Mental Health, and has already been delivered as part of block contract negotiations.
Complete for all six BSUs.</t>
  </si>
  <si>
    <t>The milestones here look OK - the ICP is underway and the Virtual Ward is operational as a pilot at present</t>
  </si>
  <si>
    <t xml:space="preserve">Lewisham COPD care pathway live and key clinicians in primary and secondary care trained and pathway already audited and changes made. </t>
  </si>
  <si>
    <t>Phase 1 of Programme now operational as of May 2012 with 7 practices participating.  Phase 2 to commence in Q3 12/13 with an additional 7 practices, with 7 further practices by Q4.  Remaining practices will be brought online during 2013/14.  
Programme milestones are being met as per project plan.</t>
  </si>
  <si>
    <t xml:space="preserve">Service initiated but have yet to recruit full team. Primary care education element has yet to begin although community clinics being run. Escalation meeting with GSTTCS agreed for June 2012. </t>
  </si>
  <si>
    <t>Still on track for the delayed deadline of Jul-12</t>
  </si>
  <si>
    <t>PCT PHT PHE LMS 23 end</t>
  </si>
  <si>
    <t>PCT PHT PHE LMS 24 end</t>
  </si>
  <si>
    <t>PCT PHT PHE LMS 25 end</t>
  </si>
  <si>
    <t>PCT PHT PHE LMS 26 end</t>
  </si>
  <si>
    <t>PCT PHT PHE LMS 27 end</t>
  </si>
  <si>
    <t>PCT PHT PHE LMS 28 end</t>
  </si>
  <si>
    <t>PCT PHT PHE LMS 29 end</t>
  </si>
  <si>
    <t>PCT PHT PHE LMS 30 end</t>
  </si>
  <si>
    <t>PCT Milestone end date Health and Well Being Boards</t>
  </si>
  <si>
    <t>SHA Milestone Type commissioning support</t>
  </si>
  <si>
    <t>SHA CS End state 12-13</t>
  </si>
  <si>
    <t>SHA CS NME 1</t>
  </si>
  <si>
    <t>SHA CS NME 2</t>
  </si>
  <si>
    <t>SHA CS NME 3</t>
  </si>
  <si>
    <t>SHA CS NME 4</t>
  </si>
  <si>
    <t>SHA CS NME 5</t>
  </si>
  <si>
    <t>SHA CS NME 6</t>
  </si>
  <si>
    <t>SHA CS NME 7</t>
  </si>
  <si>
    <t>SHA CS NME 8</t>
  </si>
  <si>
    <t>SHA CS NME 9</t>
  </si>
  <si>
    <t>SHA CS NME 10</t>
  </si>
  <si>
    <t>SHA CS NME 11</t>
  </si>
  <si>
    <t>SHA CS NME 12</t>
  </si>
  <si>
    <t>SHA CS NME 13</t>
  </si>
  <si>
    <t>SHA CS NME 14</t>
  </si>
  <si>
    <t>SHA CS NME 15</t>
  </si>
  <si>
    <t>SHA CS NME 16</t>
  </si>
  <si>
    <t>SHA CS NME 17</t>
  </si>
  <si>
    <t>SHA CS NME 18</t>
  </si>
  <si>
    <t>SHA CS NME 19</t>
  </si>
  <si>
    <t>SHA CS NME 20</t>
  </si>
  <si>
    <t>SHA CS NME 21</t>
  </si>
  <si>
    <t>SHA CS NME 22</t>
  </si>
  <si>
    <t>SHA CS NME 23</t>
  </si>
  <si>
    <t>SHA CS NME 24</t>
  </si>
  <si>
    <t>SHA CS NME 25</t>
  </si>
  <si>
    <t>SHA CS LMS 1</t>
  </si>
  <si>
    <t>SHA CS LMS 2</t>
  </si>
  <si>
    <t>SHA CS LMS 3</t>
  </si>
  <si>
    <t>SHA CS LMS 4</t>
  </si>
  <si>
    <t>PCT AQP LMS 22 end</t>
  </si>
  <si>
    <t>PCT AQP LMS 23 end</t>
  </si>
  <si>
    <t>PCT AQP LMS 24 end</t>
  </si>
  <si>
    <t>PCT AQP LMS 25 end</t>
  </si>
  <si>
    <t>PCT AQP LMS 26 end</t>
  </si>
  <si>
    <t>PCT AQP LMS 27 end</t>
  </si>
  <si>
    <t>PCT AQP LMS 28 end</t>
  </si>
  <si>
    <t>PCT AQP LMS 29 end</t>
  </si>
  <si>
    <t>PCT AQP LMS 30 end</t>
  </si>
  <si>
    <t>PCT HWB End state 12-13</t>
  </si>
  <si>
    <t>PCT HWB NME 1</t>
  </si>
  <si>
    <t>PCT HWB NME 2</t>
  </si>
  <si>
    <t>PCT HWB NME 3</t>
  </si>
  <si>
    <t>PCT HWB NME 4</t>
  </si>
  <si>
    <t>PCT HWB NME 5</t>
  </si>
  <si>
    <t>PCT HWB NME 6</t>
  </si>
  <si>
    <t>PCT HWB NME 7</t>
  </si>
  <si>
    <t>PCT HWB NME 8</t>
  </si>
  <si>
    <t>PCT HWB NME 9</t>
  </si>
  <si>
    <t>PCT HWB NME 10</t>
  </si>
  <si>
    <t>PCT HWB NME 11</t>
  </si>
  <si>
    <t>PCT HWB NME 12</t>
  </si>
  <si>
    <t>PCT HWB NME 13</t>
  </si>
  <si>
    <t>PCT HWB NME 14</t>
  </si>
  <si>
    <t>PCT HWB NME 15</t>
  </si>
  <si>
    <t>PCT HWB NME 16</t>
  </si>
  <si>
    <t>PCT HWB NME 17</t>
  </si>
  <si>
    <t>PCT HWB NME 18</t>
  </si>
  <si>
    <t>PCT HWB NME 19</t>
  </si>
  <si>
    <t>PCT HWB NME 20</t>
  </si>
  <si>
    <t>PCT HWB NME 21</t>
  </si>
  <si>
    <t>PCT HWB NME 22</t>
  </si>
  <si>
    <t>PCT HWB NME 23</t>
  </si>
  <si>
    <t>PCT HWB NME 24</t>
  </si>
  <si>
    <t>PCT HWB NME 25</t>
  </si>
  <si>
    <t>PCT HWB LMS 1</t>
  </si>
  <si>
    <t>PCT HWB LMS 2</t>
  </si>
  <si>
    <t>PCT HWB LMS 3</t>
  </si>
  <si>
    <t>PCT HWB LMS 4</t>
  </si>
  <si>
    <t>PCT HWB LMS 5</t>
  </si>
  <si>
    <t>PCT HWB LMS 6</t>
  </si>
  <si>
    <t>PCT HWB LMS 7</t>
  </si>
  <si>
    <t>PCT HWB LMS 8</t>
  </si>
  <si>
    <t>PCT HWB LMS 9</t>
  </si>
  <si>
    <t>PCT HWB LMS 10</t>
  </si>
  <si>
    <t>PCT HWB LMS 11</t>
  </si>
  <si>
    <t>PCT HWB LMS 12</t>
  </si>
  <si>
    <t>PCT HWB LMS 13</t>
  </si>
  <si>
    <t>PCT HWB LMS 14</t>
  </si>
  <si>
    <t>PCT HWB LMS 15</t>
  </si>
  <si>
    <t>PCT HWB LMS 16</t>
  </si>
  <si>
    <t>PCT HWB LMS 17</t>
  </si>
  <si>
    <t>PCT HWB LMS 18</t>
  </si>
  <si>
    <t>PCT HWB LMS 19</t>
  </si>
  <si>
    <t>PCT HWB LMS 20</t>
  </si>
  <si>
    <t>PCT HWB LMS 21</t>
  </si>
  <si>
    <t>PCT HWB LMS 22</t>
  </si>
  <si>
    <t>PCT HWB LMS 23</t>
  </si>
  <si>
    <t>PCT HWB LMS 24</t>
  </si>
  <si>
    <t>PCT HWB LMS 25</t>
  </si>
  <si>
    <t>PCT HWB LMS 26</t>
  </si>
  <si>
    <t>PCT HWB LMS 27</t>
  </si>
  <si>
    <t>PCT HWB LMS 28</t>
  </si>
  <si>
    <t>PCT HWB LMS 29</t>
  </si>
  <si>
    <t>PCT HWB LMS 30</t>
  </si>
  <si>
    <t>PCT HWB NME 1 end</t>
  </si>
  <si>
    <t>PCT HWB NME 2 end</t>
  </si>
  <si>
    <t>PCT HWB NME 3 end</t>
  </si>
  <si>
    <t>PCT HWB NME 4 end</t>
  </si>
  <si>
    <t>PCT HWB NME 5 end</t>
  </si>
  <si>
    <t>PCT HWB NME 6 end</t>
  </si>
  <si>
    <t>PCT HWB NME 7 end</t>
  </si>
  <si>
    <t>PCT HWB NME 8 end</t>
  </si>
  <si>
    <t>QIPP LM 5.22</t>
  </si>
  <si>
    <t>QIPP LM 5.22 end</t>
  </si>
  <si>
    <t>QIPP LM 5.23</t>
  </si>
  <si>
    <t>QIPP LM 5.23 end</t>
  </si>
  <si>
    <t>QIPP LM 5.24</t>
  </si>
  <si>
    <t>QIPP LM 5.24 end</t>
  </si>
  <si>
    <t>QIPP LM 5.25</t>
  </si>
  <si>
    <t>QIPP LM 5.25 end</t>
  </si>
  <si>
    <t>QIPP LM 5.26</t>
  </si>
  <si>
    <t>QIPP LM 5.26 end</t>
  </si>
  <si>
    <t>QIPP LM 5.27 end</t>
  </si>
  <si>
    <t>QIPP LM 5.28</t>
  </si>
  <si>
    <t>QIPP LM 5.28 end</t>
  </si>
  <si>
    <t>QIPP LM 5.29</t>
  </si>
  <si>
    <t>QIPP LM 5.29 end</t>
  </si>
  <si>
    <t>QIPP LM 5.30</t>
  </si>
  <si>
    <t>QIPP LM 5.30 end</t>
  </si>
  <si>
    <t>QIPP LM 5.31</t>
  </si>
  <si>
    <t>QIPP LM 5.31 end</t>
  </si>
  <si>
    <t>QIPP LM 5.32</t>
  </si>
  <si>
    <t>QIPP LM 5.32 end</t>
  </si>
  <si>
    <t>QIPP LM 5.33</t>
  </si>
  <si>
    <t>QIPP LM 5.33 end</t>
  </si>
  <si>
    <t>QIPP LM 5.34</t>
  </si>
  <si>
    <t>QIPP LM 5.34 end</t>
  </si>
  <si>
    <t>QIPP LM 5.35</t>
  </si>
  <si>
    <t>QIPP LM 5.35 end</t>
  </si>
  <si>
    <t>QIPP LM 5.36</t>
  </si>
  <si>
    <t>QIPP LM 5.36 end</t>
  </si>
  <si>
    <t>QIPP LM 5.37</t>
  </si>
  <si>
    <t>QIPP LM 5.37 end</t>
  </si>
  <si>
    <t>QIPP LM 5.38</t>
  </si>
  <si>
    <t>QIPP LM 5.38 end</t>
  </si>
  <si>
    <t>QIPP LM 5.39</t>
  </si>
  <si>
    <t>QIPP LM 5.39 end</t>
  </si>
  <si>
    <t>QIPP LM 5.40</t>
  </si>
  <si>
    <t>QIPP LM 5.40 end</t>
  </si>
  <si>
    <t>QIPP LM 5.41</t>
  </si>
  <si>
    <t>QIPP LM 5.41 end</t>
  </si>
  <si>
    <t>QIPP LM 5.42</t>
  </si>
  <si>
    <t>QIPP LM 5.42 end</t>
  </si>
  <si>
    <t>QIPP LM 5.43</t>
  </si>
  <si>
    <t>QIPP LM 5.43 end</t>
  </si>
  <si>
    <t>QIPP LM 5.44</t>
  </si>
  <si>
    <t>QIPP LM 5.44 end</t>
  </si>
  <si>
    <t>QIPP LM 5.45</t>
  </si>
  <si>
    <t>QIPP LM 5.45 end</t>
  </si>
  <si>
    <t>QIPP LM 5.46</t>
  </si>
  <si>
    <t>QIPP LM 5.46 end</t>
  </si>
  <si>
    <t>QIPP LM 5.47</t>
  </si>
  <si>
    <t>QIPP LM 5.47 end</t>
  </si>
  <si>
    <t>QIPP LM 5.48</t>
  </si>
  <si>
    <t>QIPP LM 5.48 end</t>
  </si>
  <si>
    <t>QIPP LM 5.49</t>
  </si>
  <si>
    <t>QIPP LM 5.49 end</t>
  </si>
  <si>
    <t>QIPP LM 5.50</t>
  </si>
  <si>
    <t>QIPP LM 5.51</t>
  </si>
  <si>
    <t>QIPP LM 5.52</t>
  </si>
  <si>
    <t>QIPP LM 5.53</t>
  </si>
  <si>
    <t>QIPP LM 6.1</t>
  </si>
  <si>
    <t>QIPP LM 6.1 end</t>
  </si>
  <si>
    <t>QIPP LM 6.2</t>
  </si>
  <si>
    <t>QIPP LM 6.2 end</t>
  </si>
  <si>
    <t>QIPP LM 6.3</t>
  </si>
  <si>
    <t>QIPP LM 6.3 end</t>
  </si>
  <si>
    <t>QIPP LM 6.4</t>
  </si>
  <si>
    <t>QIPP LM 6.4 end</t>
  </si>
  <si>
    <t>QIPP LM 6.5</t>
  </si>
  <si>
    <t>QIPP LM 6.5 end</t>
  </si>
  <si>
    <t>QIPP LM 6.6</t>
  </si>
  <si>
    <t>QIPP LM 6.6 end</t>
  </si>
  <si>
    <t>QIPP LM 6.7</t>
  </si>
  <si>
    <t>QIPP LM 6.7 end</t>
  </si>
  <si>
    <t>QIPP LM 6.8</t>
  </si>
  <si>
    <t>QIPP LM 6.8 end</t>
  </si>
  <si>
    <t>QIPP LM 6.9</t>
  </si>
  <si>
    <t>QIPP LM 6.9 end</t>
  </si>
  <si>
    <t>QIPP LM 6.10</t>
  </si>
  <si>
    <t>QIPP LM 6.10 end</t>
  </si>
  <si>
    <t>QIPP LM 6.11</t>
  </si>
  <si>
    <t>QIPP LM 6.11 end</t>
  </si>
  <si>
    <t>QIPP LM 6.12</t>
  </si>
  <si>
    <t>QIPP LM 6.12 end</t>
  </si>
  <si>
    <t>QIPP LM 6.13</t>
  </si>
  <si>
    <t>QIPP LM 6.13 end</t>
  </si>
  <si>
    <t>QIPP LM 6.14</t>
  </si>
  <si>
    <t>QIPP LM 6.14 end</t>
  </si>
  <si>
    <t>QIPP LM 6.15</t>
  </si>
  <si>
    <t>QIPP LM 6.15 end</t>
  </si>
  <si>
    <t>QIPP LM 6.16</t>
  </si>
  <si>
    <t>QIPP LM 6.16 end</t>
  </si>
  <si>
    <t>QIPP LM 6.17</t>
  </si>
  <si>
    <t>QIPP LM 6.17 end</t>
  </si>
  <si>
    <t>QIPP LM 6.18</t>
  </si>
  <si>
    <t>QIPP LM 6.18 end</t>
  </si>
  <si>
    <t>QIPP LM 6.19</t>
  </si>
  <si>
    <t>QIPP LM 6.19 end</t>
  </si>
  <si>
    <t>QIPP LM 6.20</t>
  </si>
  <si>
    <t>QIPP LM 6.20 end</t>
  </si>
  <si>
    <t>QIPP LM 6.21</t>
  </si>
  <si>
    <t>QIPP LM 6.21 end</t>
  </si>
  <si>
    <t>QIPP LM 6.22</t>
  </si>
  <si>
    <t>QIPP LM 6.22 end</t>
  </si>
  <si>
    <t>QIPP LM 6.23</t>
  </si>
  <si>
    <t>QIPP LM 6.23 end</t>
  </si>
  <si>
    <t>QIPP LM 6.24</t>
  </si>
  <si>
    <t>QIPP LM 6.24 end</t>
  </si>
  <si>
    <t>QIPP LM 6.25</t>
  </si>
  <si>
    <t>QIPP LM 6.25 end</t>
  </si>
  <si>
    <t>QIPP LM 6.26</t>
  </si>
  <si>
    <t>QIPP LM 6.26 end</t>
  </si>
  <si>
    <t>QIPP LM 6.27 end</t>
  </si>
  <si>
    <t>QIPP LM 6.28</t>
  </si>
  <si>
    <t>QIPP LM 6.28 end</t>
  </si>
  <si>
    <t>QIPP LM 6.29</t>
  </si>
  <si>
    <t>QIPP LM 6.29 end</t>
  </si>
  <si>
    <t>QIPP LM 6.30</t>
  </si>
  <si>
    <t>QIPP LM 6.30 end</t>
  </si>
  <si>
    <t>QIPP LM 6.31</t>
  </si>
  <si>
    <t>QIPP LM 6.31 end</t>
  </si>
  <si>
    <t>QIPP LM 6.32</t>
  </si>
  <si>
    <t>QIPP LM 6.32 end</t>
  </si>
  <si>
    <t>QIPP LM 6.33</t>
  </si>
  <si>
    <t>QIPP LM 6.33 end</t>
  </si>
  <si>
    <t>QIPP LM 6.34</t>
  </si>
  <si>
    <t>QIPP LM 6.34 end</t>
  </si>
  <si>
    <t>QIPP LM 6.35</t>
  </si>
  <si>
    <t>QIPP LM 6.35 end</t>
  </si>
  <si>
    <t>QIPP LM 6.36</t>
  </si>
  <si>
    <t>QIPP LM 6.36 end</t>
  </si>
  <si>
    <t>QIPP LM 6.37</t>
  </si>
  <si>
    <t>QIPP LM 6.37 end</t>
  </si>
  <si>
    <t>QIPP LM 6.38</t>
  </si>
  <si>
    <t>QIPP LM 6.38 end</t>
  </si>
  <si>
    <t>QIPP LM 6.39</t>
  </si>
  <si>
    <t>QIPP LM 6.39 end</t>
  </si>
  <si>
    <t>QIPP LM 6.40</t>
  </si>
  <si>
    <t>QIPP LM 6.40 end</t>
  </si>
  <si>
    <t>QIPP LM 6.41</t>
  </si>
  <si>
    <t>QIPP LM 6.41 end</t>
  </si>
  <si>
    <t>QIPP LM 6.42</t>
  </si>
  <si>
    <t>QIPP LM 6.42 end</t>
  </si>
  <si>
    <t>QIPP LM 6.43</t>
  </si>
  <si>
    <t>QIPP LM 6.43 end</t>
  </si>
  <si>
    <t>QIPP LM 6.44</t>
  </si>
  <si>
    <t>QIPP LM 6.44 end</t>
  </si>
  <si>
    <t>QIPP LM 6.45</t>
  </si>
  <si>
    <t>QIPP LM 6.45 end</t>
  </si>
  <si>
    <t>QIPP LM 6.46</t>
  </si>
  <si>
    <t>QIPP LM 6.46 end</t>
  </si>
  <si>
    <t>QIPP LM 6.47</t>
  </si>
  <si>
    <t>QIPP LM 6.47 end</t>
  </si>
  <si>
    <t>QIPP LM 6.48</t>
  </si>
  <si>
    <t>QIPP LM 6.48 end</t>
  </si>
  <si>
    <t>QIPP LM 6.49</t>
  </si>
  <si>
    <t>QIPP LM 6.49 end</t>
  </si>
  <si>
    <t>QIPP LM 6.50</t>
  </si>
  <si>
    <t>QIPP LM 6.50 end</t>
  </si>
  <si>
    <t>QIPP LM 6.51</t>
  </si>
  <si>
    <t>QIPP LM 6.51 end</t>
  </si>
  <si>
    <t>QIPP LM 6.52</t>
  </si>
  <si>
    <t>QIPP LM 6.52 end</t>
  </si>
  <si>
    <t>QIPP LM 6.53</t>
  </si>
  <si>
    <t>QIPP LM 6.53 end</t>
  </si>
  <si>
    <t>QIPP LM 7.1</t>
  </si>
  <si>
    <t>QIPP LM 7.1 end</t>
  </si>
  <si>
    <t>QIPP LM 7.2</t>
  </si>
  <si>
    <t>QIPP LM 7.2 end</t>
  </si>
  <si>
    <t>QIPP LM 7.3</t>
  </si>
  <si>
    <t>QIPP LM 7.3 end</t>
  </si>
  <si>
    <t>QIPP LM 7.4</t>
  </si>
  <si>
    <t>QIPP LM 7.4 end</t>
  </si>
  <si>
    <t>QIPP LM 7.5</t>
  </si>
  <si>
    <t>QIPP LM 7.5 end</t>
  </si>
  <si>
    <t>QIPP LM 7.6</t>
  </si>
  <si>
    <t>QIPP LM 7.6 end</t>
  </si>
  <si>
    <t>QIPP LM 7.7</t>
  </si>
  <si>
    <t>QIPP LM 7.7 end</t>
  </si>
  <si>
    <t>QIPP LM 7.8</t>
  </si>
  <si>
    <t>QIPP LM 7.8 end</t>
  </si>
  <si>
    <t>QIPP LM 7.9</t>
  </si>
  <si>
    <t>QIPP LM 7.9 end</t>
  </si>
  <si>
    <t>QIPP LM 7.10</t>
  </si>
  <si>
    <t>QIPP LM 7.10 end</t>
  </si>
  <si>
    <t>QIPP LM 7.11</t>
  </si>
  <si>
    <t>QIPP LM 7.11 end</t>
  </si>
  <si>
    <t>QIPP LM 7.12</t>
  </si>
  <si>
    <t>QIPP LM 7.12 end</t>
  </si>
  <si>
    <t>QIPP LM 7.13</t>
  </si>
  <si>
    <t>QIPP LM 7.13 end</t>
  </si>
  <si>
    <t>QIPP LM 7.14</t>
  </si>
  <si>
    <t>QIPP LM 7.14 end</t>
  </si>
  <si>
    <t>QIPP LM 7.15</t>
  </si>
  <si>
    <t>Acute Contracts (Outpatients)</t>
  </si>
  <si>
    <t>Acute Contracts (Direct Access)</t>
  </si>
  <si>
    <t>Acute Contracts (Other)</t>
  </si>
  <si>
    <t xml:space="preserve">Mental Health &amp; Learning Disabilities Contracts </t>
  </si>
  <si>
    <t>Community Contracts</t>
  </si>
  <si>
    <t>Ambulance Contracts</t>
  </si>
  <si>
    <t>Specialised Commissioning</t>
  </si>
  <si>
    <t>Non-NHS Healthcare Contracts (inc reablement)</t>
  </si>
  <si>
    <t>Continuing Healthcare</t>
  </si>
  <si>
    <t>Primary Care Prescribing</t>
  </si>
  <si>
    <t>Excluded Drugs &amp; Devices</t>
  </si>
  <si>
    <t>Primary Care, Dental, Pharmacy, Opthalmic</t>
  </si>
  <si>
    <t>PCT Running Costs</t>
  </si>
  <si>
    <t>Other</t>
  </si>
  <si>
    <t xml:space="preserve">Productivity </t>
  </si>
  <si>
    <t xml:space="preserve">Integrated care </t>
  </si>
  <si>
    <t>Procurement</t>
  </si>
  <si>
    <t xml:space="preserve">Demand management </t>
  </si>
  <si>
    <t>Running costs</t>
  </si>
  <si>
    <t>Clinical overheads</t>
  </si>
  <si>
    <t>Bristol &amp; N Somerset &amp; S Gloucestershire</t>
  </si>
  <si>
    <t>Bournemouth Poole &amp; Dorset</t>
  </si>
  <si>
    <t>Devon &amp; Torbay</t>
  </si>
  <si>
    <t>Gloucestershire &amp; Swindon</t>
  </si>
  <si>
    <t>Bath NE Somerset &amp; Wiltshire</t>
  </si>
  <si>
    <t>Cornwall &amp; Isle of Scilly</t>
  </si>
  <si>
    <t>Somerset</t>
  </si>
  <si>
    <t>Berkshire</t>
  </si>
  <si>
    <t>SHIP</t>
  </si>
  <si>
    <t>Surrey</t>
  </si>
  <si>
    <t>Sussex</t>
  </si>
  <si>
    <t>Kent &amp; Medway</t>
  </si>
  <si>
    <t>Black Country</t>
  </si>
  <si>
    <t>Staffordshire</t>
  </si>
  <si>
    <t>West Mercia</t>
  </si>
  <si>
    <t>Arden</t>
  </si>
  <si>
    <t>Northamptonshire and Milton Keynes</t>
  </si>
  <si>
    <t>Nottinghamshire</t>
  </si>
  <si>
    <t>Leicestershire</t>
  </si>
  <si>
    <t>Derbyshire</t>
  </si>
  <si>
    <t>Lincolnshire</t>
  </si>
  <si>
    <t>North East Essex</t>
  </si>
  <si>
    <t>South Essex</t>
  </si>
  <si>
    <t>Bedfordshire and Luton</t>
  </si>
  <si>
    <t>Cambridgeshire &amp; Peterborough</t>
  </si>
  <si>
    <t>Hertfordshire</t>
  </si>
  <si>
    <t>Suffolk</t>
  </si>
  <si>
    <t>Norfolk, Greater Yarmouth &amp; Waveney</t>
  </si>
  <si>
    <t>Inner North East London</t>
  </si>
  <si>
    <t>North Central London</t>
  </si>
  <si>
    <t>South East London</t>
  </si>
  <si>
    <t>South West London</t>
  </si>
  <si>
    <t>North West London</t>
  </si>
  <si>
    <t>County Durham &amp; Darlington</t>
  </si>
  <si>
    <t>North of Tyne</t>
  </si>
  <si>
    <t>South of Tyne &amp; Weir</t>
  </si>
  <si>
    <t>Tees</t>
  </si>
  <si>
    <t>South Yorkshire &amp; Bassetlaw</t>
  </si>
  <si>
    <t>FIMS Categories</t>
  </si>
  <si>
    <t>Calderdale, Kirklees &amp; Wakefield</t>
  </si>
  <si>
    <t>The Humber</t>
  </si>
  <si>
    <t>North Yorkshire &amp; York</t>
  </si>
  <si>
    <t>Cumbria</t>
  </si>
  <si>
    <t>Lancashire</t>
  </si>
  <si>
    <t>Merseyside</t>
  </si>
  <si>
    <t>Greater Manchester</t>
  </si>
  <si>
    <t>Cheshire</t>
  </si>
  <si>
    <t>Outer North East London</t>
  </si>
  <si>
    <t>CCG</t>
  </si>
  <si>
    <t>Number of organisations</t>
  </si>
  <si>
    <t>Completed</t>
  </si>
  <si>
    <t>In progress</t>
  </si>
  <si>
    <t>Work not yet commenced</t>
  </si>
  <si>
    <t>Project Categories</t>
  </si>
  <si>
    <t>Scale of QIPP workstream</t>
  </si>
  <si>
    <t>PCT</t>
  </si>
  <si>
    <t>Pan SHA</t>
  </si>
  <si>
    <t>Acute Contracts (Elective)</t>
  </si>
  <si>
    <t>Acute Contracts (Non Elective)</t>
  </si>
  <si>
    <r>
      <t xml:space="preserve">Estimated value of centrally reported QIPP initiatives in remaining CSR period (£000's)
</t>
    </r>
    <r>
      <rPr>
        <sz val="12"/>
        <color indexed="8"/>
        <rFont val="Arial"/>
        <family val="2"/>
      </rPr>
      <t>(Should be &lt;50% of years 2-4 (Cells C11:C13))</t>
    </r>
  </si>
  <si>
    <t>Estimated savings
2012-13 (£000's)</t>
  </si>
  <si>
    <t>Estimated savings 2013-14 (£000's)</t>
  </si>
  <si>
    <t>Estimated savings 2014-15 (£000's)</t>
  </si>
  <si>
    <t xml:space="preserve">Totals of planned savings from this initiative (£000's)
</t>
  </si>
  <si>
    <r>
      <t xml:space="preserve">Total savings
years 1-4 (£000's)
</t>
    </r>
    <r>
      <rPr>
        <sz val="12"/>
        <color indexed="8"/>
        <rFont val="Arial"/>
        <family val="2"/>
      </rPr>
      <t>(should equal savings for the CSR period (Cell C8))</t>
    </r>
  </si>
  <si>
    <t>We are looking to build on the impact we have started to see with regards to a reduction in secondary care activity related to the implementation of the care packages. Through continuing to reduce non-elective activity and outpatient referrals we anticipate combined savings of £3,185,000</t>
  </si>
  <si>
    <t>Revised care packages implemented by networks</t>
  </si>
  <si>
    <t>Reduction in hospital admissions, and readmission rates, through improved management of diabetes. Reduce the number of patients initiated on Wafarin in the hospital by 150. Reduction of hospital DVT activity by 70% in 12/13, and 90% IN 13/14. Reduction in unscheduled and referred acute COPD admissions (need something measurable). Cost saving through reduced length of stay in the inpatient Stroke Unit and effective patient flows through the pathway. Better integrated pathways for elderly care, improved patient experience and reduction in elderly rehab beds. Improved patient care through care planning, multidisciplinary team work and patient empowerment through education. GP Practices to be organised into clusters to deliver primanry care services in a more coordinated and integrated way</t>
  </si>
  <si>
    <t>Early discharge team established</t>
  </si>
  <si>
    <t>Integrated Care</t>
  </si>
  <si>
    <t>Specialist review of oral nutritional supplement provision</t>
  </si>
  <si>
    <t>Scriptswitch</t>
  </si>
  <si>
    <t xml:space="preserve">Bring HUHT to 1st: FU achieved in 09/10, achieving £1.37m saving. Ensure BLT &amp; UCLH achieve similar ratio to HUHT, achieving £840K (BLT) and £156K (UCLH) saving. C2C reductions totalling £240K at BLT. Reduce 1st OPA by 0.5% from Apr 2012 - Mar 2013, across all OP specialties </t>
  </si>
  <si>
    <t>Productivity metrics are included in Providers KPI dashboard and initiate monthly data collection and performance review - CH</t>
  </si>
  <si>
    <t>A recurrent 30% reduction of outpatient 1st and Follow up acivity across 5 speciality areas compared to 2011/12 out turn. Community Re-provision - 20% of total outpatient activity to be pre-provided at a minimum of 80% of current average unit cost (Full tariff less MFF)</t>
  </si>
  <si>
    <t>In Progress</t>
  </si>
  <si>
    <t>Develop a new primary care mental health function. Improve productivity of secondary care psychological therapies. To integrate the existing standalone psychology contract held by NHS Newham into overarching mental health contract with ELFT. To see improved efficiency and performance of the secondary care provision of the psychology through a re-specification of the Activity and Outcome schedules.</t>
  </si>
  <si>
    <t>To ensure cost of primary care prescribing in City &amp; Hackney is contained through focus on specific areas and overall spend</t>
  </si>
  <si>
    <t>Implementation of C&amp;H specific guidelines &amp; SLA with HUHT</t>
  </si>
  <si>
    <t>Maximise prescribing effectiveness by promoting the safe, cost-effective prescribing of medicines across the health community by maximising productivity (QIPP) gains in primary care prescribing and across the acute and the community interface. To promote, implement and maintain sustainable changes in prescribing patterns which are inline with national (NICE) and local guidance.</t>
  </si>
  <si>
    <t>Reduction in both cost and volume of prescribing of 'specials' medicines and oral nutritional supplements (ONS) specifically but also a reduction in the overall growth in prescribing expenditure achieved through cost effective prescribing in other clinical areas</t>
  </si>
  <si>
    <t>2% increase in the number of women who report being offered a choice of provider. Increase in the % of women (from 78% at HUHFT) who have had a health and social care assessment by 12 weeks 6 days of their pregnancy. Reduction in C-section rates, specifically a 2% reduction from 28% to 26% at Homerton by end of 2012/13. 5% improvement in patient experiences compared to 2010/11 CQC maternity survey</t>
  </si>
  <si>
    <t>Scoping of social marketing interventions initiated</t>
  </si>
  <si>
    <t>Improvement in patient experience as identified in internal and external maternity satisfaction surveys. Maintain quality of maternity services. Patient engagement in the commissioning and development of maternity services.</t>
  </si>
  <si>
    <t>Centering pregnancy model pilot starts</t>
  </si>
  <si>
    <t>A reduction in Caesarean Section rates in NUHT. Reducing the rate from 34% to 27% in 2012-2013. A reduction of the total number of contacts by approximately 23,000 per year.</t>
  </si>
  <si>
    <t>Simplified access to urgent and emergency services, appropriate to need and commissioning of more consistent, effective healthcare services</t>
  </si>
  <si>
    <t>Improve NUHT A&amp;E performance. A working GP Streamer service at NUHT delivering - 15% shift of patienta to GP surgeries, and 100% shift from ED to UCC. To deliver the best value from the Urgent Care Centre (under CHS gateway). Reduce numbers of avoidable admissions.</t>
  </si>
  <si>
    <t>Extension to GP streaming pilot starts</t>
  </si>
  <si>
    <t>Review of APMS contract</t>
  </si>
  <si>
    <t>Tower Hamlers (LM 1.1 - 1.2)</t>
  </si>
  <si>
    <t>Diabetes LES implemented</t>
  </si>
  <si>
    <t>UCC DVT service implemented</t>
  </si>
  <si>
    <t>COPD audit starts</t>
  </si>
  <si>
    <t>Newham (LM 1.3 - 1.6)</t>
  </si>
  <si>
    <t>Programme Board Established</t>
  </si>
  <si>
    <t>New LTC integrated pathways implemented</t>
  </si>
  <si>
    <t>All 6 other new pathways implemented</t>
  </si>
  <si>
    <t>Report on initial findings produced</t>
  </si>
  <si>
    <t>Education programme for GPs (CHD management) implemented</t>
  </si>
  <si>
    <t>Findings included in 2013/14 commissioning intentions</t>
  </si>
  <si>
    <t>Sickle Cell 'key worker' role commissioned</t>
  </si>
  <si>
    <t>Operating plans in place</t>
  </si>
  <si>
    <t>Contracting arrangements for new LTC integrated pathways in place</t>
  </si>
  <si>
    <t>City and Hackney (LM 1.7 - 1.15)</t>
  </si>
  <si>
    <t>Deliver 2.5% (£1.16m) efficiency requirement as part of the BTA concerning transfer of CHS to HUHT. Achieve £500K TCS benefits realisation. Reduce length of stay. Reduce admissions to residents/nursing home care. Reduce A&amp;E attendances and short stays in hospital. Reduce readmissions. Aviod delayed transfers of care. £500K reduction in Section 75 learning disabilities contract. £50K reduction in Section 256 contract</t>
  </si>
  <si>
    <t>Review each quarters performance to assess if KPIs are still appropriate</t>
  </si>
  <si>
    <t>City and Hackney (LM 2.1 - 2.4)</t>
  </si>
  <si>
    <t>Enhanced GP service</t>
  </si>
  <si>
    <t>Initiative review (KPI and activity) and corrective action initiated</t>
  </si>
  <si>
    <t>Newham (LM 2.5 - 2.6)</t>
  </si>
  <si>
    <t>New service delivery model</t>
  </si>
  <si>
    <t>Tendering for new CAMHS</t>
  </si>
  <si>
    <t>New CAMHS service</t>
  </si>
  <si>
    <t>Newham (3.1 - 3.3)</t>
  </si>
  <si>
    <t>Quarterly feedback to GPs on Red List drug prescribing</t>
  </si>
  <si>
    <t>Implementation of local policy on DOLCE (drugs of limited clinical effectivenes)</t>
  </si>
  <si>
    <t>City and Hackney (4.1 - 4.3)</t>
  </si>
  <si>
    <t>Evaluation process using NHSL dashboard</t>
  </si>
  <si>
    <t>Newham (LM 4.4)</t>
  </si>
  <si>
    <t>Redesign Specials System</t>
  </si>
  <si>
    <t>Recommendations on cost effective alternatives for Top 30 agreed with GPs and implemented</t>
  </si>
  <si>
    <t>Review all patients on ONS in nursing homes in Tower Hamlets completed</t>
  </si>
  <si>
    <t>Training provided for all GPs on using scriptswitch</t>
  </si>
  <si>
    <t>Reporting on savings identified by Scriptswitch included finance report to CCG</t>
  </si>
  <si>
    <t>Review all patients on ONS in the Top 5 highest spend/PU practices in Tower Hamlets</t>
  </si>
  <si>
    <t>Project review report produced for CCG to inform ongoing decision to support this post for 2013/14</t>
  </si>
  <si>
    <t>Project review report produced for CCG to inform ongoing decision to support this post for 2013/15</t>
  </si>
  <si>
    <t>Annual quality report produced for CCG board</t>
  </si>
  <si>
    <t>Project review report produced for CCG</t>
  </si>
  <si>
    <t>Review all patients in all practices in Tower Hamlets completed</t>
  </si>
  <si>
    <t>Tower Hamlets (LM 4.5 - 4.18)</t>
  </si>
  <si>
    <t>Review of maternity pathway initiated</t>
  </si>
  <si>
    <t>Social marketing interventions initiated</t>
  </si>
  <si>
    <t>Evaluation of social marketing initiatives completed</t>
  </si>
  <si>
    <t>Refreshed maternity pathway ready for inclusion in 2013/14 contracts</t>
  </si>
  <si>
    <t>City and Hackney (LM 5.1 - 5.5)</t>
  </si>
  <si>
    <t>Tender process for MSLC (to ensure maternity service redesign and commissioning is informed by a strong user voice) complete</t>
  </si>
  <si>
    <t>Enhanced MSLC operational</t>
  </si>
  <si>
    <t>Training and communication obstertric triage starts</t>
  </si>
  <si>
    <t>Roll out of obstertric triage initiative completed</t>
  </si>
  <si>
    <t>Review obstetric triage initiative prior to contract negotiations</t>
  </si>
  <si>
    <t>Refreshed maternity pathway included in contract negotiations for 2013/14</t>
  </si>
  <si>
    <t>Centering pregnancy model pilot evaluation report produced</t>
  </si>
  <si>
    <t>Tower Hamlets (LM 5.6 - 5.13)</t>
  </si>
  <si>
    <t>Newham (LM 5.14)</t>
  </si>
  <si>
    <t>Monitoring of contractual standards for C section, Patient experience and Ops</t>
  </si>
  <si>
    <t>111 local pilot goes live</t>
  </si>
  <si>
    <t>OHH provider confirmed (WIC Closes)</t>
  </si>
  <si>
    <t>New OOH contract period</t>
  </si>
  <si>
    <t>City and Hackney (LM 6.1 - 6.3)</t>
  </si>
  <si>
    <t xml:space="preserve">Evaluation of duty GP initiative </t>
  </si>
  <si>
    <t>Newham (LM 6.4 - 6.5)</t>
  </si>
  <si>
    <t xml:space="preserve">Tower Hamlets </t>
  </si>
  <si>
    <t>Maternity</t>
  </si>
  <si>
    <t>Mental Health</t>
  </si>
  <si>
    <t>Prescribing - Reducing Drugs</t>
  </si>
  <si>
    <t>Acute Productivity</t>
  </si>
  <si>
    <t xml:space="preserve">Referral Management /Growth Reduction
</t>
  </si>
  <si>
    <t>Medicines Management</t>
  </si>
  <si>
    <t xml:space="preserve">Procedures of Limited Clinical Effectiveness
</t>
  </si>
  <si>
    <t xml:space="preserve">Older People
</t>
  </si>
  <si>
    <t xml:space="preserve">New Pathways of Care
</t>
  </si>
  <si>
    <t xml:space="preserve">Mental Health
</t>
  </si>
  <si>
    <t>Total savings
years 1-4 (£000's)
(should equal savings for the CSR period (Cell C8))</t>
  </si>
  <si>
    <t>QIPP Initiative scale and title (this should be one of the 5-7 sub-programme area which will contribute to material savings in FIMS Categories)</t>
  </si>
  <si>
    <t>Negotiation of performance metrics into contracts which set thresholds for activity.</t>
  </si>
  <si>
    <t xml:space="preserve">The programme focuses on achieving national average referrals for specialities and practices that have high referrals. </t>
  </si>
  <si>
    <t>Working with pharmacists, this programme will deliver cost efficiencies by implement prescribing changes in identified  areas.</t>
  </si>
  <si>
    <t>Procedures of Limited Clinical Effectiveness (PoLCE) are treatments known to be of clinical ineffectiveness in many circumstances, or one which are not cost-effective.  This programme restricts expenditure on healthcare interventions that provide little benefit to patients.</t>
  </si>
  <si>
    <t>The aim of this programme is to develop and implement a model of care for Frail Elderly people, work with current providers using existing contracts to deliver that model, agree areas for essential investment, and provide Commissioner savings as well as a provider incentive scheme based on reducing non-elective costs.</t>
  </si>
  <si>
    <t xml:space="preserve">This programme will redesign services covering admissions avoidance, long-term conditions and planned care.  The redesign aims to better define the patient journey, taking account of best practice, and to redefine what care takes place within primary, community and secondary elements as well as better defining the transitions between them. </t>
  </si>
  <si>
    <t>This programme will develop existing and new mental health services inline with national best practice.  It will enable better coordinated services both in primary, secondary and tertiary care.</t>
  </si>
  <si>
    <t>FIMS Categories where this initiative will impact (n.b. the sum of savings across all initiatives should be &lt;50% of planned savings)</t>
  </si>
  <si>
    <t>QIPP workstreams supporting this initiative (title / description narrative required)</t>
  </si>
  <si>
    <t>A&amp;E conversion rate</t>
  </si>
  <si>
    <t>Consultant to Consultant</t>
  </si>
  <si>
    <t>New to follow-up</t>
  </si>
  <si>
    <t>A &amp; E Band 5</t>
  </si>
  <si>
    <t xml:space="preserve">Reduction in attendance at the emergency department </t>
  </si>
  <si>
    <t>Reduction in GP First elective referrals and promotion of use of local providers.</t>
  </si>
  <si>
    <t>Improvements in Primary care access</t>
  </si>
  <si>
    <t>Working with practices to ensure they make appropriate referrals to other primary and community care providers</t>
  </si>
  <si>
    <t>Developing the Clinical Options</t>
  </si>
  <si>
    <t>Contractual implementation and Pilot Review</t>
  </si>
  <si>
    <t xml:space="preserve">Communications and Engagement </t>
  </si>
  <si>
    <t>Frail Elderly Model</t>
  </si>
  <si>
    <t>Fracture Liaison Service pilot</t>
  </si>
  <si>
    <t>Care Homes</t>
  </si>
  <si>
    <t>ENT</t>
  </si>
  <si>
    <t>Colorectal</t>
  </si>
  <si>
    <t>Dermatology</t>
  </si>
  <si>
    <t>Gynaecology</t>
  </si>
  <si>
    <t>Opthamology</t>
  </si>
  <si>
    <t>Complex Care Pathway Redesign</t>
  </si>
  <si>
    <t>IAPT</t>
  </si>
  <si>
    <t>CAMHS</t>
  </si>
  <si>
    <t>Optional SHA FIMS Categories
(Use where these have been defined within your SHA)</t>
  </si>
  <si>
    <t>End state: Enter a description of how the initiative will affect the local healthcare sytem e.g. activity, transfers, quality/adverse quality indicators, health inequalities, incidence/prevalence of illness, morbidity/mortality from specified acute or long term health conditions. And;
quantify the number / percentage change you are planning to effect.
Provide at least one end state ideally for 2015. For some initiatives, it may be more appropriate to break this down into end states for each remaining year in the CSR period or an end state which falls before 2015.
Milestone Descriptors: Enter descriptions of the high level milestones from your integrated plan. Milestones should be provided for key deliverables or outcomes such as decision points (go or no go) and review points that will do to bring about the changes in the local healthcare system as described in the end state.
Risks/issues: Enter descriptions of risks or issues which relate to the initiative.</t>
  </si>
  <si>
    <t>98% patients seen within 48 hours</t>
  </si>
  <si>
    <t>New contracts commence with metrics included, and applicable to 1 April 2012.</t>
  </si>
  <si>
    <t>Commence analysis of further opportunities for 13/14</t>
  </si>
  <si>
    <t>Run tranche review to ascertain if contingency needs to be run.</t>
  </si>
  <si>
    <t>Develop Provider envelopes</t>
  </si>
  <si>
    <t>Complete modelling of impact on providers.  Update CSP and OP.</t>
  </si>
  <si>
    <t>Complete work on strategic outcomes</t>
  </si>
  <si>
    <t>Number of 1st Other outpatient attendances at 19,045. Number 1st GP outpatient attendances at 28,758</t>
  </si>
  <si>
    <t>All contracts commence.  All full implementation plans developed.</t>
  </si>
  <si>
    <t>Monthly reporting to senior leadership team starts.</t>
  </si>
  <si>
    <t xml:space="preserve">Barnet - Monitoring system implemented (use RMS) and weekly output measured on weekly basis.  </t>
  </si>
  <si>
    <t>Achieve 95% of top 30 potential generic savings (EPACT Toolkit 2010-11 3rd qtr). KPI:  Reduce prescribing of drugs of limited clinical value to be less than £61 per ASTRO PU (weighted prescribing unit)</t>
  </si>
  <si>
    <t>Primary Care - launch phase start</t>
  </si>
  <si>
    <t>Primary Care - end of launch phase.</t>
  </si>
  <si>
    <t>Commence initial identification of savings opportunities.</t>
  </si>
  <si>
    <t>Complete work-up of savings opportunities.</t>
  </si>
  <si>
    <t>Commence monthly monitoring and reporting key performance measures by Borough</t>
  </si>
  <si>
    <t>Commence monitoring and reporting financial savings by Borough</t>
  </si>
  <si>
    <t>Commence monitoring and reporting key performance measures by practice</t>
  </si>
  <si>
    <t>Monthly Evaluation of QOF and Commissioning for Quality Scheme Progress (actual vs planned savings, progress by practice on prescribing markers)</t>
  </si>
  <si>
    <t xml:space="preserve">Monthly monitoring reports to evaluate actual against planned spend on drugs with patent expiries (prescribing data has 2 month lag time)
</t>
  </si>
  <si>
    <t>Quarterly Evaluation of Practice Feedback from GP Prescribing Led Discussions</t>
  </si>
  <si>
    <t>Quarterly Evaluation of Sip Feeds Project Delivery (actual vs planned savings / cost avoidance report)</t>
  </si>
  <si>
    <t>Monthly  Evaluation of Pharmacist Supporting Care Homes Project Delivery (actual vs planned savings)</t>
  </si>
  <si>
    <t>Number of NHS treatments in last 24 months</t>
  </si>
  <si>
    <t>Agree metrics and process for collation of  POLCE activity/data to further assist service planning and evaluation of current activity</t>
  </si>
  <si>
    <t>Implement POLCE Clinical Engagement Strategy as part of wider Communications Strategy</t>
  </si>
  <si>
    <t>Evaluation of RMS POLCE Referral  Management function</t>
  </si>
  <si>
    <t>Agreement of metrics in contracts.  To realise 100% of savings.</t>
  </si>
  <si>
    <t>Care Homes Barnet - Feedback progress to contracts team</t>
  </si>
  <si>
    <t>Care Homes Barnet - Workshop/Shared learning</t>
  </si>
  <si>
    <t>Fracture Liasion Barnet - Sign off monitoring plan</t>
  </si>
  <si>
    <t>Fracture Liasion Barnet - recruit  nurse</t>
  </si>
  <si>
    <t>Fracture Liasion Barnet - complete evaluation</t>
  </si>
  <si>
    <t>Frail Elderly Enfield - Whole system event to support future development of integrated care</t>
  </si>
  <si>
    <t>Frail Elderly Enfield - Mobilisation period – (estates, recruitment, equipment etc) for AA / ESD schemes</t>
  </si>
  <si>
    <t>Focusing on defined areas ensuring  that services provided have good communication between levels and that where possible the aim is to keep patients in one service and only refer on when necessay. Ensure that diagnostic tests are communicated to all clinicians involved in the patients care to ensure that money is not wastedon duplication.</t>
  </si>
  <si>
    <t>Building on 2012/3 with a focus potentially on a few areas to ensure that community provision is robust enough to have all patients treated asclose to home as possible.</t>
  </si>
  <si>
    <t>To provide a truly integrated service between Primary, community, secondary and tertiary levels for all patients. Ensuring that patients are provided with a seemless  service.</t>
  </si>
  <si>
    <t>Completion of  procurement process for provider for the medium term</t>
  </si>
  <si>
    <t>To get CCG approval on delivery via Practice/Network plan                            
GPs to sign up to agreed Practice/Network plan for delivery
Practice/Network profile with baseline activity levels send to GPs/Networks</t>
  </si>
  <si>
    <t>Activity reporting on NEL, A &amp; E and OP send to GPs                                  
Review delivery by Performance &amp; Finance Committee/CCG</t>
  </si>
  <si>
    <t>Activity reporting on NEL, A &amp; E and OP send to GPs                                  
Practice/Network plan - Performance review and monitoring</t>
  </si>
  <si>
    <t xml:space="preserve">Approach to commissioning alternative provision and impementation plan agreed. 
First wave commissioning commenced (ophthalmology and cardiology).        </t>
  </si>
  <si>
    <t>First wave commissioning complete</t>
  </si>
  <si>
    <t>Second wave commissioning complete</t>
  </si>
  <si>
    <t>Third wave commissioning complete</t>
  </si>
  <si>
    <t xml:space="preserve">Start screening for  CHC reviews to establish ongoing eligibility for CC - start in April, then ongoing                              
Begin renegotiating prices with providers for cost of continuing care                                          
Patient no longer CHC eligible transferred to LBH - ongoing throughout the year         </t>
  </si>
  <si>
    <t>Improve patient experience by providing care closer to home through pro-active use of community services and locally developed care pathways.
Reconfiguration of Clinical Assessment Service (CAS) to allow the adoption of best practice around referal facilitation.</t>
  </si>
  <si>
    <t>Performance reports submitted by groups / networks.                                  
Monthly performance monitoring to ensure delivery against target; performance management via peer/practice groups and developing mitigation strategies if scheme is underperforming .</t>
  </si>
  <si>
    <t>Develop new service model for RFS (for sub-cluster)
Obtain LMC sign-up</t>
  </si>
  <si>
    <t>Conduct 6 month service review</t>
  </si>
  <si>
    <t>Programme Board to monitor contract progress</t>
  </si>
  <si>
    <t>Achieve efficient prescribing through the use of cost effective drugs, review of repeat prescribing systems and utilisation of enablers such as NWL integrated formulary and ScriptSwitch.</t>
  </si>
  <si>
    <t>Present QIPP to practices in Peer Groups
Harrow Prescribing QIPP budget and QIPP plan
Possible prescribing LES for GPs to be agreed</t>
  </si>
  <si>
    <t>PCT AQP NME 4 end</t>
  </si>
  <si>
    <t>PCT AQP NME 5 end</t>
  </si>
  <si>
    <t>PCT AQP NME 6 end</t>
  </si>
  <si>
    <t>PCT AQP NME 7 end</t>
  </si>
  <si>
    <t>PCT AQP NME 8 end</t>
  </si>
  <si>
    <t>PCT AQP NME 9 end</t>
  </si>
  <si>
    <t>PCT AQP NME 10 end</t>
  </si>
  <si>
    <t>PCT AQP NME 11 end</t>
  </si>
  <si>
    <t>PCT AQP NME 12 end</t>
  </si>
  <si>
    <t>PCT AQP NME 13 end</t>
  </si>
  <si>
    <t>PCT AQP NME 14 end</t>
  </si>
  <si>
    <t>PCT AQP NME 15 end</t>
  </si>
  <si>
    <t>PCT AQP NME 16 end</t>
  </si>
  <si>
    <t>PCT AQP NME 17 end</t>
  </si>
  <si>
    <t>PCT AQP NME 18 end</t>
  </si>
  <si>
    <t>PCT AQP NME 19 end</t>
  </si>
  <si>
    <t>PCT AQP NME 20 end</t>
  </si>
  <si>
    <t>PCT AQP NME 21 end</t>
  </si>
  <si>
    <t>PCT AQP NME 22 end</t>
  </si>
  <si>
    <t>PCT AQP NME 23 end</t>
  </si>
  <si>
    <t>PCT AQP NME 24 end</t>
  </si>
  <si>
    <t>PCT AQP NME 25 end</t>
  </si>
  <si>
    <t>PCT AQP LMS 1 end</t>
  </si>
  <si>
    <t>PCT AQP LMS 2 end</t>
  </si>
  <si>
    <t>PCT AQP LMS 3 end</t>
  </si>
  <si>
    <t>PCT AQP LMS 4 end</t>
  </si>
  <si>
    <t>PCT AQP LMS 5 end</t>
  </si>
  <si>
    <t>PCT AQP LMS 6 end</t>
  </si>
  <si>
    <t>PCT AQP LMS 7 end</t>
  </si>
  <si>
    <t>PCT AQP LMS 8 end</t>
  </si>
  <si>
    <t>PCT AQP LMS 9 end</t>
  </si>
  <si>
    <t>PCT AQP LMS 10 end</t>
  </si>
  <si>
    <t>PCT AQP LMS 11 end</t>
  </si>
  <si>
    <t>PCT AQP LMS 12 end</t>
  </si>
  <si>
    <t>PCT AQP LMS 13 end</t>
  </si>
  <si>
    <t>PCT AQP LMS 14 end</t>
  </si>
  <si>
    <t>PCT AQP LMS 15 end</t>
  </si>
  <si>
    <t>PCT AQP LMS 16 end</t>
  </si>
  <si>
    <t>PCT AQP LMS 17 end</t>
  </si>
  <si>
    <t>PCT AQP LMS 18 end</t>
  </si>
  <si>
    <t>PCT AQP LMS 19 end</t>
  </si>
  <si>
    <t>PCT AQP LMS 20 end</t>
  </si>
  <si>
    <t>PCT AQP LMS 21 end</t>
  </si>
  <si>
    <t>PCT DC LMS 25</t>
  </si>
  <si>
    <t>PCT DC LMS 26</t>
  </si>
  <si>
    <t>PCT DC LMS 27</t>
  </si>
  <si>
    <t>PCT DC LMS 28</t>
  </si>
  <si>
    <t>PCT DC LMS 29</t>
  </si>
  <si>
    <t>PCT DC LMS 30</t>
  </si>
  <si>
    <t>PCT DC NME 1 end</t>
  </si>
  <si>
    <t>PCT DC NME 2 end</t>
  </si>
  <si>
    <t>PCT DC NME 3 end</t>
  </si>
  <si>
    <t>PCT DC NME 4 end</t>
  </si>
  <si>
    <t>PCT DC NME 5 end</t>
  </si>
  <si>
    <t>PCT DC NME 6 end</t>
  </si>
  <si>
    <t>PCT DC NME 7 end</t>
  </si>
  <si>
    <t>PCT DC NME 8 end</t>
  </si>
  <si>
    <t>PCT DC NME 9 end</t>
  </si>
  <si>
    <t>PCT DC NME 10 end</t>
  </si>
  <si>
    <t>PCT DC NME 11 end</t>
  </si>
  <si>
    <t>PCT DC NME 12 end</t>
  </si>
  <si>
    <t>PCT DC NME 13 end</t>
  </si>
  <si>
    <t>PCT DC NME 14 end</t>
  </si>
  <si>
    <t>PCT DC NME 15 end</t>
  </si>
  <si>
    <t>PCT DC NME 16 end</t>
  </si>
  <si>
    <t>PCT DC NME 17 end</t>
  </si>
  <si>
    <t>PCT DC NME 18 end</t>
  </si>
  <si>
    <t>PCT DC NME 19 end</t>
  </si>
  <si>
    <t>PCT DC NME 20 end</t>
  </si>
  <si>
    <t>PCT DC NME 21 end</t>
  </si>
  <si>
    <t>PCT DC NME 22 end</t>
  </si>
  <si>
    <t>PCT DC NME 23 end</t>
  </si>
  <si>
    <t>PCT DC NME 24 end</t>
  </si>
  <si>
    <t>PCT DC NME 25 end</t>
  </si>
  <si>
    <t>PCT DC LMS 1 end</t>
  </si>
  <si>
    <t>PCT DC LMS 2 end</t>
  </si>
  <si>
    <t>PCT DC LMS 3 end</t>
  </si>
  <si>
    <t>PCT DC LMS 4 end</t>
  </si>
  <si>
    <t>PCT DC LMS 5 end</t>
  </si>
  <si>
    <t>PCT DC LMS 6 end</t>
  </si>
  <si>
    <t>PCT DC LMS 7 end</t>
  </si>
  <si>
    <t>PCT DC LMS 8 end</t>
  </si>
  <si>
    <t>PCT DC LMS 9 end</t>
  </si>
  <si>
    <t>PCT DC LMS 10 end</t>
  </si>
  <si>
    <t>PCT DC LMS 11 end</t>
  </si>
  <si>
    <t>PCT DC LMS 12 end</t>
  </si>
  <si>
    <t>PCT DC LMS 13 end</t>
  </si>
  <si>
    <t>PCT DC LMS 14 end</t>
  </si>
  <si>
    <t>PCT DC LMS 15 end</t>
  </si>
  <si>
    <t>PCT DC LMS 16 end</t>
  </si>
  <si>
    <t>PCT DC LMS 17 end</t>
  </si>
  <si>
    <t>PCT DC LMS 18 end</t>
  </si>
  <si>
    <t>PCT DC LMS 19 end</t>
  </si>
  <si>
    <t>PCT DC LMS 20 end</t>
  </si>
  <si>
    <t>PCT DC LMS 21 end</t>
  </si>
  <si>
    <t>PCT DC LMS 22 end</t>
  </si>
  <si>
    <t>PCT DC LMS 23 end</t>
  </si>
  <si>
    <t>PCT DC LMS 24 end</t>
  </si>
  <si>
    <t>PCT DC LMS 25 end</t>
  </si>
  <si>
    <t>PCT DC LMS 26 end</t>
  </si>
  <si>
    <t>PCT DC LMS 27 end</t>
  </si>
  <si>
    <t>PCT DC LMS 28 end</t>
  </si>
  <si>
    <t>PCT DC LMS  29 end</t>
  </si>
  <si>
    <t>PCT DC LMS 30 end</t>
  </si>
  <si>
    <t>PCT AQP End state 12-13</t>
  </si>
  <si>
    <t>PCT AQP NME 1</t>
  </si>
  <si>
    <t>PCT AQP NME 2</t>
  </si>
  <si>
    <t>PCT AQP NME 3</t>
  </si>
  <si>
    <t>PCT AQP NME 4</t>
  </si>
  <si>
    <t>PCT AQP NME 5</t>
  </si>
  <si>
    <t>PCT AQP NME 6</t>
  </si>
  <si>
    <t>PCT AQP NME 7</t>
  </si>
  <si>
    <t>PCT AQP NME 8</t>
  </si>
  <si>
    <t>PCT AQP NME 9</t>
  </si>
  <si>
    <t>PCT AQP NME 10</t>
  </si>
  <si>
    <t>PCT AQP NME 11</t>
  </si>
  <si>
    <t>PCT AQP NME 12</t>
  </si>
  <si>
    <t>PCT AQP NME 13</t>
  </si>
  <si>
    <t>PCT AQP NME 14</t>
  </si>
  <si>
    <t>PCT AQP NME 15</t>
  </si>
  <si>
    <t>PCT AQP NME 16</t>
  </si>
  <si>
    <t>PCT AQP NME 17</t>
  </si>
  <si>
    <t>PCT AQP NME 18</t>
  </si>
  <si>
    <t>PCT AQP NME 19</t>
  </si>
  <si>
    <t>QIPP LM 4.44</t>
  </si>
  <si>
    <t>QIPP LM 4.45</t>
  </si>
  <si>
    <t>QIPP LM 4.46</t>
  </si>
  <si>
    <t>QIPP LM 4.47</t>
  </si>
  <si>
    <t>QIPP LM 4.48</t>
  </si>
  <si>
    <t>QIPP LM 4.49</t>
  </si>
  <si>
    <t>QIPP LM 4.50</t>
  </si>
  <si>
    <t>QIPP LM 4.50 end</t>
  </si>
  <si>
    <t>QIPP LM 4.51</t>
  </si>
  <si>
    <t>QIPP LM 4.51 end</t>
  </si>
  <si>
    <t>QIPP LM 4.52</t>
  </si>
  <si>
    <t>QIPP LM 4.52 end</t>
  </si>
  <si>
    <t>QIPP LM 4.53</t>
  </si>
  <si>
    <t>QIPP LM 4.53 end</t>
  </si>
  <si>
    <t>QIPP LM 5.1</t>
  </si>
  <si>
    <t>QIPP LM 5.1 end</t>
  </si>
  <si>
    <t>QIPP LM 5.2</t>
  </si>
  <si>
    <t>QIPP LM 5.2 end</t>
  </si>
  <si>
    <t>QIPP LM 5.3</t>
  </si>
  <si>
    <t>QIPP LM 5.3 end</t>
  </si>
  <si>
    <t>QIPP LM 5.4</t>
  </si>
  <si>
    <t>QIPP LM 5.4 end</t>
  </si>
  <si>
    <t>QIPP LM 5.5</t>
  </si>
  <si>
    <t>QIPP LM 5.6</t>
  </si>
  <si>
    <t>QIPP LM 5.6 end</t>
  </si>
  <si>
    <t>QIPP LM 5.7</t>
  </si>
  <si>
    <t>QIPP LM 5.7 end</t>
  </si>
  <si>
    <t>QIPP LM 5.8</t>
  </si>
  <si>
    <t>QIPP LM 5.8 end</t>
  </si>
  <si>
    <t>QIPP LM 5.9</t>
  </si>
  <si>
    <t>QIPP LM 5.9 end</t>
  </si>
  <si>
    <t>QIPP LM 5.10</t>
  </si>
  <si>
    <t>QIPP LM 5.10 end</t>
  </si>
  <si>
    <t>QIPP LM 5.11</t>
  </si>
  <si>
    <t>QIPP LM 5.11 end</t>
  </si>
  <si>
    <t>QIPP LM 5.12</t>
  </si>
  <si>
    <t xml:space="preserve">Optimisation of dispensing of medicines to a achieve the agreed savings, whilst improving the quality of patient outcomes </t>
  </si>
  <si>
    <t>Continual improvement of the medicine opimisation whilst achieving the required savings.</t>
  </si>
  <si>
    <t>The focus for the next three financial years is to contract the spend on back office costs on a staged basis in alignment with DH policy and the move towards Clinical Commissioning Groups.</t>
  </si>
  <si>
    <t>Over the next three years the focus for each Clinical Commissioning Group will be to provide planned care within the community with the view to avoiding unnecessary hospital admissions whilst still maintaining quality patient care.</t>
  </si>
  <si>
    <t>Falls Management:</t>
  </si>
  <si>
    <t>Overall RAG rating for PCT cluster QIPP programme
PCT cluster to complete and SHA to moderate</t>
  </si>
  <si>
    <r>
      <t xml:space="preserve">Estimated value of centrally reported QIPP initiatives in remaining CSR period (£000's)
</t>
    </r>
    <r>
      <rPr>
        <sz val="12"/>
        <color indexed="8"/>
        <rFont val="Arial"/>
        <family val="2"/>
      </rPr>
      <t>(Should be &gt;50% of years 2-4 (Cells C10:C12))</t>
    </r>
  </si>
  <si>
    <t>Estimated value of centrally reported QIPP initiatives in remaining CSR period (£000's)
(Should be &gt;50% of years 2-4 (Cells C10:C12))</t>
  </si>
  <si>
    <t>SHA narrative on PCT cluster progress</t>
  </si>
  <si>
    <t>Monthly performance monitoring (April data available in June) to ensure practice prescribing within budget; performance management via the locality meetings, peer groups established in the 5 localities as well as practice based support led by Prescribing Team
Practice level plans for GMS and Prescribing LES 2012/13 to be completed</t>
  </si>
  <si>
    <t xml:space="preserve">Monthly performance monitoring to ensure practice prescribing within budget; performance management via peer groups.                                                             
Agreement of 13/14 prescribing budget based on 12/13 outturn, 13/14 cost pressures and 13/14 cost reduction opportunities.                           </t>
  </si>
  <si>
    <t>Develop and sign off Brent QIPP with GPCE Prescribing Leads
Present QIPP to practices in Peer Groups</t>
  </si>
  <si>
    <t>Monthly performance monitoring (April data available in June) to ensure practice prescribing within budget</t>
  </si>
  <si>
    <t>Monthly performance monitoring to ensure practice prescribing within budget; performance management via the locality meetings, peer groups established in the 5 localities as well as practice based support to practices especially those forecast overspends in prescribing budget, led by Prescribing Team.
Agreement of 13/14 prescribing budget based on 12/13 outturn, 13/14 cost pressures and 13/14 cost reduction opportunities</t>
  </si>
  <si>
    <t>Implement Sub cluster formulary via Scriptswitch and keep updated every month (Ongoing)                                                                                                    
Finalise ONWL medicines management plan                                                                                         
Agree GMScontract medicines med 6/10 indicator which will link in to savings plans.                                                                                                                                                        
Set GP Prescribing budgets in conjuction with CCG prescribing lead                                                                                                 
Agree expected savings from this budget.                                                                                             
Agree support needed for practices to achieve savings.                                                                                                          
Approve business case for additional QIPP resource                                                                        
Develop HCGG / Borough medicines management strategy</t>
  </si>
  <si>
    <t>Implement ONWL Medicines Management strategy.</t>
  </si>
  <si>
    <t>Review Scriptswitch</t>
  </si>
  <si>
    <t>To negotiate the saving from the contract, ensuring no impact upon quality of care or services provided.</t>
  </si>
  <si>
    <t>Long term conditions</t>
  </si>
  <si>
    <t xml:space="preserve">Primary Care productivity </t>
  </si>
  <si>
    <t>Model for Urgent Care
(LM 1.1 - 1.5)</t>
  </si>
  <si>
    <t>Single Point of Access
(LM 1.6 - 1.12)</t>
  </si>
  <si>
    <t>Integrated care management  / Rapid Response
(LM 2.1 - 2.12)</t>
  </si>
  <si>
    <t>Non Acute Bed Base Review
(LM 2.13)</t>
  </si>
  <si>
    <t>Frail Elderly Care Pathway
(2.14 - 2.16)</t>
  </si>
  <si>
    <t>Stroke Rehabilitation
(2.17 - 2.19)</t>
  </si>
  <si>
    <t>Rehabilitation / reablement  strategy development
(LM 2.20 - 2.21)</t>
  </si>
  <si>
    <t>Independent sector treatment centre (ISTC)
(LM 3.1 - 3.3)</t>
  </si>
  <si>
    <t>Prescribing
(LM 4.1 - 4.10)</t>
  </si>
  <si>
    <t>Activity shifts
(LM 5.1 - 5.6)</t>
  </si>
  <si>
    <t>Workstream 5K</t>
  </si>
  <si>
    <t>Primary care transformation
(LM 6.1 - 6.2)</t>
  </si>
  <si>
    <t>List Validation Project
(LM 6.3 - 6.4)</t>
  </si>
  <si>
    <t>Implement local requirements of practice choice pilots project
(LM 6.5)</t>
  </si>
  <si>
    <t>Implement practice boundary changes project
(LM 6.6)</t>
  </si>
  <si>
    <t>Implement the GPOS and once for London initiatives project
(LM 6.7 - 6.8)</t>
  </si>
  <si>
    <t>Develop and implement plans to ensure servicedelivery during the olympic games period project
(LM 6.9 - 6.12)</t>
  </si>
  <si>
    <t>Implement the contract stocktake in line with agreed timescales project
(LM 6.13 - 6.15)</t>
  </si>
  <si>
    <t xml:space="preserve">End State: 
To achieve a 50% utilisation target of the UCC by end of 2012/13 for WX (June 2013 for BHRUT). To achieve a savings target of £1.8m in 2012/13.  LAS - Reduction in current conveyance rate from 67.5% in April 2012 to 65% in Mar 2013.                                                            
Successful procurement of the service (contract awarded to selected provider June 2012).
Successful mobilisation of the service (service to go live November 2012).
</t>
  </si>
  <si>
    <t>End State: 
To develop a UCC++ model at King George's site and achieve a 65% utilisation target by the end of 2013/14.
To achieve the level of savings specified in the CSP (savings of £2.5m realised by end of Q4 213/14) through Single Point of Access.</t>
  </si>
  <si>
    <t>End State: 
To achieve the level of savings as specified in the CSP (savings of £1.9m realised by end of Q4 2014/15).</t>
  </si>
  <si>
    <t>Workstream 1A:
Operational policy / service spec completed.
WiC review - CCGs to consider outpatients from walk in and polysystem review.</t>
  </si>
  <si>
    <t>Workstream 1A:
WX to achieve 40% activity shift to UCC, KGH and Queens to achieve 36% shift to UCC.</t>
  </si>
  <si>
    <t>Workstream 1A:
Queens &amp; KGH to achieve 40% activity shift to UCC, WX to achieve 44%.</t>
  </si>
  <si>
    <t>Workstream 1A:
A&amp;E and UCC infrastructure improvements complete. Queens, KGH to achieve 44% activity shift to UCC  and 48% to be achieved at WX.</t>
  </si>
  <si>
    <t>Workstream 1A:
Queens, KGH to achieve 48% activity shift to UCC, WX to have achieved 50%.</t>
  </si>
  <si>
    <t>Workstream 1B:
Written sign off by CCG's and NELC Board.   Contract awarded.</t>
  </si>
  <si>
    <t>Workstream 1B:
Mobilise service.
111 Governance arrangements in place.</t>
  </si>
  <si>
    <t>Workstream 1B:
DH Governance review</t>
  </si>
  <si>
    <t>Workstream 1B:
End to End service and DoS testing</t>
  </si>
  <si>
    <t>Workstream 1B: 
Final Governance review by National Clinical Director</t>
  </si>
  <si>
    <t>Workstream 1B: 
Service to go live.</t>
  </si>
  <si>
    <t xml:space="preserve">Workstream 1B: Quarterly Performance and Savings Monitoring.  Review and refine plans for 2013/14. </t>
  </si>
  <si>
    <t xml:space="preserve">End State - ICM: 
• To complete the implementation of Integrated Care in Waltham Forest and Redbridge.
• To reduce the number of avoidable emergency admissions for the cohort related to Integrated Care.
End State - Rapid Response:
• To achieve a common understanding of current service landscape for unplanned care in the health economy in terms of the current service aims, functions and effectiveness
• To develop and define a core offering of rapid response across the four ONEL boroughs.
End State - Non acute bed base
A more consistant eligibility criteria is developed.  An improved utilisation of community based assets and infrastructure to support the development of service models promoting care outside of the acute hospital setting.
End state - Frail Elderly
To develop a Care Pathway for frail elders including consideration of a  medical assessment unit.
End state - Stroke Rehabilitation
To improve stroke rehabilitation with Early Supported Discharge and the development of specialist community team.
End state - Out of Hospital
Development of out of hospital/integrated care strategic framework between social care and health
End state - Rehabilitation / reablement  strategy development.
Develop a joint strategy for rehabilitation/reablement including recommendations on impact on acute and non-acute bed base. </t>
  </si>
  <si>
    <t xml:space="preserve">End State, ICM: 
To reduce the number of avoidable emergency admissions for the cohort related to Integrated Care.  </t>
  </si>
  <si>
    <t>Workstream 2A:
Project implementation phase complete. Handover of the  case management integrated care project to the borough team to mainstream performance management. (B&amp;D).
Go live of clusters 6 &amp; 7  (RED and WF)</t>
  </si>
  <si>
    <t xml:space="preserve">Workstream 2A:
Integrated Care Co-alition in place to take forward the work of developing an out of hospital strategy..  </t>
  </si>
  <si>
    <t xml:space="preserve">Workstream 2A:
Implementation of health analytics new functionality.
</t>
  </si>
  <si>
    <t xml:space="preserve">Workstream 2A:
Project implementation phase complete. Handover of the case management integrated care project to the borough team to mainstream performance management. (WF &amp; Red).
</t>
  </si>
  <si>
    <t>Workstream 2A:
Explore the scaling up of integrated care through population &amp; care pathway development with the clinical commissioners in line with the OOH strategy (milestones dependant on CCG approval)
A cummulative total of 215 admissions avoided for ICM in Q1.</t>
  </si>
  <si>
    <t xml:space="preserve">Workstream 2A:
Scope the current LTC borough population and care pathway provision and undertake a gap analysis based on best practice evidence.
</t>
  </si>
  <si>
    <t xml:space="preserve">Workstream 2A:
Identify the clinicians who are to clinically lead and champion integrated care population management across health and social care organisational boundaries.
</t>
  </si>
  <si>
    <t>Workstream 2A:
Establish the project board governance structure including partners from across the health and social care economy.                                                                 Development of the ONEL integrated care population and care pathway model in partnership with GP commissioners and stakeholders across the health and social care economy. 
A cumulative total of 429 admissions avoided for ICM.  
A cumulative total of 103 admissions avoided by the Rapid Response Team in Q2.</t>
  </si>
  <si>
    <t xml:space="preserve">Workstream 2A:
Undertake the financial modelling of the impact of implementation of the proposed model.                 Gain engagement of a wide body of professionals and clinicians to shape and refine the proposed ONEL integrated care population management model.
</t>
  </si>
  <si>
    <t>Workstream 2A:
Sign off the model of integrated care for population management through care pathways.                                                         Develop and gain sign off for the business case for the model.                    Develop an implementation plan which has a phased implementation</t>
  </si>
  <si>
    <t>Workstream 2A:
Implement phase 1 roll out programme for the new model 
A cumulative total of 651 admissions avoided for ICM.
A cumulative total of 273 admission avoided by the Rapid Response Team in Q3.</t>
  </si>
  <si>
    <t>Workstream 2A:
A cummulative total of 873 admissions avoided.
A cumulative total of 469 admission avoided by the Rapid Response Team in Q4.</t>
  </si>
  <si>
    <t>Workstream 2B:
Review complete.</t>
  </si>
  <si>
    <t xml:space="preserve">Workstream 2C:
OOH strategy to inform pathway development following this.  Develop business case, commissioning strategy and implementation plan including workforce, IT/informatics, estates and detailed financial modelling.  Commissioning strategy to include review of payment mechanisms and incentives (including consideration of LTC Year of Care funding model) to align delivery to desired outcomes.  Implementation plan to include requirements of primary care to deliver care pathways.  </t>
  </si>
  <si>
    <t>Workstream 2C:
Pathway Developed.</t>
  </si>
  <si>
    <t>Workstream 2C:
Implementation of the pathway.</t>
  </si>
  <si>
    <t>Workstream 2D:
Implementation planning complete.</t>
  </si>
  <si>
    <t>Workstream 2D:
Plans Agreed.</t>
  </si>
  <si>
    <t>Workstream 2D:
Implementation to commence.</t>
  </si>
  <si>
    <t>Workstream 2E:
Strategy Development complete.</t>
  </si>
  <si>
    <t>Workstream 2E:
Implementation of the strategy.</t>
  </si>
  <si>
    <t xml:space="preserve">End state:
To achieve  efficiency savings through utilisation of newly negotiated contract.
</t>
  </si>
  <si>
    <t xml:space="preserve">Method of monitoring pathway guarantee agreed.
Pathway guarantee forecast outturn review. </t>
  </si>
  <si>
    <t>Review delivery of new model.
Consider changes post elective strategy.</t>
  </si>
  <si>
    <t>Confirm  / refine plans for 13/14.</t>
  </si>
  <si>
    <t xml:space="preserve">End state:
Medicines optimisation to a achieve the agreed savings and improve the quality of patient outcomes </t>
  </si>
  <si>
    <t>End state:
Achievement of savings and improved quality of medicines optimization</t>
  </si>
  <si>
    <t>Meeting with area prescribing committee (APC) to confirm milestones and priorities (1st Apirl 2012).
Sign up to incentive schemes for all ONEL practices (1st April).
Updating Script Switch profiles to reflect all up-to-date information regarding prescribing.
Respiratory project: Working partnership agreed.  Respiratory protocols for patients agreed</t>
  </si>
  <si>
    <t>Prioritise practices that will achieve the maximum benefit from receiving earlier patient reviews.</t>
  </si>
  <si>
    <t>Engagement and peer review of prescribing forums by practice within each Borough. APC Meeting</t>
  </si>
  <si>
    <t>Additional resource to manage prescribing budgets via agreed prescribing plans where practices are overspending.  APC Meeting</t>
  </si>
  <si>
    <t xml:space="preserve">Engagement and peer review of prescribing forums by practice within each Borough.
</t>
  </si>
  <si>
    <t>Review outcomes, KPIs and terms of the partnership agreement. From Asthma project. APC Meeting</t>
  </si>
  <si>
    <t>Incentive schemes completed.</t>
  </si>
  <si>
    <t>Engagement and peer review of prescribing forums by practice within each Borough.  APC Meeting</t>
  </si>
  <si>
    <t>Meeting with relevant prescribing sub committee(s) to confirm and refine milestones and priorities for 2013/14.</t>
  </si>
  <si>
    <t>Post scheme varification and award of payments.
Start Implementation phase 2.</t>
  </si>
  <si>
    <t>Physical presence confirmed, move in activity between acute points of delivery (PODs) to show activity is shifting and being charged at a lower tariff.
NHS Barking and Dagenham: pathway redesign with BHRUT, introduction of MCATS SPA, community ophthalmology service and referral management work.
NHS Waltham Forest: continuation of existing QIPP schemes (use of CSS, pathway redesign with Whipps Cross) plus referral management work</t>
  </si>
  <si>
    <t xml:space="preserve">Workstream 5A:
16 new clinics move to Loxford Polyclinic, 7 new clinics move to Barking Hospital site.  Monthly monitoring thereafter.
</t>
  </si>
  <si>
    <t>Workstream 5A:
CSS service to be reviewed; testing propriety of services and gauging additionality they bring to the system.</t>
  </si>
  <si>
    <t>Workstream 5A:
MCATS SPA goes live.  Programme of GP Peer Review begins, incorporating referral management schemes.</t>
  </si>
  <si>
    <t>Workstream 5A:
Half-year review of services relating to QIPP delivery to be undertaken.
Borough Teams and CCGs evaluate success of plans and commence planning for following year.</t>
  </si>
  <si>
    <t>Workstream 5A:
Following year financial targets are confirmed and draft schemes are outlined for initial CSP submission.</t>
  </si>
  <si>
    <t>Workstream 5A:
CCGs are supported  in evaluating which  workstreams are viable and commit to final versions of QIPP schemes.  Approval sought through appropriate Governance structures.  Agreed workstreams are converted into activity/costings to inform SLA negotiations, where appropriate.</t>
  </si>
  <si>
    <t>Implementation to include primary care transformation to support implementation across Out of Hospital, Urgent and Emergency Care and KGH vision.</t>
  </si>
  <si>
    <t xml:space="preserve">Workstream 6A:
Draft ONEL primary care strategy agreed by board as framework for development of local strategies by each CCG.
</t>
  </si>
  <si>
    <t>Workstream 6A:
Work with CCG's to deliver plans to demonstrate continuous implementation in primary care, in line with the authorisation requirements.</t>
  </si>
  <si>
    <t xml:space="preserve">Workstream 6B:
Phase 1 FP69 actions completed. </t>
  </si>
  <si>
    <t>Workstream 6B:
Phase 1 Removals completed (20%)
Develop plans and implement phase 2 removals (further 80%) 
FP 69 actions set by 31st March.</t>
  </si>
  <si>
    <t>Workstream 6C:
Assess and commission services for patients registered as pilot sites for in-hours urgent care; in hours home visiting;access out of hours; community based services.</t>
  </si>
  <si>
    <t>Workstream 6D:
Advise practices of new regulation &amp; set up process for determining application for setting outer practice area boundaries.
Review process for closure of lists and revise policy.</t>
  </si>
  <si>
    <t>Workstream 6E:
Link GPOS to contract review process.
Incorporate into CCg primary care improvement plans.
Support the development and implementation of the commissioner view.</t>
  </si>
  <si>
    <t>Workstream 6E:
Work with CCgs to ensure they are utilised in identifying and improving performance.</t>
  </si>
  <si>
    <t xml:space="preserve">Building delays have effected the planned closure of a ward and delayed the planned SPA pilot. </t>
  </si>
  <si>
    <t>Alcohol in A&amp;E service commences end July 12.  Interviews for Healthy Ageing posts taking place at present.  Expected service commencement Sept 12.  Reducing admission to care homes commences Nov 12.</t>
  </si>
  <si>
    <t>New service spec being drawn up following on hold being released by NHSL.</t>
  </si>
  <si>
    <t>Reviewing financial modelling for Guy'sUCC launched July 2012 and financial case linked with re-development of St Thomas' A&amp;E. Financial impact mitigated through contractual risk share arrangements in contract. Redirection schemes in place from Feb 2012 using PALS and sessions in local practices.  St Thomas are piloting front door streaming of patients using new UCC specification started June 2012.</t>
  </si>
  <si>
    <t>Although many of the milestones in this initiative are Green, delays in creating fit for purpose service specificans have led to some milestones moving to Amber and Red status.</t>
  </si>
  <si>
    <t>Previous service spec not fit for purpose and therefore a new one is required. The new service spec will encompass training in a holistic diabetes service for Bexley. However training is still to be looked at in 2012/13</t>
  </si>
  <si>
    <t>Completed - All three contractual changes effected and planned saving by March 2013</t>
  </si>
  <si>
    <t>Still on track for Jul-12 deadline</t>
  </si>
  <si>
    <t xml:space="preserve">PAU has been included as part of the SLHt acute contract, which at present is unsigned. </t>
  </si>
  <si>
    <t>1. Productivity</t>
  </si>
  <si>
    <t>2. Integrated care</t>
  </si>
  <si>
    <t>3. Integrated care</t>
  </si>
  <si>
    <t>4. Reducing Drug Spend</t>
  </si>
  <si>
    <t>5.Running costs</t>
  </si>
  <si>
    <t>6. Demand Management</t>
  </si>
  <si>
    <t>Acute sector</t>
  </si>
  <si>
    <t>Primary care productivity</t>
  </si>
  <si>
    <t>End of life care</t>
  </si>
  <si>
    <t>Planned care</t>
  </si>
  <si>
    <t>Urgent care</t>
  </si>
  <si>
    <t>Back office/Estates</t>
  </si>
  <si>
    <t xml:space="preserve">Achieve streamlined pathways and services with controlled but easily identifiable access so patients are treated where possible once in an approariate setting. Where LTC and/or comorbity is concerned the movement is to prevent hospital admission by manging patients in the community more cost effectively with prevention in mind. </t>
  </si>
  <si>
    <t xml:space="preserve"> To take an overarching view of each disease group ie LTC and identify the pathways that are  most cost effective and productive and ensure that these servicesare commissioned.</t>
  </si>
  <si>
    <t xml:space="preserve">Pathways and provision for all clients groups refined so that all health services are provided in the most cost effective and productive way in the most appropraite setting.  </t>
  </si>
  <si>
    <t>PCT HWB NME 9 end</t>
  </si>
  <si>
    <t>PCT HWB NME 10 end</t>
  </si>
  <si>
    <t>PCT HWB NME 11 end</t>
  </si>
  <si>
    <t>PCT HWB NME 12 end</t>
  </si>
  <si>
    <t>PCT HWB NME 13 end</t>
  </si>
  <si>
    <t>PCT HWB NME 14 end</t>
  </si>
  <si>
    <t>PCT HWB NME 15 end</t>
  </si>
  <si>
    <t>PCT HWB NME 16 end</t>
  </si>
  <si>
    <t>PCT HWB NME 17 end</t>
  </si>
  <si>
    <t>PCT HWB NME 18 end</t>
  </si>
  <si>
    <t>PCT HWB NME 19 end</t>
  </si>
  <si>
    <t>PCT HWB NME 20 end</t>
  </si>
  <si>
    <t>PCT HWB NME 21 end</t>
  </si>
  <si>
    <t>PCT HWB NME 22 end</t>
  </si>
  <si>
    <t>PCT HWB NME 23 end</t>
  </si>
  <si>
    <t>PCT HWB NME 24 end</t>
  </si>
  <si>
    <t>PCT HWB NME 25 end</t>
  </si>
  <si>
    <t>PCT HWB LMS 1 end</t>
  </si>
  <si>
    <t>PCT HWB LMS 2 end</t>
  </si>
  <si>
    <t>PCT HWB LMS 3 end</t>
  </si>
  <si>
    <t>PCT HWB LMS 4 end</t>
  </si>
  <si>
    <t>PCT HWB LMS 5 end</t>
  </si>
  <si>
    <t>PCT HWB LMS 6 end</t>
  </si>
  <si>
    <t>PCT HWB LMS 7 end</t>
  </si>
  <si>
    <t>PCT HWB LMS 8 end</t>
  </si>
  <si>
    <t>PCT HWB LMS 9 end</t>
  </si>
  <si>
    <t>PCT HWB LMS 10 end</t>
  </si>
  <si>
    <t>PCT HWB LMS 11 end</t>
  </si>
  <si>
    <t>PCT HWB LMS 12 end</t>
  </si>
  <si>
    <t>PCT HWB LMS 13 end</t>
  </si>
  <si>
    <t>PCT HWB LMS 14 end</t>
  </si>
  <si>
    <t>PCT HWB LMS 15 end</t>
  </si>
  <si>
    <t>PCT HWB LMS 16 end</t>
  </si>
  <si>
    <t>PCT HWB LMS 17 end</t>
  </si>
  <si>
    <t>PCT HWB LMS 18 end</t>
  </si>
  <si>
    <t>PCT HWB LMS 19 end</t>
  </si>
  <si>
    <t>PCT HWB LMS 20 end</t>
  </si>
  <si>
    <t>PCT HWB LMS 21 end</t>
  </si>
  <si>
    <t>PCT HWB LMS 22 end</t>
  </si>
  <si>
    <t>PCT HWB LMS 23 end</t>
  </si>
  <si>
    <t>PCT HWB LMS 24 end</t>
  </si>
  <si>
    <t>PCT HWB LMS 25 end</t>
  </si>
  <si>
    <t>PCT HWB LMS 26 end</t>
  </si>
  <si>
    <t>PCT HWB LMS 27 end</t>
  </si>
  <si>
    <t>PCT HWB LMS 28 end</t>
  </si>
  <si>
    <t>PCT HWB LMS 29 end</t>
  </si>
  <si>
    <t>PCT HWB LMS 30 end</t>
  </si>
  <si>
    <t>PCT PHT LAs End state 12-13</t>
  </si>
  <si>
    <t>PCT PHT LAs NME 1</t>
  </si>
  <si>
    <t>PCT PHT LAs NME 2</t>
  </si>
  <si>
    <t>PCT PHT LAs NME 3</t>
  </si>
  <si>
    <t>PCT PHT LAs NME 4</t>
  </si>
  <si>
    <t>PCT PHT LAs NME 5</t>
  </si>
  <si>
    <t>PCT PHT LAs NME 6</t>
  </si>
  <si>
    <t>PCT PHT LAs NME 7</t>
  </si>
  <si>
    <t>PCT PHT LAs NME 8</t>
  </si>
  <si>
    <t>PCT PHT LAs NME 9</t>
  </si>
  <si>
    <t>PCT PHT LAs NME 10</t>
  </si>
  <si>
    <t>PCT PHT LAs NME 11</t>
  </si>
  <si>
    <t>PCT PHT LAs NME 12</t>
  </si>
  <si>
    <t>PCT PHT LAs NME 13</t>
  </si>
  <si>
    <t>PCT PHT LAs NME 14</t>
  </si>
  <si>
    <t>PCT PHT LAs NME 15</t>
  </si>
  <si>
    <t>PCT PHT LAs NME 16</t>
  </si>
  <si>
    <t>PCT PHT LAs NME 17</t>
  </si>
  <si>
    <t>FTs NME 1 end</t>
  </si>
  <si>
    <t>FTs NME 2 end</t>
  </si>
  <si>
    <t>FTs NME 3 end</t>
  </si>
  <si>
    <t>FTs NME 4 end</t>
  </si>
  <si>
    <t>FTs NME 5 end</t>
  </si>
  <si>
    <t>FTs NME 6 end</t>
  </si>
  <si>
    <t>FTs NME 7 end</t>
  </si>
  <si>
    <t>FTs NME 8 end</t>
  </si>
  <si>
    <t>FTs NME 9 end</t>
  </si>
  <si>
    <t>FTs NME 10 end</t>
  </si>
  <si>
    <t>FTs NME 11 end</t>
  </si>
  <si>
    <t>FTs NME 12 end</t>
  </si>
  <si>
    <t>FTs NME 13 end</t>
  </si>
  <si>
    <t>FTs NME 14 end</t>
  </si>
  <si>
    <t>FTs NME end</t>
  </si>
  <si>
    <t>FTs NME 16 end</t>
  </si>
  <si>
    <t>FTs NME 17 end</t>
  </si>
  <si>
    <t>FTs NME 18 end</t>
  </si>
  <si>
    <t>FTs NME 19 end</t>
  </si>
  <si>
    <t>FTs NME 20 end</t>
  </si>
  <si>
    <t>FTs NME 21 end</t>
  </si>
  <si>
    <t>FTs NME 22 end</t>
  </si>
  <si>
    <t>FTs NME 23 end</t>
  </si>
  <si>
    <t>FTs NME 24 end</t>
  </si>
  <si>
    <t>FTs NME 25 end</t>
  </si>
  <si>
    <t>FTs LMS 1 end</t>
  </si>
  <si>
    <t>FTs LMS 2 end</t>
  </si>
  <si>
    <t>FTs LMS 3 end</t>
  </si>
  <si>
    <t>FTs LMS 4 end</t>
  </si>
  <si>
    <t>FTs LMS 5 end</t>
  </si>
  <si>
    <t>FTs LMS 6 end</t>
  </si>
  <si>
    <t>FTs LMS 7 end</t>
  </si>
  <si>
    <t>FTs LMS 8 end</t>
  </si>
  <si>
    <t>FTs LMS 9 end</t>
  </si>
  <si>
    <t>FTs LMS 10 end</t>
  </si>
  <si>
    <t>FTs LMS 11 end</t>
  </si>
  <si>
    <t>FTs LMS 12 end</t>
  </si>
  <si>
    <t>FTs LMS 13 end</t>
  </si>
  <si>
    <t>FTs LMS 14 end</t>
  </si>
  <si>
    <t>FTs LMS 15 end</t>
  </si>
  <si>
    <t>FTs LMS 16 end</t>
  </si>
  <si>
    <t>FTs LMS 17 end</t>
  </si>
  <si>
    <t>FTs LMS 18 end</t>
  </si>
  <si>
    <t>FTs LMS 19 end</t>
  </si>
  <si>
    <t>FTs LMS 20 end</t>
  </si>
  <si>
    <t>FTs LMS 21 end</t>
  </si>
  <si>
    <t>FTs LMS 22 end</t>
  </si>
  <si>
    <t>FTs LMS 23 end</t>
  </si>
  <si>
    <t>FTs LMS 24 end</t>
  </si>
  <si>
    <t>FTs LMS 25 end</t>
  </si>
  <si>
    <t>FTs LMS 26 end</t>
  </si>
  <si>
    <t>FTs LMS 27 end</t>
  </si>
  <si>
    <t>FTs LMS 28 end</t>
  </si>
  <si>
    <t>FTs LMS 29 end</t>
  </si>
  <si>
    <t>FTs LMS 30 end</t>
  </si>
  <si>
    <t>Milestone status</t>
  </si>
  <si>
    <t>Date</t>
  </si>
  <si>
    <t>Milestone due date</t>
  </si>
  <si>
    <t>PCT Cluster :</t>
  </si>
  <si>
    <t>Report for the month of:</t>
  </si>
  <si>
    <t>SHA Cluster</t>
  </si>
  <si>
    <t>PCT cluster</t>
  </si>
  <si>
    <t>NHS London</t>
  </si>
  <si>
    <t>NHS Midlands and East</t>
  </si>
  <si>
    <t>NHS North of England</t>
  </si>
  <si>
    <t>NHS South of England</t>
  </si>
  <si>
    <t>SHA cluster:</t>
  </si>
  <si>
    <t>Set up timetable commencment</t>
  </si>
  <si>
    <t>Slippage due to delays on the part of the provider who has yet to commit whether they can run the pilot due to cost concerns</t>
  </si>
  <si>
    <t xml:space="preserve"> </t>
  </si>
  <si>
    <t xml:space="preserve">Conduct GP consultation workshops. This scheme is being reviewed to understand next steps and if there needs to be agreement on milestones. The milestones are being reviewed as the the scheme is being reviewed. </t>
  </si>
  <si>
    <t>There is no impact to delivery this will be continually monitored from the start date of the milestone.</t>
  </si>
  <si>
    <t>In progress and ongoing.There is no impact to delivery this will be continually monitored from the start date of the milestone.</t>
  </si>
  <si>
    <t>Rolling recruitment programme ongoing until end of August. There is NEL overperformance, but not expected to be effected by recruitment timescale. STARRS stretch is project HA3.3 therefore  this milestone would not be counted in the original project from last year which is HA019/20/21</t>
  </si>
  <si>
    <t>This is being reviewed and a new date for procurement being signed off. This is with the Director of Hillingdon and the DOF for next steps and recovery.</t>
  </si>
  <si>
    <t>Croydon #27 - underperforming ytd, fot underperformance</t>
  </si>
  <si>
    <t>Croydon #1 - Jenni advised that it is planned for Sept</t>
  </si>
  <si>
    <t>Croydon #1 - confirmed with Jenni</t>
  </si>
  <si>
    <t>Croydon #16 - checked with Jenni - ok</t>
  </si>
  <si>
    <t>The intention, subject to approval of the business case going to the NELC board in September, is that the new service will go live on 1 February 2013, and the 60 day termination clause on the current contract will be invoked to do so (due to end on 31 March).</t>
  </si>
  <si>
    <t>Servcie redesign to single pathway through urgent care to reduce WIC and GP streaming. Business Case subject to approval at the September board meeting.</t>
  </si>
  <si>
    <t xml:space="preserve">Whips Cross activity shift is complete.  
The actions for Queen's and KGH are:
• Agreeing the  changes to pathways at KGH site where majority of savings are planned. Audit by BHR paediatrician showed that if volume of children currently sent home from majors with no action were directed to UCC, this would result in overall utilisation of 44%. UCC utilisation group to lead changes to pathways. 
• Audit being undertaken by GP leads at QH A&amp;E to identify % of patients that could be streamed to UCC against current volumes. To be fed back to urgent care steering group to ensure learning leads to practice changes. 
• Redirection pathway now in place from QH and KGH UCC to GP practices, signed off by CCGs. Expecting 8% of activity to be redirected.
</t>
  </si>
  <si>
    <t>Development of service model and commissioning strategy plan in train.</t>
  </si>
  <si>
    <t>Delay in the implementation of MCATS due to funding.  Alternative strategies being explored to achieve savings.</t>
  </si>
  <si>
    <t>Paper provided to CCG's to set out quality improvement approach. First aper to Board on NELC Primary Care performance - September 12</t>
  </si>
  <si>
    <t xml:space="preserve">Joint procurement with Bromley, Business case end sept 12, Service April 13  </t>
  </si>
  <si>
    <t>All elements of assurance have been transposed onto the tracker. Finances as recorded on the tracker need to be refined further and this work is ongoing.</t>
  </si>
  <si>
    <t>Given the expected timescales of large-scale transformational change in London, it is difficult to accurately assess this as a separate component of QIPP. For this month's submission the comments above on transactional change are assumed to incorporate also the effects of transformational change which is occurring in the NHS such as pathway redesigns.</t>
  </si>
  <si>
    <t>KGH new pathways to be agreed to increase utilisation levels in paeds and gynae. PC redirection service recommenced on 13/09/12 from Queens and KGH.  CCG leads to undertake streaming sessions at Queens UCC to look at how utilisation levels can be increased through improved streaming.</t>
  </si>
  <si>
    <t>Complete for Whipps Cross.  BHRUT – Trust developing plans to be presented by end of Sept 2012 with a view to commencing ESD by December 2012.</t>
  </si>
  <si>
    <t xml:space="preserve">The Integrated Care Commissioning Strategy is in development. Due for completion end October. Will include options for greater integration of rehabilitation/reablement services around a locality based service model. </t>
  </si>
  <si>
    <t>The Area Prescribing Committee (APC) is scheduled for 21st September. Forecast outturns are now available for GP practice’s prescribing budgets. Prioritisation to work with those practices that are showing a forecast overspend has begun.</t>
  </si>
  <si>
    <t>Completed.  Activity shifts on track.</t>
  </si>
  <si>
    <t>Estimated planned savings
2012-13 (£000's)</t>
  </si>
  <si>
    <t>1.87m</t>
  </si>
  <si>
    <t xml:space="preserve">Key objectives being reviewed and a new business case to drafted to demonstrate how QIPP savings will be delivered. </t>
  </si>
  <si>
    <t>This sub initiative is being revised and a refreshed plan will follow. The focus of the work will now look at pathway redesign within the hospital as a part of the CDU pathway review.  The aim is to apply NICE guidance and remove unnecessary parts of the pathway where possible.</t>
  </si>
  <si>
    <t>Contractual levers in palce with main MH provider</t>
  </si>
  <si>
    <t>Training and communication obstertric triage rescheduled to start in January</t>
  </si>
  <si>
    <t>All but 1 contracts are signed</t>
  </si>
  <si>
    <t>Discussions have taken place with CCG staff about how CCGs will take this forward</t>
  </si>
  <si>
    <t>Month 4 and 5 QIPP progress has included actions and mitigations for all QIPP schemes.  This is likely to continue under the new arrangements from October 1</t>
  </si>
  <si>
    <t>Contracts signed at all bar 1 providers - details being finalised through informatics overlap model.  Month 5 finance report includes forecast which is over 10% variance after risk adjustment</t>
  </si>
  <si>
    <t>Contracts signed at all bar 1 providers - details being finalised through informatics overlap model. Rated amber until model agreed</t>
  </si>
  <si>
    <t>Good progress has been made on resolving issues, however savings for the project are forecast to be more than 10% lower than target.  Action plan in place to improve savings forecast.</t>
  </si>
  <si>
    <t>Delay in sign-off of monitoring report and nurse recruitment. Month 5 finance report shows FOT variance of 6.7%</t>
  </si>
  <si>
    <t xml:space="preserve">New Pain Management pathways being worked up at several CCGs </t>
  </si>
  <si>
    <t>The majority of projects in this programme are amber or green, however month 5 finance data shows the FOT having a greater than 10% variance.</t>
  </si>
  <si>
    <t xml:space="preserve">Fourth wave commissioning commenced.   </t>
  </si>
  <si>
    <t>Five wave commissioning cmplete</t>
  </si>
  <si>
    <t>Final phased payment of set up costs released
Monthly performance monitoring to ensure delivery against target; performance management via peer/practice groups and developing mitigation strategies if scheme is underperforming .</t>
  </si>
  <si>
    <t>Hounslow. Not yet started yet ( New delivery date 30/09/2012). Ealing Complete. Hillingdon milestone being re-profiled.</t>
  </si>
  <si>
    <t>Service mobilisation started on time however implementation was delayed due to difficulty in filling all vacancies. (54 FTE posts) Pilot covering 10 practices started in mid August and is expected to run until end September, with the full scale service commencing in October 2012. Although there is a current QIPP savings shortfall due to the delay in fully mobilising the service, we expect that once the service is fully mobilised in October, it will deliver as specified. We have built a Risk-and-Benfit Share agreement into the contract with Ealing ICO (provider of the service) which will ensure further incentive to deliver for the provider</t>
  </si>
  <si>
    <t>Hillingdon milestone is being Re-profiled. There is no impact to delivery this will be continually monitored from the start date of the milestone.</t>
  </si>
  <si>
    <t>Ealing Complete.</t>
  </si>
  <si>
    <t xml:space="preserve">(Ealing in Progress) Hillingdon milestone is being re-profiled.Two key developments have still not been completed: 
1. IT roll-out to all practices (this is schedule over a 3 months period due to complete October 2012)
2. recruitment to the RFS posts (this needs to take place in tandem with the wider NWL reorganisation).continue current implementation plans.Risk to benefit realisation in 2012/13 if RFS continues to incur high staffing costs due to agency . 1. Complete full IT roll-out to Practices and provide training and support so that GP practices start referring into the RFS using Choose and Book 
2. Appoint to the vacancies within the RFS.  </t>
  </si>
  <si>
    <t>(Ealing Not yet started).Hillingdon milestone is being re-profiled. There is no impact to delivery this will be continually monitored from the start date of the milestone.</t>
  </si>
  <si>
    <t xml:space="preserve">(Ealing Completed). Hounslow Not yet started (New delivery date 31/10/2012).  Hillingdon milestone is being re-profiled. There is no impact to delivery this will be continually monitored from the start date of the milestone. </t>
  </si>
  <si>
    <t>KPI's: ACU currently developing activity data for KPIs (available w/e 16/03) (W) (S&amp;M) (K) (CR)</t>
  </si>
  <si>
    <t>KPI's: Contract adjustment (ACU)  - monthly reports 
Ongoing monitoring (W) (S&amp;M) (K) (CR)</t>
  </si>
  <si>
    <t>Community urology:
Initiation of a scheme to shift 1st and foll-up appointments from hospitals in to the community
57 first appointments and 55 follow-ups shifted from the hospital to community setting in Q1 (K)</t>
  </si>
  <si>
    <t>Community urology: 
109 first appointments and 105 follow-ups shifted from the hospital to community setting in Q2
150 first appointments and 144 follow-ups shifted from the hospital to community setting in Q3 (K)</t>
  </si>
  <si>
    <t>Community urology: 
202 first appointments (full year total of 518) and 194 follow-ups (full year total of 498) shifted from the hospital to community setting in Q4 (K)</t>
  </si>
  <si>
    <t>CCHS (Community) Efficiency:
2012/13 contract value to be agreed with Provider, taking into account efficiency requirement for the year. (CR)</t>
  </si>
  <si>
    <t>CCHS (Community) Efficiency:
Community Contract Rebasing Exercise is being undertaken and further negotiation to take place in June 2012 (CR)</t>
  </si>
  <si>
    <t>CCHS (Community) Efficiency:
Rebasing Exercise Complete and Commissioner/Provider to discuss and agree Activity profile for 2012-13 (CR)</t>
  </si>
  <si>
    <t>Lloyds pharmacy (R):
Review of LPS pharmacy contract at TMH currently on minimum income guarantee. (RI)</t>
  </si>
  <si>
    <t>Lloyds pharmacy (R):
Reduction in the contract value of £32k in the first, second and third quarters (RI)</t>
  </si>
  <si>
    <t xml:space="preserve">Lloyds pharmacy:
Net reduction in the contract value of the LLOYDS Pharmacy contract at Teddington Memeorial Hospital of £128k (RI)
</t>
  </si>
  <si>
    <t>Continuing Care Placements:
Budget Adjustment of 83K per month, no growth being funded (S&amp;M)</t>
  </si>
  <si>
    <t>Mental health efficiency:
2012/13 contract value to be agreed with Provider, taking into account efficiency requirement for the year. (CR)</t>
  </si>
  <si>
    <t>Mental health efficiency:
On-going monitoring monthly to end of year (CR)</t>
  </si>
  <si>
    <t>Mental health:
Budget Adjustment of 41K per month (spot purchase budget mgt) (S&amp;M) (CR)</t>
  </si>
  <si>
    <t>Clinical Assessment Service - Consultant to Consultant Referrals Phase 2 (R):
Initiation of a consultant to consultant referral monitoring process (RI)</t>
  </si>
  <si>
    <t>Clinical Assessment Service - Consultant to Consultant Referrals Phase 2 (R):
Reduction in consultant to consultant referrals by:
200 in Q1
294 in Q2
293 in Q3
(RI)</t>
  </si>
  <si>
    <t>Clinical Assessment Service - Consultant to Consultant Referrals Phase 2:
Total reduction of 1080 consultant to consultant referrals in the acute sector (RI)</t>
  </si>
  <si>
    <t>GP Led Health Centre (R):
Cash release from GPLHC contract and redesign of GPLHC and Walk In Centre. New SLA planned spend for 12-13 is £500-600K against an original projected spend of £1.1m, producing savings of  (RI)</t>
  </si>
  <si>
    <t xml:space="preserve">GP Led Health Centre (R):
Savings of £86k projected on SLA value 
for the 1st Quarter 
for the 2nd Quarter 
for the 2nd Quarter (RI) </t>
  </si>
  <si>
    <t>GP Led Health Centre:
Savings of £343k projected on SLA value for 2012/3 (RI)</t>
  </si>
  <si>
    <t>Primary medical services (R):
Retain growth assumptions within internal reserves. Average of non investment 2% growth rate(RI)</t>
  </si>
  <si>
    <t>Primary medical services (R):
The net effect of retained growth in primary care to achieve £125k savings in the 1st, 2nd and 3rd  Quarters (RI)</t>
  </si>
  <si>
    <t>Primary medical services:
The net effect of retained growth in primary care to achieve £500k savings in 2012/3.  (RI)</t>
  </si>
  <si>
    <t>GP List cleansing: 
Reduction in list size by 20,000 from previous year (W)</t>
  </si>
  <si>
    <t>Cataract pathway:
Pilot service put in place in January 2012 to begin creating financial savings and with the eventual goal of seeing 1200 patients per year. (CR)</t>
  </si>
  <si>
    <t>Cataract pathway:
Triage to begin to divert, with patient consent, to the community service and away from CUH. Provider contract to be extended for 3 month with the option of an additional 3 months to allow for service improvement and to enable a re-procurement of the service. (CR)</t>
  </si>
  <si>
    <t>Cataract pathway:
Provider to undertake a publicity event to encourage referrals to the community service
(CR)</t>
  </si>
  <si>
    <t xml:space="preserve">Cataract pathway:
Review provider performance to assess the further planned extension in September.
 (CR)
</t>
  </si>
  <si>
    <t>Cataract pathway:
230 patient attendances at the community service in Q2. 
300 patient attendances at the community service in Q3. (CR)</t>
  </si>
  <si>
    <t>Cataract pathway:
New service to commence following procurement process
450 patient attendances at the community service in the Q4 (1083 total in year). (CR)</t>
  </si>
  <si>
    <t>Extension of existing MSK Service to include rheumatology:
Undertake clinical discussions to inform clinical pathway redesign with clinical group.
Agree criteria and pathways to underpin rheumatology triage and share with referrers  (K)</t>
  </si>
  <si>
    <t>Extension of existing MSK Service to include rheumatology:
Review and revise ESP service specification .
Model activity and finance impact  - revise costs for ESP and adjustments to be applied to secondary care portfolio. (K)</t>
  </si>
  <si>
    <t>Extension of existing MSK Service to include rheumatology:
Implement ESP  triage and identify other service redesign opportunities associated with rheumatology services e.g. anti TNF monitoring. (K)</t>
  </si>
  <si>
    <t>Development of Community ENT Service:
Scheme approved by BCC &amp; support from SSP.
Agree criteria and pathways to underpin ENT &amp; Audiology triage  (K)</t>
  </si>
  <si>
    <t>Development of Community ENT Service:
Panel to assess potential bids and appoint provider.
AQP provider appointed (K)</t>
  </si>
  <si>
    <t>Development of Community ENT Service:
New service begins with a phased (ramped up) increase to full capacity over two or three months period (K)</t>
  </si>
  <si>
    <t>Sexual health:
Business plan and funding agreed by CCG.
Contractual renegotiations with TOPS providers  completed.
Training for LARC fitting.
Develop Community Pharmacy LES for HIV testing. (W)</t>
  </si>
  <si>
    <t>Sexual health:
Start of GP LES for LARC.
Start of Community pharmacy LES for HIV testing (linked to needle exchange).
Training for LARC Fitting. (W)</t>
  </si>
  <si>
    <t>Sexual health:
Reduction in TOPS payments evidenced.
Assessment of GP LES uptake. (W)</t>
  </si>
  <si>
    <t>Reduction of deaths in hospital:
Initiation of a local enhanced scheme and options for community service development to reduce inapropriate hospital admisisons for EoLC (K)</t>
  </si>
  <si>
    <t>Reduction of deaths in hospital:
Reduction of 34 deaths in hospital by the end of Q2 (K)</t>
  </si>
  <si>
    <t>Reduction of deaths in hospital:
Reduction of a further 34 deaths in hospital (total 68) by the end of Q4 (K)</t>
  </si>
  <si>
    <t>COPD Community Service:
Full service with KPIs to commence (service already live at this point).
Commence patient ramp up with an aim of CRT holding a case load of 500 patients. (CR)</t>
  </si>
  <si>
    <t>COPD Community Service:
Complete patient ramp up - CRT to be holding patient cohort group of 500 patients in time for COPD season (CR)</t>
  </si>
  <si>
    <t>COPD Community Service:
CRT reminder event for GPs - Pre-peak COPD season (CR)</t>
  </si>
  <si>
    <t xml:space="preserve">Improving management of LTCs:
• Implementation of COPD pathway 
• Tele-health provider contracted (S&amp;M) </t>
  </si>
  <si>
    <t>Improving management of LTCs:
• Reduction of 45 emergency admissions in COPD
• Reduction in 23 emergency admissions in Heart Failure
• Reduction in 7 emergency admissions in Diabetes
• Reduction in 7 emergency admissions in Asthma
• Reduction in 6 emergency admissions in Angina
• Reduction in 6 emergency admissions in Epilepsy/ Convulsions
(total 94 reductions) (S&amp;M)</t>
  </si>
  <si>
    <t>Improving management of LTCs:
• Tele-health to go-live in east Merton 
• 70% of practices will have access to a risk profiling tools  (S&amp;M)</t>
  </si>
  <si>
    <t>Improving management of LTCs:
• Reduction in 23 emergency admissions in Heart Failure
• Reduction in 7 emergency admissions in Diabetes
• Reduction in 7 emergency admissions in Asthma
• Reduction in 6 emergency admissions in Angina
• Reduction in 6 emergency admissions in Epilepsy/ Convulsions
(total 49 reductions) (S&amp;M)</t>
  </si>
  <si>
    <t>Improving management of LTCs:
• 70% of practices will have a MDT (inc community teams) in place
• Implementation of an integrated care model (community, social, MDT) across Sutton and Merton 
• Reduction in 23 emergency admissions in Heart Failure
• Reduction in 7 emergency admissions in Diabetes
• Reduction in 7 emergency admissions in Asthma
• Reduction in 6 emergency admissions in Angina
• Reduction in 6 emergency admissions in Epilepsy/ Convulsions
(Total 49 redcutions) (S&amp;M)</t>
  </si>
  <si>
    <t>Improving management of LTCs:
• Reduction in 23 emergency admissions in Heart Failure
• Reduction in 7 emergency admissions in Diabetes
• Reduction in 7 emergency admissions in Asthma
• Reduction in 6 emergency admissions in Angina
• Reduction in 6 emergency admissions in Epilepsy/ Convulsions
(Total 49 reductions) (S&amp;M)</t>
  </si>
  <si>
    <t>Activity management:
• Reduction of 243 1st appointments for Merton
• Reduction of 462 f/up appointments for Merton
• Cardiology and gynae standardised referral pathways rollout across all practices (Sutton)
• Reduction of 378 1st appointments for Sutton
• Reduction of 720 f/up appointments for Sutton
• Reduction of 351 1st appointments for Merton
• Reduction of 669 f/up appointments for Merton
• MSK standardised referral pathways rollout across all practices (Sutton) (S&amp;M)</t>
  </si>
  <si>
    <t>Activity management:
• Reduction of 378 1st appointments for Sutton
• Reduction of 720 f/up appointments for Sutton
• Reduction of 351 1st appointments for Merton
• Reduction of 669 f/up appointments for Merton
• Urology and ENT referral pathways rollout across all practices (Sutton)
• Reduction of 380 1st appointments for Sutton
• Reduction of 722 f/up appointments for Sutton
• Reduction of 355 1st appointments for Merton
• Reduction of 670 f/up appointments for Merton
• Re-commission of Ophthalmology service in the community (S&amp;M)</t>
  </si>
  <si>
    <t xml:space="preserve">Management of patients in care homes - UTI/Falls/Dementia:
Programme initiated (pilot carried out Jan - Mar).  Emergency Admission Avoidance of Older People from Residential and Nursing Care Homes (K) </t>
  </si>
  <si>
    <t>Management of patients in care homes - UTI/Falls/Dementia:
Six month evaluation undertaken.  180 Complex Emergency Admissions avoided. (K)</t>
  </si>
  <si>
    <t>Management of patients in care homes - UTI/Falls/Dementia:
12 month evaluation undertaken.  180 Complex Emergency Admissions avoided (360 (1 per day) in total). (K)</t>
  </si>
  <si>
    <t>MSK Pathway (R):
Initiation of an MSK pathway in the community to shift 1st and follow-up outpatient appointments in Trauma &amp;  Orthopaedic from hospitals to a community setting.  (RI)</t>
  </si>
  <si>
    <t>MSK Pathway (R):
50 first appointments or follow-ups shifted from the hospital to community setting in Q1
150 First appointments or follow-ups shifted from the hospital to community setting in Q2 (RI)</t>
  </si>
  <si>
    <t>MSK Pathway:
265 first appointments or follow-ups shifted from the hospital to community setting in Q3
930 first appointments or follow-ups shifted from the hospital to community setting in total in 2012/3 (RI)</t>
  </si>
  <si>
    <t>Forensics:
Funding in place for temporary placement/package assessors (W)</t>
  </si>
  <si>
    <t>Forensics:
By end of Q1, 3 patient placements changed, resulting in £172,000 savings
By end of Q2, 3 further patient placements changed, resulting in £172,000 savings
Renew secondment for caseload manager. (W)</t>
  </si>
  <si>
    <t>Forensics:
By end of Q3, 3 further patient placements changed, resulting in £172,000 savings
By end of Q4, 3 further patient placements changed (12 in total over the year), resulting in £172,000 savings (£740,000 full year) (W)</t>
  </si>
  <si>
    <t>Falls Management:
Q1 - 30 A&amp;E Attendances Avoided, 66 A&amp;E Admissions Avoided, LAS Conveyancing avoidance x 30.  Saving of £281k
Q2 - 30 A&amp;E Attendances Avoided, 66 A&amp;E Admissions Avoided, LAS Conveyancing avoidance x 30.  Saving of £281k (W)</t>
  </si>
  <si>
    <t>Falls Management:
Q3- 30 A&amp;E Attendances Avoided, 66 A&amp;E Admissions Avoided, LAS Conveyancing avoidance x 30.  Saving of £281k (W)</t>
  </si>
  <si>
    <t>Falls Management:
Q4 - 30 A&amp;E Attendances Avoided (120 total), 66 A&amp;E Admissions Avoided (267 total), LAS Conveyancing avoidance x 30 (120 total).  Saving of £281k (£1.126m total) (W)</t>
  </si>
  <si>
    <t>Alcohol care teams:
Alcohol Care Teams Project Manager starts.  Alcohol care team 1 (St.G) moves from pilot to full running. (apr12)
Alcohol care teams 2 (ESH) and 3 (Croydon UH) begin. (W) (CR)</t>
  </si>
  <si>
    <t>Alcohol care teams:
By end of Q1, 45 LAS Callout Avoided, a Reduction in 125 A&amp;E attendances, a Reduction in 191 Alcohol Specific Bed Nights and a Reduction in 30 alcohol related admissions.
By end of Q2, (cumulative savings) 90 LAS Callout Avoided, a Reduction in 250 A&amp;E attendances, a Reduction in 382 Alcohol Specific Bed Nights and a Reduction in 60 alcohol related admissions.
Collated Q3 activity for all 3 Teams result in Reduction of 535 in Admissions / Spells, Reduction of 91 in Ambulance call outs and Reduction of 151 OBDs in Q2 (W) (CR)</t>
  </si>
  <si>
    <t>Alcohol care teams:
Collated Q3 activity for all 3 Teams result in Reduction of 803 in Admissions / Spells (1338 total), Reduction of 137 in Ambulance call outs (228 total) and Reduction of 227 OBDs (378 total)
Collated Q4 activity for all 3 Teams result in Reduction of 803 in Admissions / Spells (2141 total), Reduction of 137 in Ambulance call outs (364 total) and Reduction of 227 OBDs (604 total)
By end of Q3, (cumulative savings) 120 LAS Callout Avoided, a Reduction in 375 A&amp;E attendances, a Reduction in 573 Alcohol Specific Bed Nights and a Reduction in 90 alcohol related admissions.
By end of year, (cumulative savings) 150 LAS Callout Avoided, a Reduction in 500 A&amp;E attendances, a Reduction in 765 Alcohol Specific Bed Nights and a Reduction in 120 alcohol related admissions. (W) (CR)</t>
  </si>
  <si>
    <t>Community Urgent Care Commissioning/VW:
Reduction in 9 short stay admissions per month (0,1,2 days) for selected conditions and 53 A&amp;E attendances in month, Saving £24,000/month (W) (RI)</t>
  </si>
  <si>
    <t>Preventable admissions from Community Phase 2 , Falls prevention (R):
Initiation of a scheme to proactivty manage LTC patients with a range of conditions  in the community and to therefore prevent their non elective short stay admissions. 
Initiation of a Falls prevention service in the community to avoid a number of emergency short stay admissions in hospital.  (W) (RI)</t>
  </si>
  <si>
    <t>Preventable admissions from Community Phase 2 , Falls prevention (R):
Preventing short stay emergency admissions 50 in Q1, 140 in Q2, 200 in Q3, 590 in 12/13
Preventing short stay emergency admissions 20 in Q1, 60 in Q2, 60 in Q3, 200 in 12/13 (W) (RI)</t>
  </si>
  <si>
    <t>UCC:
• Consultation with St George walk in centre staff 
• Decommissioning of walk in centre 
• Agree and employ GP for new A&amp;E divert service 
• StH: Sign-off of phase 2 development floor plans
• Relocation of current service into alternative setting  
WW: Urgent Care Centre Estates ready
Booking systems for GP practice working and accessible by navigator (W) (S&amp;M)</t>
  </si>
  <si>
    <t xml:space="preserve">UCC:
• GP A&amp;E divert service goes live 
• UCC goes live  (W) (S&amp;M)
</t>
  </si>
  <si>
    <t>UCC:
Stg:
• Reduction in 290 A&amp;E admissions
• 2677 GP diverts from A&amp;E
StH:
• 6250 UCC attendances  
• 1800 GP Diverts from A&amp;E 
WW:
Total of 5160 redicrections achieved (W) (S&amp;M)</t>
  </si>
  <si>
    <t>London Ambulance Service- Alternative Care Pathways:
Q1 review, predicted activity shift of 2046 avoided A&amp;E attendances, and an estimated 205 avoided A&amp;E admissions.
Q2 review, predicted activity shift of 2092 avoided A&amp;E attendances, and an estimated 209 avoided A&amp;E admissions. (CLUSTER-WIDE)</t>
  </si>
  <si>
    <t>London Ambulance Service- Alternative Care Pathways:
Q3 review, predicted activity shift of 2412 avoided A&amp;E attendances, and an estimated 241 avoided A&amp;E admissions. (CLUSTER-WIDE)</t>
  </si>
  <si>
    <t>London Ambulance Service- Alternative Care Pathways:
Q4 review, predicted activity shift of 2180 avoided A&amp;E attendances (FY total 8730), and an estimated 218 avoided A&amp;E admissions (FY total 873). (CLUSTER-WIDE)</t>
  </si>
  <si>
    <t>EOLC Phase 2 (R):
Enhancement of EOLC care in the community with a particular focus on the prevention of emergency short stay admissions of these patients due to COPD, Angina (without major procedure), Asthma, Flu and pneumonia, Dehydration and gastroenteritis or Hypertension. (RI)</t>
  </si>
  <si>
    <t>EOLC Phase 2:
Preventing 360 short stay emergency admissions in 2012/3 for those patients receiving EOLC (RI)</t>
  </si>
  <si>
    <t>Specialised Commissioning:
Budget adjustment of £41k/month (S&amp;M)</t>
  </si>
  <si>
    <t>Rapid Response :
• Agree extension of RRT service for the weekend 
• Agree funding source for weekend RRT service
• Reduction of 300 admissions to the CAU per quarter, total of 1200 for the whole year (S&amp;M)</t>
  </si>
  <si>
    <t xml:space="preserve">ECG:
• Training of key staff to deliver new service
• Briefing of local GPs on new care pathway
• Identification of delivery hubs for new service  (Apr12)
• ECG Pilot goes live in hub 1 (May12)
• ECG pilot goes live in hubs 2 and 3
• 550 ECGs to take place in new service
• Reduction in 100 consultant appointments 
(Jun12)
• 2935 ECGs to take place in new service
• Reduction in 480 consultant appointments (S&amp;M)
</t>
  </si>
  <si>
    <t>RHND prescriptions (R):
Review of prescription charges commissioned by external PCT's currently paid for from NHS Richmond prescribing budget. 
Initiation of  Recharging of prescription costs  for inpatients at RHND to placing PCT. (RI)</t>
  </si>
  <si>
    <t>RHND prescriptions:
Recharging of all appropraite prescription charges to placing PCT. Recouperation of £84k  in 1st quarter
Recharging of all appropraite prescription charges to placing PCT. Recouperation of £84k  in 2nd quarter (RI)</t>
  </si>
  <si>
    <t>RHND prescriptions:
Recharging of all appropraite prescription charges to placing PCT. Recouperation of £84k  in 3rd quarter
Recharging of all appropraite prescription charges to placing PCT. Recouperation of £1,000k  in 2012/3 (RI)</t>
  </si>
  <si>
    <t>Primary care prescribing (R):
Aim to maintain uplift at 6.5% and top slice 2.5% through efficient prescribing. Net increase 4% (RI)</t>
  </si>
  <si>
    <t>Primary care prescribing (R):
The net effect of efficient prescribing in primary care to achieve £125k savings in the 1st Quarter
The net effect of efficient prescribing in primary care to achieve £125k savings in the 2nd Quarter (RI)</t>
  </si>
  <si>
    <t>Primary care prescribing:
The net effect of efficient prescribing in primary care to achieve £125k savings in the 3rd Quarter
The net effect of efficient prescribing in primary care to achieve £500k savings in 2012/3 (RI)</t>
  </si>
  <si>
    <t>Estimated Drug Savings:
2500 Acute drugs challenges accepted in Q1 
2500 Acute drugs challenges accepted in Q2 (W)</t>
  </si>
  <si>
    <t>Estimated Drug Savings:
2500 Acute drugs challenges accepted (W)</t>
  </si>
  <si>
    <t>Estimated Drug Savings:
2500 Acute drugs challenges accepted (10,000 total for year) (W)</t>
  </si>
  <si>
    <t>Back office/Estates/Other budget adjustments:
Budget &amp; Contract adjustments to be stripped out monthly (S&amp;M)</t>
  </si>
  <si>
    <t>GP Referrals:
Award contracts  for on line advice service and referral templates.
Referral Management Support Team in place. (W)</t>
  </si>
  <si>
    <t>GP Referrals:
Peer review process starts.
Evidence of reduced first appointments in specified specialities.
1024 OP appointments avioded (W)</t>
  </si>
  <si>
    <t>GP Referrals:
1024 OP appointments avioded (W)</t>
  </si>
  <si>
    <t>GP Referrals:
1024 OP appointments avioded.
Total reduction in putpatient referrals expected to be circa 3071 in 2012/13 (W)</t>
  </si>
  <si>
    <t>Tops will be re-negotiated by year-end</t>
  </si>
  <si>
    <t>Hope to see savings next FY,no data on LARCS as of yet</t>
  </si>
  <si>
    <t>Sutton&amp;Merton #20 - Spoke to Shaninder - postponed until Sept
WW also confirm delay until sept</t>
  </si>
  <si>
    <t xml:space="preserve">Lewisham has a target to recruit 10.2 additional Health Visitors by March 2013 (and an overall target to recruit 30.5 additional Health Visitors by March 2015). 
3.8 Health Visitors have been recruited to start in September 2012. A further 2 Health Visitors have been recruited to start in February 2013. This means that by March 2013, 5.8 additional Health Visitors will have been recruited, leaving a shortfall of 4.4 Health Visitors for 12/13.
Commissioners and LHNT plan to utilise funding where permanent HVs are yet to be recruited, to recruit either Band 5s or locums to deliver the expansion programme as far as resources will allow. The funding of B5s would form part of Lewisham’s recruitment strategy as it would be anticipated that they would then go on to undertake Health Visiting Training and become permanent Health Visitors within the service. </t>
  </si>
  <si>
    <t>Planning for the build has been querried and the developer and provider are seeking clarity from London Borough of Greenwich Planning Department</t>
  </si>
  <si>
    <t>LM1.13 and LM1.16 are in effect one and the same scheme. The redesign of the acute pathway in Greenwich consists of opening up Respite Beds at a unit being managed by Equinox care and will be used for patients who are at risk of needing  admisison fo an Acute inpatient bed. By increasing capacity in the community the aim is to reduce reliance on acute inpatient beds.</t>
  </si>
  <si>
    <t>Southwark: risk is with acute beds, may have some slippage but currently working with the trust to resolve the issue.</t>
  </si>
  <si>
    <t>Policy agreed at LCCC  (Jun 12)
Dosette box changes in place (Jul 12)
Training for domicilary care workers begun, but will take some time to complete. (Sep12-Dec12)</t>
  </si>
  <si>
    <t>Pathway launch to GPs in September PLT
Clinical and Patient events in September to refine pathway and propose to Lewisham CCG (Oct 12)
Promotion of getting the basics right and clinical dashboard (Sep 12)
Central triage already in place and review (Oct 12)</t>
  </si>
  <si>
    <t>The original business case was completed on time for front-end MSK activities. However, the scope has now increased to incorporate a full MSK service including elective surgery on a Clinical outcome specification. Expected completion is mid October for this review.</t>
  </si>
  <si>
    <t>Some aspects are live, some aspects i.e. Care Homes initiative and Healthy Ageing will be operational from Nov 12</t>
  </si>
  <si>
    <t>Delay in establishment of integrated cardiology service.
Project office established to get scheme operational.  Hospital consultant is taking the role of clinical lead.</t>
  </si>
  <si>
    <t>Business case sept 12, now including stroke, procurement Jan 13, Service start April 13.
Incorrectly marked as RED for last month, business case completed in Sept.</t>
  </si>
  <si>
    <t xml:space="preserve">Sept submission : The Cluster is seeing significant over performance in Waltham Forest, Redbridge and Havering these boroughs providing the most risk for the Cluster. QIPP returns suggest that Waltham Forest are facing significant slippage to the expected financial position, this is not reflected in their activity data.  Redbridge and Havering slippage does reflect their activity over performance positions. Workforce agency usage is significantly over plan at Bart’s and BHRUT.
</t>
  </si>
  <si>
    <t>The Cluster is seeing significant over performance in Barnet, Enfield and Haringey, these boroughs providing the most risk for the Cluster. QIPP milestones are amber for contract related transactional change initiatives.  This is  leading to the over performance being seen.  The forecast outturn position of balance being reported is not supported by the level of in-year over performance.  This is being picked up with the Cluster. Workforce KPIs are above where they are planned to be in terms of numbers are above plan at Barnet, Enfield and Haringey Mental Health Trust.  Agency spend is high across the Cluster, particularly so at Barnet and Chase Farm.  Absence rates are below QIPP threshold rates.</t>
  </si>
  <si>
    <t xml:space="preserve">The Cluster is seeing significant over performance in Hillingdon and Hounslow, these two boroughs providing the most risk for the Cluster. QIPP milestones are amber for integrated care and productivity metric work streams but those work streams are expected to deliver  their planned savings by year end.  QIPP trackers are designed to capture a minimum of 50% of the required QIPP total.  Slippage at Hounslow and Hillingdon suggests that there may be other contract initiatives not in the tracker that are failing to deliver. Workforce KPIs are above where they are planned to be in terms of paybill and agency spend, particularly so Ealing, North West London and West Middlesex
</t>
  </si>
  <si>
    <t>See INEL for a commentary on NEL.</t>
  </si>
  <si>
    <t xml:space="preserve">The Cluster is seeing significant outpatient over performance which is impacting on the financial position for the year to date, in part this relates to QIPP milestones that have slipped in setting up alternative pathways of care.  Workforce KPIs are broadly above where they were planned to be.  Southwark are currently showing the greatest risk to delivery of financial and activity plans at year end, with Lambeth, Bromley and Bexley having significant slippage year to date. </t>
  </si>
  <si>
    <t xml:space="preserve">The Cluster is seeing significant over performance in Croydon (both against QIPP financials and activity) and to a lesser extent Sutton and Merton (on activity). QIPP milestones are all rated as green by the Cluster, this does not line up with the financial and activity position. This is being picked up with the Cluster. Workforce KPIs are above where they are planned to be in terms of paybill and agency spend, particularly so for Croydon Health Services, Kingston Hospital and South West London and St Georges Mental Health Trust.
</t>
  </si>
  <si>
    <t>Assurance on QIPP delivery is provided 
through both London's Delivery Group 
and the bilateral performance/finance 
meetings held between the SHA and individual PCT clusters. The QIPP tracker is being embedded in performance management.
QIPP implementation continues broadly as planned, with milestone performance remaining generally consistent with previous months. Mitigations are being put in place to ensure any disruption from transition is minimal and new stakeholders are now involved throughout the region. It is worth noting that Hillingdon CCG has begun an exercise to improve their QIPP delivery potential and this will involve the re-profiling of some existing milestones.</t>
  </si>
  <si>
    <t xml:space="preserve">Assurance on QIPP delivery is provided 
through both London's Delivery Group 
and the bilateral performance/finance 
meetings held between the SHA and individual PCT clusters. The QIPP tracker is being embedded in performance management.
The current reported control totals for all PCTs remain on target. Some QIPP schemes are delivering to plan, such as Medicines Management, though others have slipped against target and mitigating actions have been identified.  </t>
  </si>
  <si>
    <t xml:space="preserve">Assurance on QIPP delivery is provided 
through both London's Delivery Group 
and the bilateral performance/finance 
meetings held between the SHA and individual PCT clusters. The QIPP tracker is being embedded in performance management.
Contractual levers have been implemented for 2012/13 for acute and MH services. For these the cluster continues to monitor the impact on a regular basis to ensure savings are being delivered.  The cluster is also on track with the initiative to manage prescribing costs.  Other initiatives on service change are being led by our CCGs both individually and collectively. Where savings are at risk, mitigating actions are being taken including in-year budget reviews to ensure delivery. Milestones for ONEL are currently being refined.
The QIPP PMO is working with the cluster PMO to understand the financial challenge in the cluster.
</t>
  </si>
  <si>
    <t xml:space="preserve">Assurance on QIPP delivery is provided 
through both London's Delivery Group 
and the bilateral performance/finance 
meetings held between the SHA and individual PCT clusters. The QIPP tracker is being embedded in performance management.
Milestones rated as red within initiatives are due to building delays, delays in the beginning of pilots and slippage in creating fit for purpose service specifications. CCG’s present QIPP delivery at the monthly stocktake meetings with the cluster where slippage is discussed and mitigating actions and Plan B alternatives are reviewed. </t>
  </si>
  <si>
    <t xml:space="preserve">Assurance on QIPP delivery is provided 
through both London's Delivery Group 
and the bilateral performance/finance 
meetings held between the SHA and individual PCT clusters. The QIPP tracker is being embedded in performance management.
Work is underway to strengthen programme management and reporting of QIPP delivery across the cluster
</t>
  </si>
</sst>
</file>

<file path=xl/styles.xml><?xml version="1.0" encoding="utf-8"?>
<styleSheet xmlns="http://schemas.openxmlformats.org/spreadsheetml/2006/main">
  <numFmts count="6">
    <numFmt numFmtId="6" formatCode="&quot;£&quot;#,##0;[Red]\-&quot;£&quot;#,##0"/>
    <numFmt numFmtId="43" formatCode="_-* #,##0.00_-;\-* #,##0.00_-;_-* &quot;-&quot;??_-;_-@_-"/>
    <numFmt numFmtId="164" formatCode="mmm\ yy"/>
    <numFmt numFmtId="165" formatCode="#,##0;[Red]\(#,##0\)"/>
    <numFmt numFmtId="166" formatCode="&quot;£&quot;#,##0"/>
    <numFmt numFmtId="167" formatCode="&quot;£&quot;#,##0.00"/>
  </numFmts>
  <fonts count="39">
    <font>
      <sz val="11"/>
      <color theme="1"/>
      <name val="Calibri"/>
      <family val="2"/>
      <scheme val="minor"/>
    </font>
    <font>
      <sz val="11"/>
      <color indexed="8"/>
      <name val="Calibri"/>
      <family val="2"/>
    </font>
    <font>
      <b/>
      <sz val="14"/>
      <color indexed="8"/>
      <name val="Arial"/>
      <family val="2"/>
    </font>
    <font>
      <b/>
      <sz val="12"/>
      <color indexed="8"/>
      <name val="Arial"/>
      <family val="2"/>
    </font>
    <font>
      <sz val="10"/>
      <color indexed="8"/>
      <name val="Arial"/>
      <family val="2"/>
    </font>
    <font>
      <sz val="11"/>
      <color indexed="8"/>
      <name val="Arial"/>
      <family val="2"/>
    </font>
    <font>
      <b/>
      <sz val="10"/>
      <color indexed="8"/>
      <name val="Arial"/>
      <family val="2"/>
    </font>
    <font>
      <b/>
      <sz val="11"/>
      <color indexed="8"/>
      <name val="Calibri"/>
      <family val="2"/>
    </font>
    <font>
      <sz val="8"/>
      <name val="Calibri"/>
      <family val="2"/>
    </font>
    <font>
      <sz val="14"/>
      <color indexed="8"/>
      <name val="Calibri"/>
      <family val="2"/>
    </font>
    <font>
      <sz val="10"/>
      <name val="Arial"/>
      <family val="2"/>
    </font>
    <font>
      <sz val="10"/>
      <color indexed="8"/>
      <name val="MS Sans Serif"/>
      <family val="2"/>
    </font>
    <font>
      <sz val="12"/>
      <color indexed="8"/>
      <name val="Arial"/>
      <family val="2"/>
    </font>
    <font>
      <sz val="11"/>
      <color indexed="8"/>
      <name val="Calibri"/>
      <family val="2"/>
    </font>
    <font>
      <b/>
      <sz val="11"/>
      <color indexed="8"/>
      <name val="Calibri"/>
      <family val="2"/>
    </font>
    <font>
      <b/>
      <sz val="12"/>
      <color indexed="8"/>
      <name val="Arial"/>
      <family val="2"/>
    </font>
    <font>
      <b/>
      <sz val="11"/>
      <color indexed="8"/>
      <name val="Calibri"/>
      <family val="2"/>
    </font>
    <font>
      <b/>
      <sz val="9"/>
      <color indexed="8"/>
      <name val="Arial"/>
      <family val="2"/>
    </font>
    <font>
      <sz val="12"/>
      <color indexed="8"/>
      <name val="Arial"/>
      <family val="2"/>
    </font>
    <font>
      <b/>
      <sz val="20"/>
      <color indexed="8"/>
      <name val="Arial"/>
      <family val="2"/>
    </font>
    <font>
      <b/>
      <sz val="14"/>
      <color indexed="9"/>
      <name val="Arial"/>
      <family val="2"/>
    </font>
    <font>
      <sz val="36"/>
      <color indexed="8"/>
      <name val="Arial"/>
      <family val="2"/>
    </font>
    <font>
      <b/>
      <sz val="16"/>
      <color indexed="8"/>
      <name val="Arial"/>
      <family val="2"/>
    </font>
    <font>
      <b/>
      <sz val="18"/>
      <color indexed="8"/>
      <name val="Arial"/>
      <family val="2"/>
    </font>
    <font>
      <sz val="16"/>
      <color indexed="8"/>
      <name val="Arial"/>
      <family val="2"/>
    </font>
    <font>
      <sz val="14"/>
      <color indexed="8"/>
      <name val="Arial"/>
      <family val="2"/>
    </font>
    <font>
      <b/>
      <sz val="12"/>
      <color indexed="8"/>
      <name val="Calibri"/>
      <family val="2"/>
    </font>
    <font>
      <sz val="11"/>
      <color indexed="8"/>
      <name val="Calibri"/>
      <family val="2"/>
    </font>
    <font>
      <b/>
      <sz val="11"/>
      <color indexed="8"/>
      <name val="Arial"/>
      <family val="2"/>
    </font>
    <font>
      <sz val="9"/>
      <color indexed="8"/>
      <name val="Arial"/>
      <family val="2"/>
    </font>
    <font>
      <b/>
      <i/>
      <sz val="11"/>
      <color indexed="8"/>
      <name val="Calibri"/>
      <family val="2"/>
    </font>
    <font>
      <b/>
      <sz val="14"/>
      <name val="Arial"/>
      <family val="2"/>
    </font>
    <font>
      <sz val="11"/>
      <color theme="1"/>
      <name val="Calibri"/>
      <family val="2"/>
      <scheme val="minor"/>
    </font>
    <font>
      <b/>
      <sz val="11"/>
      <color theme="1"/>
      <name val="Calibri"/>
      <family val="2"/>
      <scheme val="minor"/>
    </font>
    <font>
      <sz val="10"/>
      <color rgb="FF000000"/>
      <name val="Arial"/>
      <family val="2"/>
    </font>
    <font>
      <sz val="12"/>
      <name val="Arial"/>
      <family val="2"/>
    </font>
    <font>
      <sz val="11"/>
      <name val="Calibri"/>
      <family val="2"/>
      <scheme val="minor"/>
    </font>
    <font>
      <b/>
      <sz val="8"/>
      <color indexed="81"/>
      <name val="Tahoma"/>
      <family val="2"/>
    </font>
    <font>
      <sz val="8"/>
      <color indexed="81"/>
      <name val="Tahoma"/>
      <family val="2"/>
    </font>
  </fonts>
  <fills count="22">
    <fill>
      <patternFill patternType="none"/>
    </fill>
    <fill>
      <patternFill patternType="gray125"/>
    </fill>
    <fill>
      <patternFill patternType="solid">
        <fgColor indexed="31"/>
      </patternFill>
    </fill>
    <fill>
      <patternFill patternType="solid">
        <fgColor indexed="42"/>
      </patternFill>
    </fill>
    <fill>
      <patternFill patternType="solid">
        <fgColor indexed="44"/>
        <bgColor indexed="64"/>
      </patternFill>
    </fill>
    <fill>
      <patternFill patternType="solid">
        <fgColor indexed="43"/>
        <bgColor indexed="64"/>
      </patternFill>
    </fill>
    <fill>
      <patternFill patternType="solid">
        <fgColor indexed="49"/>
        <bgColor indexed="64"/>
      </patternFill>
    </fill>
    <fill>
      <patternFill patternType="solid">
        <fgColor indexed="30"/>
        <bgColor indexed="64"/>
      </patternFill>
    </fill>
    <fill>
      <patternFill patternType="solid">
        <fgColor indexed="55"/>
        <bgColor indexed="64"/>
      </patternFill>
    </fill>
    <fill>
      <patternFill patternType="darkUp"/>
    </fill>
    <fill>
      <patternFill patternType="lightUp"/>
    </fill>
    <fill>
      <patternFill patternType="solid">
        <fgColor indexed="10"/>
        <bgColor indexed="64"/>
      </patternFill>
    </fill>
    <fill>
      <patternFill patternType="solid">
        <fgColor indexed="51"/>
        <bgColor indexed="64"/>
      </patternFill>
    </fill>
    <fill>
      <patternFill patternType="solid">
        <fgColor indexed="50"/>
        <bgColor indexed="64"/>
      </patternFill>
    </fill>
    <fill>
      <patternFill patternType="solid">
        <fgColor indexed="8"/>
        <bgColor indexed="64"/>
      </patternFill>
    </fill>
    <fill>
      <patternFill patternType="solid">
        <fgColor indexed="13"/>
        <bgColor indexed="64"/>
      </patternFill>
    </fill>
    <fill>
      <patternFill patternType="solid">
        <fgColor indexed="22"/>
        <bgColor indexed="64"/>
      </patternFill>
    </fill>
    <fill>
      <patternFill patternType="solid">
        <fgColor theme="5" tint="0.59999389629810485"/>
        <bgColor indexed="65"/>
      </patternFill>
    </fill>
    <fill>
      <patternFill patternType="solid">
        <fgColor theme="8" tint="0.59999389629810485"/>
        <bgColor indexed="64"/>
      </patternFill>
    </fill>
    <fill>
      <patternFill patternType="solid">
        <fgColor rgb="FF92D050"/>
        <bgColor indexed="64"/>
      </patternFill>
    </fill>
    <fill>
      <patternFill patternType="solid">
        <fgColor rgb="FFFF0000"/>
        <bgColor indexed="64"/>
      </patternFill>
    </fill>
    <fill>
      <patternFill patternType="solid">
        <fgColor rgb="FFFFC000"/>
        <bgColor indexed="64"/>
      </patternFill>
    </fill>
  </fills>
  <borders count="143">
    <border>
      <left/>
      <right/>
      <top/>
      <bottom/>
      <diagonal/>
    </border>
    <border>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medium">
        <color indexed="64"/>
      </top>
      <bottom/>
      <diagonal/>
    </border>
    <border>
      <left style="thin">
        <color indexed="64"/>
      </left>
      <right style="medium">
        <color indexed="64"/>
      </right>
      <top style="medium">
        <color indexed="64"/>
      </top>
      <bottom style="thick">
        <color indexed="64"/>
      </bottom>
      <diagonal/>
    </border>
    <border>
      <left style="thin">
        <color indexed="64"/>
      </left>
      <right/>
      <top/>
      <bottom style="medium">
        <color indexed="64"/>
      </bottom>
      <diagonal/>
    </border>
    <border>
      <left style="thick">
        <color indexed="64"/>
      </left>
      <right/>
      <top style="thick">
        <color indexed="64"/>
      </top>
      <bottom style="medium">
        <color indexed="64"/>
      </bottom>
      <diagonal/>
    </border>
    <border>
      <left/>
      <right style="thin">
        <color indexed="64"/>
      </right>
      <top style="double">
        <color indexed="64"/>
      </top>
      <bottom style="thin">
        <color indexed="64"/>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thick">
        <color indexed="64"/>
      </bottom>
      <diagonal/>
    </border>
    <border>
      <left/>
      <right style="double">
        <color indexed="64"/>
      </right>
      <top style="medium">
        <color indexed="64"/>
      </top>
      <bottom style="thick">
        <color indexed="64"/>
      </bottom>
      <diagonal/>
    </border>
    <border>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double">
        <color indexed="64"/>
      </bottom>
      <diagonal/>
    </border>
    <border>
      <left/>
      <right/>
      <top style="medium">
        <color indexed="64"/>
      </top>
      <bottom/>
      <diagonal/>
    </border>
    <border>
      <left/>
      <right style="medium">
        <color indexed="64"/>
      </right>
      <top/>
      <bottom/>
      <diagonal/>
    </border>
    <border>
      <left/>
      <right style="medium">
        <color indexed="64"/>
      </right>
      <top/>
      <bottom style="double">
        <color indexed="64"/>
      </bottom>
      <diagonal/>
    </border>
    <border>
      <left/>
      <right style="medium">
        <color indexed="64"/>
      </right>
      <top style="double">
        <color indexed="64"/>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medium">
        <color indexed="64"/>
      </top>
      <bottom style="thick">
        <color indexed="64"/>
      </bottom>
      <diagonal/>
    </border>
    <border>
      <left style="thin">
        <color indexed="64"/>
      </left>
      <right/>
      <top style="medium">
        <color indexed="64"/>
      </top>
      <bottom style="thin">
        <color indexed="64"/>
      </bottom>
      <diagonal/>
    </border>
    <border>
      <left/>
      <right/>
      <top/>
      <bottom style="medium">
        <color indexed="64"/>
      </bottom>
      <diagonal/>
    </border>
    <border>
      <left/>
      <right/>
      <top style="thick">
        <color indexed="64"/>
      </top>
      <bottom style="medium">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double">
        <color indexed="64"/>
      </bottom>
      <diagonal/>
    </border>
    <border>
      <left/>
      <right/>
      <top style="double">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right/>
      <top style="medium">
        <color indexed="64"/>
      </top>
      <bottom style="medium">
        <color indexed="64"/>
      </bottom>
      <diagonal/>
    </border>
    <border>
      <left style="dashed">
        <color indexed="64"/>
      </left>
      <right style="dashed">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dashed">
        <color indexed="64"/>
      </left>
      <right/>
      <top style="medium">
        <color indexed="64"/>
      </top>
      <bottom/>
      <diagonal/>
    </border>
    <border>
      <left style="medium">
        <color indexed="64"/>
      </left>
      <right style="medium">
        <color indexed="64"/>
      </right>
      <top style="thick">
        <color indexed="64"/>
      </top>
      <bottom style="thick">
        <color indexed="64"/>
      </bottom>
      <diagonal/>
    </border>
    <border>
      <left style="thin">
        <color indexed="64"/>
      </left>
      <right style="medium">
        <color indexed="64"/>
      </right>
      <top style="thick">
        <color indexed="64"/>
      </top>
      <bottom style="thick">
        <color indexed="64"/>
      </bottom>
      <diagonal/>
    </border>
    <border>
      <left/>
      <right style="thin">
        <color indexed="64"/>
      </right>
      <top style="thick">
        <color indexed="64"/>
      </top>
      <bottom style="medium">
        <color indexed="64"/>
      </bottom>
      <diagonal/>
    </border>
    <border>
      <left style="medium">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top style="thick">
        <color indexed="64"/>
      </top>
      <bottom style="medium">
        <color indexed="64"/>
      </bottom>
      <diagonal/>
    </border>
    <border>
      <left/>
      <right style="double">
        <color indexed="64"/>
      </right>
      <top style="thick">
        <color indexed="64"/>
      </top>
      <bottom style="medium">
        <color indexed="64"/>
      </bottom>
      <diagonal/>
    </border>
    <border>
      <left/>
      <right/>
      <top/>
      <bottom style="double">
        <color indexed="64"/>
      </bottom>
      <diagonal/>
    </border>
    <border>
      <left/>
      <right style="thin">
        <color indexed="64"/>
      </right>
      <top style="medium">
        <color indexed="64"/>
      </top>
      <bottom style="thick">
        <color indexed="64"/>
      </bottom>
      <diagonal/>
    </border>
    <border>
      <left style="medium">
        <color indexed="64"/>
      </left>
      <right style="thin">
        <color indexed="64"/>
      </right>
      <top style="medium">
        <color indexed="64"/>
      </top>
      <bottom style="thick">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style="thick">
        <color indexed="64"/>
      </right>
      <top style="thick">
        <color indexed="64"/>
      </top>
      <bottom style="medium">
        <color indexed="64"/>
      </bottom>
      <diagonal/>
    </border>
    <border>
      <left/>
      <right/>
      <top style="thin">
        <color indexed="22"/>
      </top>
      <bottom style="thin">
        <color indexed="22"/>
      </bottom>
      <diagonal/>
    </border>
    <border>
      <left/>
      <right/>
      <top style="thin">
        <color indexed="31"/>
      </top>
      <bottom style="thin">
        <color indexed="31"/>
      </bottom>
      <diagonal/>
    </border>
    <border>
      <left style="medium">
        <color indexed="64"/>
      </left>
      <right style="medium">
        <color indexed="64"/>
      </right>
      <top/>
      <bottom style="thin">
        <color indexed="64"/>
      </bottom>
      <diagonal/>
    </border>
    <border>
      <left style="thick">
        <color indexed="64"/>
      </left>
      <right/>
      <top style="medium">
        <color indexed="64"/>
      </top>
      <bottom/>
      <diagonal/>
    </border>
    <border>
      <left style="medium">
        <color indexed="64"/>
      </left>
      <right style="medium">
        <color indexed="64"/>
      </right>
      <top style="thick">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medium">
        <color indexed="64"/>
      </top>
      <bottom style="medium">
        <color indexed="64"/>
      </bottom>
      <diagonal/>
    </border>
    <border>
      <left style="thick">
        <color indexed="64"/>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medium">
        <color indexed="64"/>
      </right>
      <top style="thick">
        <color indexed="64"/>
      </top>
      <bottom style="thin">
        <color indexed="64"/>
      </bottom>
      <diagonal/>
    </border>
    <border>
      <left style="medium">
        <color indexed="64"/>
      </left>
      <right style="thick">
        <color indexed="64"/>
      </right>
      <top style="thick">
        <color indexed="64"/>
      </top>
      <bottom style="thin">
        <color indexed="64"/>
      </bottom>
      <diagonal/>
    </border>
    <border>
      <left style="medium">
        <color indexed="64"/>
      </left>
      <right style="thick">
        <color indexed="64"/>
      </right>
      <top style="thin">
        <color indexed="64"/>
      </top>
      <bottom style="thin">
        <color indexed="64"/>
      </bottom>
      <diagonal/>
    </border>
    <border>
      <left style="medium">
        <color indexed="64"/>
      </left>
      <right style="medium">
        <color indexed="64"/>
      </right>
      <top style="thick">
        <color indexed="64"/>
      </top>
      <bottom style="thin">
        <color indexed="64"/>
      </bottom>
      <diagonal/>
    </border>
    <border>
      <left/>
      <right style="medium">
        <color indexed="64"/>
      </right>
      <top style="medium">
        <color indexed="64"/>
      </top>
      <bottom/>
      <diagonal/>
    </border>
    <border>
      <left style="thick">
        <color indexed="64"/>
      </left>
      <right/>
      <top/>
      <bottom style="medium">
        <color indexed="64"/>
      </bottom>
      <diagonal/>
    </border>
    <border>
      <left/>
      <right style="thick">
        <color indexed="64"/>
      </right>
      <top style="medium">
        <color indexed="64"/>
      </top>
      <bottom style="medium">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style="thin">
        <color indexed="64"/>
      </right>
      <top style="thin">
        <color indexed="64"/>
      </top>
      <bottom style="thick">
        <color indexed="64"/>
      </bottom>
      <diagonal/>
    </border>
    <border>
      <left style="thick">
        <color indexed="64"/>
      </left>
      <right/>
      <top/>
      <bottom/>
      <diagonal/>
    </border>
    <border>
      <left/>
      <right style="thick">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double">
        <color indexed="64"/>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double">
        <color indexed="64"/>
      </bottom>
      <diagonal/>
    </border>
    <border>
      <left style="medium">
        <color indexed="64"/>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top style="thin">
        <color indexed="64"/>
      </top>
      <bottom/>
      <diagonal/>
    </border>
    <border>
      <left style="medium">
        <color indexed="64"/>
      </left>
      <right/>
      <top/>
      <bottom style="double">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ck">
        <color indexed="64"/>
      </top>
      <bottom style="thick">
        <color indexed="64"/>
      </bottom>
      <diagonal/>
    </border>
    <border>
      <left/>
      <right/>
      <top style="thick">
        <color indexed="64"/>
      </top>
      <bottom style="thick">
        <color indexed="64"/>
      </bottom>
      <diagonal/>
    </border>
    <border>
      <left/>
      <right style="medium">
        <color indexed="64"/>
      </right>
      <top style="thick">
        <color indexed="64"/>
      </top>
      <bottom style="thick">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thick">
        <color indexed="64"/>
      </top>
      <bottom/>
      <diagonal/>
    </border>
    <border>
      <left style="thin">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right style="thin">
        <color indexed="64"/>
      </right>
      <top style="thick">
        <color indexed="64"/>
      </top>
      <bottom style="thick">
        <color indexed="64"/>
      </bottom>
      <diagonal/>
    </border>
    <border>
      <left style="thin">
        <color indexed="64"/>
      </left>
      <right/>
      <top style="medium">
        <color indexed="64"/>
      </top>
      <bottom/>
      <diagonal/>
    </border>
  </borders>
  <cellStyleXfs count="11">
    <xf numFmtId="0" fontId="0" fillId="0" borderId="0"/>
    <xf numFmtId="0" fontId="33" fillId="0" borderId="0" applyNumberFormat="0" applyFill="0" applyBorder="0" applyAlignment="0" applyProtection="0"/>
    <xf numFmtId="0" fontId="10" fillId="0" borderId="0"/>
    <xf numFmtId="0" fontId="1" fillId="2" borderId="0" applyNumberFormat="0" applyBorder="0" applyAlignment="0" applyProtection="0"/>
    <xf numFmtId="0" fontId="1" fillId="3" borderId="0" applyNumberFormat="0" applyBorder="0" applyAlignment="0" applyProtection="0"/>
    <xf numFmtId="0" fontId="32" fillId="17" borderId="0" applyNumberFormat="0" applyBorder="0" applyAlignment="0" applyProtection="0"/>
    <xf numFmtId="43" fontId="13" fillId="0" borderId="0" applyFont="0" applyFill="0" applyBorder="0" applyAlignment="0" applyProtection="0"/>
    <xf numFmtId="0" fontId="10" fillId="0" borderId="0"/>
    <xf numFmtId="0" fontId="11" fillId="0" borderId="0"/>
    <xf numFmtId="0" fontId="7" fillId="0" borderId="0" applyNumberFormat="0" applyFill="0" applyBorder="0" applyAlignment="0" applyProtection="0"/>
    <xf numFmtId="9" fontId="32" fillId="0" borderId="0" applyFont="0" applyFill="0" applyBorder="0" applyAlignment="0" applyProtection="0"/>
  </cellStyleXfs>
  <cellXfs count="502">
    <xf numFmtId="0" fontId="0" fillId="0" borderId="0" xfId="0"/>
    <xf numFmtId="0" fontId="2" fillId="0" borderId="93" xfId="0" applyFont="1" applyBorder="1" applyAlignment="1" applyProtection="1">
      <alignment horizontal="center" vertical="center" wrapText="1"/>
    </xf>
    <xf numFmtId="0" fontId="0" fillId="0" borderId="0" xfId="0" applyAlignment="1">
      <alignment horizontal="center"/>
    </xf>
    <xf numFmtId="17" fontId="0" fillId="0" borderId="0" xfId="0" applyNumberFormat="1" applyAlignment="1">
      <alignment horizontal="center"/>
    </xf>
    <xf numFmtId="0" fontId="0" fillId="0" borderId="0" xfId="0" applyAlignment="1">
      <alignment horizontal="center" vertical="center"/>
    </xf>
    <xf numFmtId="0" fontId="5" fillId="0" borderId="1" xfId="0" applyFont="1" applyBorder="1" applyAlignment="1">
      <alignment horizontal="center"/>
    </xf>
    <xf numFmtId="0" fontId="7" fillId="0" borderId="0" xfId="0" applyFont="1"/>
    <xf numFmtId="0" fontId="9" fillId="0" borderId="0" xfId="0" applyFont="1"/>
    <xf numFmtId="0" fontId="7" fillId="0" borderId="0" xfId="0" applyFont="1" applyAlignment="1" applyProtection="1">
      <alignment horizontal="center"/>
      <protection locked="0"/>
    </xf>
    <xf numFmtId="0" fontId="0" fillId="0" borderId="0" xfId="0" applyAlignment="1" applyProtection="1">
      <alignment horizontal="center"/>
      <protection locked="0"/>
    </xf>
    <xf numFmtId="0" fontId="0" fillId="0" borderId="0" xfId="0" applyProtection="1">
      <protection locked="0"/>
    </xf>
    <xf numFmtId="17" fontId="0" fillId="0" borderId="0" xfId="0" applyNumberFormat="1" applyAlignment="1" applyProtection="1">
      <alignment horizontal="center"/>
      <protection locked="0"/>
    </xf>
    <xf numFmtId="0" fontId="0" fillId="0" borderId="0" xfId="0" applyAlignment="1" applyProtection="1">
      <alignment horizontal="center" vertical="center"/>
      <protection locked="0"/>
    </xf>
    <xf numFmtId="0" fontId="9" fillId="0" borderId="0" xfId="0" applyFont="1" applyProtection="1">
      <protection locked="0"/>
    </xf>
    <xf numFmtId="0" fontId="7" fillId="0" borderId="0" xfId="0" applyFont="1" applyAlignment="1" applyProtection="1">
      <alignment horizontal="center" wrapText="1"/>
      <protection locked="0"/>
    </xf>
    <xf numFmtId="0" fontId="14" fillId="0" borderId="0" xfId="0" applyFont="1" applyAlignment="1">
      <alignment horizontal="center"/>
    </xf>
    <xf numFmtId="0" fontId="14" fillId="0" borderId="0" xfId="0" applyFont="1"/>
    <xf numFmtId="0" fontId="0" fillId="0" borderId="0" xfId="0" applyFont="1"/>
    <xf numFmtId="0" fontId="14" fillId="0" borderId="0" xfId="0" applyFont="1" applyFill="1" applyBorder="1"/>
    <xf numFmtId="0" fontId="0" fillId="0" borderId="0" xfId="0" applyFont="1" applyFill="1" applyBorder="1"/>
    <xf numFmtId="0" fontId="1" fillId="0" borderId="0" xfId="3" applyFill="1" applyBorder="1" applyAlignment="1">
      <alignment vertical="top"/>
    </xf>
    <xf numFmtId="0" fontId="1" fillId="0" borderId="0" xfId="4" applyFill="1" applyBorder="1" applyAlignment="1">
      <alignment vertical="top"/>
    </xf>
    <xf numFmtId="0" fontId="32" fillId="0" borderId="0" xfId="5" applyFill="1" applyBorder="1" applyAlignment="1">
      <alignment vertical="top"/>
    </xf>
    <xf numFmtId="0" fontId="14" fillId="0" borderId="0" xfId="0" applyFont="1" applyFill="1" applyBorder="1" applyAlignment="1">
      <alignment horizontal="center" wrapText="1"/>
    </xf>
    <xf numFmtId="0" fontId="4" fillId="0" borderId="0" xfId="0" applyFont="1" applyFill="1" applyBorder="1" applyAlignment="1"/>
    <xf numFmtId="165" fontId="16" fillId="0" borderId="0" xfId="8" applyNumberFormat="1" applyFont="1" applyFill="1" applyBorder="1" applyAlignment="1" applyProtection="1">
      <alignment horizontal="left"/>
    </xf>
    <xf numFmtId="165" fontId="16" fillId="0" borderId="0" xfId="8" applyNumberFormat="1" applyFont="1" applyFill="1" applyBorder="1" applyAlignment="1" applyProtection="1">
      <alignment vertical="center"/>
    </xf>
    <xf numFmtId="165" fontId="4" fillId="0" borderId="0" xfId="8" applyNumberFormat="1" applyFont="1" applyFill="1" applyBorder="1" applyAlignment="1" applyProtection="1">
      <alignment vertical="center"/>
    </xf>
    <xf numFmtId="165" fontId="4" fillId="0" borderId="0" xfId="8" applyNumberFormat="1" applyFont="1" applyFill="1" applyBorder="1" applyAlignment="1" applyProtection="1">
      <alignment horizontal="left"/>
    </xf>
    <xf numFmtId="0" fontId="0" fillId="0" borderId="0" xfId="0" applyBorder="1"/>
    <xf numFmtId="0" fontId="7" fillId="0" borderId="0" xfId="0" applyFont="1" applyAlignment="1">
      <alignment horizontal="center"/>
    </xf>
    <xf numFmtId="164" fontId="0" fillId="4" borderId="2" xfId="0" applyNumberFormat="1" applyFill="1" applyBorder="1" applyAlignment="1">
      <alignment horizontal="center" vertical="center"/>
    </xf>
    <xf numFmtId="164" fontId="0" fillId="4" borderId="3" xfId="0" applyNumberFormat="1" applyFill="1" applyBorder="1" applyAlignment="1">
      <alignment horizontal="center" vertical="center"/>
    </xf>
    <xf numFmtId="0" fontId="0" fillId="0" borderId="0" xfId="0" applyAlignment="1">
      <alignment horizontal="left" vertical="center"/>
    </xf>
    <xf numFmtId="0" fontId="6" fillId="0" borderId="4" xfId="0" applyFont="1" applyFill="1" applyBorder="1" applyAlignment="1">
      <alignment horizontal="center" vertical="top" wrapText="1"/>
    </xf>
    <xf numFmtId="0" fontId="6" fillId="0" borderId="5" xfId="0" applyFont="1" applyFill="1" applyBorder="1" applyAlignment="1">
      <alignment horizontal="center" vertical="top" wrapText="1"/>
    </xf>
    <xf numFmtId="164" fontId="0" fillId="5" borderId="6" xfId="0" applyNumberFormat="1" applyFill="1" applyBorder="1" applyAlignment="1">
      <alignment horizontal="center" vertical="center"/>
    </xf>
    <xf numFmtId="164" fontId="0" fillId="5" borderId="3" xfId="0" applyNumberFormat="1" applyFill="1" applyBorder="1" applyAlignment="1">
      <alignment horizontal="center" vertical="center"/>
    </xf>
    <xf numFmtId="164" fontId="0" fillId="5" borderId="7" xfId="0" applyNumberFormat="1" applyFill="1" applyBorder="1" applyAlignment="1">
      <alignment horizontal="center" vertical="center"/>
    </xf>
    <xf numFmtId="164" fontId="0" fillId="5" borderId="8" xfId="0" applyNumberFormat="1" applyFill="1" applyBorder="1" applyAlignment="1">
      <alignment horizontal="center" vertical="center"/>
    </xf>
    <xf numFmtId="1" fontId="0" fillId="5" borderId="9" xfId="0" applyNumberFormat="1" applyFill="1" applyBorder="1" applyAlignment="1">
      <alignment horizontal="center" vertical="center"/>
    </xf>
    <xf numFmtId="1" fontId="0" fillId="5" borderId="8" xfId="0" applyNumberFormat="1" applyFill="1" applyBorder="1" applyAlignment="1">
      <alignment horizontal="center" vertical="center"/>
    </xf>
    <xf numFmtId="1" fontId="0" fillId="5" borderId="10" xfId="0" applyNumberFormat="1" applyFill="1" applyBorder="1" applyAlignment="1">
      <alignment horizontal="center" vertical="center"/>
    </xf>
    <xf numFmtId="0" fontId="4" fillId="5" borderId="11" xfId="0" applyFont="1" applyFill="1" applyBorder="1" applyAlignment="1">
      <alignment horizontal="center" vertical="center" wrapText="1"/>
    </xf>
    <xf numFmtId="17" fontId="0" fillId="5" borderId="7" xfId="0" applyNumberFormat="1" applyFill="1" applyBorder="1" applyAlignment="1">
      <alignment horizontal="center" vertical="center"/>
    </xf>
    <xf numFmtId="164" fontId="0" fillId="5" borderId="11" xfId="0" applyNumberFormat="1" applyFill="1" applyBorder="1" applyAlignment="1">
      <alignment horizontal="center" vertical="center"/>
    </xf>
    <xf numFmtId="0" fontId="4" fillId="5" borderId="12" xfId="0" applyFont="1" applyFill="1" applyBorder="1" applyAlignment="1">
      <alignment horizontal="center" vertical="center" wrapText="1"/>
    </xf>
    <xf numFmtId="0" fontId="0" fillId="6" borderId="13" xfId="0" applyFill="1" applyBorder="1" applyAlignment="1">
      <alignment horizontal="center"/>
    </xf>
    <xf numFmtId="166" fontId="12" fillId="7" borderId="14" xfId="0" applyNumberFormat="1" applyFont="1" applyFill="1" applyBorder="1" applyAlignment="1">
      <alignment horizontal="center" vertical="center" wrapText="1"/>
    </xf>
    <xf numFmtId="1" fontId="0" fillId="5" borderId="15" xfId="0" applyNumberFormat="1" applyFill="1" applyBorder="1" applyAlignment="1">
      <alignment horizontal="center" vertical="center"/>
    </xf>
    <xf numFmtId="0" fontId="3" fillId="0" borderId="16" xfId="0" applyFont="1" applyFill="1" applyBorder="1" applyAlignment="1">
      <alignment vertical="center" wrapText="1"/>
    </xf>
    <xf numFmtId="0" fontId="4" fillId="5" borderId="17" xfId="0" applyFont="1" applyFill="1" applyBorder="1" applyAlignment="1">
      <alignment horizontal="center" vertical="center" wrapText="1"/>
    </xf>
    <xf numFmtId="17" fontId="0" fillId="5" borderId="18" xfId="0" applyNumberFormat="1" applyFill="1" applyBorder="1" applyAlignment="1">
      <alignment horizontal="center" vertical="center"/>
    </xf>
    <xf numFmtId="0" fontId="3" fillId="8" borderId="19" xfId="0" applyFont="1" applyFill="1" applyBorder="1" applyAlignment="1" applyProtection="1">
      <alignment horizontal="left" vertical="center" wrapText="1"/>
    </xf>
    <xf numFmtId="166" fontId="18" fillId="5" borderId="20" xfId="0" applyNumberFormat="1" applyFont="1" applyFill="1" applyBorder="1" applyAlignment="1" applyProtection="1">
      <alignment horizontal="left" vertical="center"/>
      <protection locked="0"/>
    </xf>
    <xf numFmtId="0" fontId="18" fillId="5" borderId="21" xfId="0" applyFont="1" applyFill="1" applyBorder="1" applyAlignment="1" applyProtection="1">
      <alignment horizontal="left" vertical="center" wrapText="1"/>
      <protection locked="0"/>
    </xf>
    <xf numFmtId="0" fontId="12" fillId="9" borderId="22" xfId="0" applyFont="1" applyFill="1" applyBorder="1" applyAlignment="1" applyProtection="1">
      <alignment vertical="top" wrapText="1"/>
      <protection locked="0"/>
    </xf>
    <xf numFmtId="0" fontId="12" fillId="9" borderId="23" xfId="0" applyFont="1" applyFill="1" applyBorder="1" applyAlignment="1" applyProtection="1">
      <alignment vertical="top" wrapText="1"/>
      <protection locked="0"/>
    </xf>
    <xf numFmtId="17" fontId="2" fillId="0" borderId="19" xfId="0" applyNumberFormat="1" applyFont="1" applyBorder="1" applyAlignment="1" applyProtection="1">
      <alignment horizontal="center" vertical="center" wrapText="1"/>
    </xf>
    <xf numFmtId="0" fontId="12" fillId="10" borderId="0" xfId="0" applyFont="1" applyFill="1" applyBorder="1" applyAlignment="1">
      <alignment horizontal="center" vertical="top" wrapText="1"/>
    </xf>
    <xf numFmtId="0" fontId="0" fillId="6" borderId="24" xfId="0" applyFill="1" applyBorder="1" applyAlignment="1">
      <alignment horizontal="center"/>
    </xf>
    <xf numFmtId="17" fontId="2" fillId="0" borderId="20" xfId="0" applyNumberFormat="1" applyFont="1" applyBorder="1" applyAlignment="1" applyProtection="1">
      <alignment horizontal="center" vertical="center" wrapText="1"/>
    </xf>
    <xf numFmtId="17" fontId="2" fillId="0" borderId="25" xfId="0" applyNumberFormat="1" applyFont="1" applyBorder="1" applyAlignment="1" applyProtection="1">
      <alignment horizontal="center" vertical="center" wrapText="1"/>
    </xf>
    <xf numFmtId="0" fontId="6" fillId="11" borderId="19" xfId="0" applyFont="1" applyFill="1" applyBorder="1" applyAlignment="1" applyProtection="1">
      <alignment horizontal="center" vertical="center" wrapText="1"/>
    </xf>
    <xf numFmtId="0" fontId="6" fillId="12" borderId="20" xfId="0" applyFont="1" applyFill="1" applyBorder="1" applyAlignment="1" applyProtection="1">
      <alignment horizontal="center" vertical="center" wrapText="1"/>
    </xf>
    <xf numFmtId="0" fontId="6" fillId="13" borderId="25" xfId="0" applyFont="1" applyFill="1" applyBorder="1" applyAlignment="1" applyProtection="1">
      <alignment horizontal="center" vertical="center" wrapText="1"/>
    </xf>
    <xf numFmtId="17" fontId="17" fillId="0" borderId="26" xfId="0" applyNumberFormat="1" applyFont="1" applyFill="1" applyBorder="1" applyAlignment="1" applyProtection="1">
      <alignment horizontal="center" vertical="center"/>
    </xf>
    <xf numFmtId="17" fontId="17" fillId="0" borderId="27" xfId="0" applyNumberFormat="1" applyFont="1" applyFill="1" applyBorder="1" applyAlignment="1" applyProtection="1">
      <alignment horizontal="center" vertical="center"/>
    </xf>
    <xf numFmtId="0" fontId="17" fillId="0" borderId="26" xfId="0" applyNumberFormat="1" applyFont="1" applyFill="1" applyBorder="1" applyAlignment="1" applyProtection="1">
      <alignment horizontal="center" vertical="center"/>
    </xf>
    <xf numFmtId="0" fontId="17" fillId="0" borderId="27" xfId="0" applyNumberFormat="1" applyFont="1" applyFill="1" applyBorder="1" applyAlignment="1" applyProtection="1">
      <alignment horizontal="center" vertical="center"/>
    </xf>
    <xf numFmtId="49" fontId="9" fillId="0" borderId="0" xfId="0" applyNumberFormat="1" applyFont="1"/>
    <xf numFmtId="0" fontId="25" fillId="0" borderId="0" xfId="0" applyFont="1"/>
    <xf numFmtId="0" fontId="5" fillId="0" borderId="7" xfId="0" applyFont="1" applyBorder="1" applyAlignment="1">
      <alignment horizontal="center"/>
    </xf>
    <xf numFmtId="0" fontId="5" fillId="0" borderId="28" xfId="0" applyFont="1" applyBorder="1" applyAlignment="1">
      <alignment horizontal="center"/>
    </xf>
    <xf numFmtId="164" fontId="0" fillId="4" borderId="6" xfId="0" applyNumberFormat="1" applyFill="1" applyBorder="1" applyAlignment="1">
      <alignment horizontal="center" vertical="center"/>
    </xf>
    <xf numFmtId="164" fontId="0" fillId="4" borderId="29" xfId="0" applyNumberFormat="1" applyFill="1" applyBorder="1" applyAlignment="1">
      <alignment horizontal="center" vertical="center"/>
    </xf>
    <xf numFmtId="0" fontId="5" fillId="0" borderId="18" xfId="0" applyFont="1" applyBorder="1" applyAlignment="1">
      <alignment horizontal="center"/>
    </xf>
    <xf numFmtId="17" fontId="24" fillId="0" borderId="8" xfId="0" applyNumberFormat="1" applyFont="1" applyBorder="1" applyAlignment="1">
      <alignment horizontal="center" vertical="center"/>
    </xf>
    <xf numFmtId="0" fontId="12" fillId="10" borderId="1" xfId="0" applyFont="1" applyFill="1" applyBorder="1" applyAlignment="1">
      <alignment horizontal="center" vertical="top" wrapText="1"/>
    </xf>
    <xf numFmtId="1" fontId="0" fillId="6" borderId="30" xfId="0" applyNumberFormat="1" applyFill="1" applyBorder="1" applyAlignment="1">
      <alignment horizontal="center" vertical="center"/>
    </xf>
    <xf numFmtId="1" fontId="0" fillId="6" borderId="4" xfId="0" applyNumberFormat="1" applyFill="1" applyBorder="1" applyAlignment="1">
      <alignment horizontal="center" vertical="center"/>
    </xf>
    <xf numFmtId="1" fontId="0" fillId="6" borderId="31" xfId="0" applyNumberFormat="1" applyFill="1" applyBorder="1" applyAlignment="1">
      <alignment horizontal="center" vertical="center"/>
    </xf>
    <xf numFmtId="1" fontId="0" fillId="6" borderId="32" xfId="0" applyNumberFormat="1" applyFill="1" applyBorder="1" applyAlignment="1">
      <alignment horizontal="center" vertical="center"/>
    </xf>
    <xf numFmtId="1" fontId="0" fillId="6" borderId="17" xfId="0" applyNumberFormat="1" applyFill="1" applyBorder="1" applyAlignment="1">
      <alignment horizontal="center" vertical="center"/>
    </xf>
    <xf numFmtId="1" fontId="0" fillId="6" borderId="18" xfId="0" applyNumberFormat="1" applyFill="1" applyBorder="1" applyAlignment="1">
      <alignment horizontal="center" vertical="center"/>
    </xf>
    <xf numFmtId="0" fontId="3" fillId="0" borderId="16" xfId="0" applyFont="1" applyFill="1" applyBorder="1" applyAlignment="1">
      <alignment horizontal="left" vertical="center" wrapText="1"/>
    </xf>
    <xf numFmtId="0" fontId="33" fillId="14" borderId="0" xfId="1" applyFill="1" applyBorder="1" applyAlignment="1" applyProtection="1">
      <alignment horizontal="left" vertical="center" wrapText="1"/>
    </xf>
    <xf numFmtId="0" fontId="33" fillId="14" borderId="1" xfId="1" applyFill="1" applyBorder="1" applyAlignment="1" applyProtection="1">
      <alignment horizontal="left" vertical="center" wrapText="1"/>
    </xf>
    <xf numFmtId="0" fontId="33" fillId="14" borderId="0" xfId="1" applyFill="1" applyAlignment="1" applyProtection="1">
      <alignment horizontal="center" vertical="center"/>
    </xf>
    <xf numFmtId="0" fontId="33" fillId="0" borderId="0" xfId="1" applyAlignment="1" applyProtection="1">
      <alignment horizontal="center" vertical="center"/>
    </xf>
    <xf numFmtId="17" fontId="5" fillId="4" borderId="33" xfId="0" applyNumberFormat="1" applyFont="1" applyFill="1" applyBorder="1" applyAlignment="1" applyProtection="1">
      <alignment vertical="center"/>
    </xf>
    <xf numFmtId="17" fontId="5" fillId="4" borderId="34" xfId="0" applyNumberFormat="1" applyFont="1" applyFill="1" applyBorder="1" applyAlignment="1" applyProtection="1">
      <alignment vertical="center"/>
    </xf>
    <xf numFmtId="17" fontId="5" fillId="4" borderId="35" xfId="0" applyNumberFormat="1" applyFont="1" applyFill="1" applyBorder="1" applyAlignment="1" applyProtection="1">
      <alignment vertical="center"/>
    </xf>
    <xf numFmtId="17" fontId="5" fillId="4" borderId="36" xfId="0" applyNumberFormat="1" applyFont="1" applyFill="1" applyBorder="1" applyAlignment="1" applyProtection="1">
      <alignment vertical="center"/>
    </xf>
    <xf numFmtId="17" fontId="5" fillId="4" borderId="37" xfId="0" applyNumberFormat="1" applyFont="1" applyFill="1" applyBorder="1" applyAlignment="1" applyProtection="1">
      <alignment vertical="center"/>
    </xf>
    <xf numFmtId="166" fontId="18" fillId="5" borderId="20" xfId="0" applyNumberFormat="1" applyFont="1" applyFill="1" applyBorder="1" applyAlignment="1" applyProtection="1">
      <alignment horizontal="left" vertical="center" wrapText="1"/>
      <protection locked="0"/>
    </xf>
    <xf numFmtId="166" fontId="18" fillId="5" borderId="38" xfId="0" applyNumberFormat="1" applyFont="1" applyFill="1" applyBorder="1" applyAlignment="1" applyProtection="1">
      <alignment horizontal="left" vertical="center" wrapText="1"/>
      <protection locked="0"/>
    </xf>
    <xf numFmtId="166" fontId="18" fillId="5" borderId="39" xfId="0" applyNumberFormat="1" applyFont="1" applyFill="1" applyBorder="1" applyAlignment="1" applyProtection="1">
      <alignment horizontal="left" vertical="center" wrapText="1"/>
      <protection locked="0"/>
    </xf>
    <xf numFmtId="0" fontId="18" fillId="5" borderId="39" xfId="0" applyNumberFormat="1" applyFont="1" applyFill="1" applyBorder="1" applyAlignment="1" applyProtection="1">
      <alignment horizontal="center" vertical="center" wrapText="1"/>
      <protection locked="0"/>
    </xf>
    <xf numFmtId="0" fontId="3" fillId="0" borderId="19" xfId="0" applyFont="1" applyFill="1" applyBorder="1" applyAlignment="1" applyProtection="1">
      <alignment horizontal="center" vertical="center"/>
    </xf>
    <xf numFmtId="0" fontId="12" fillId="5" borderId="20" xfId="0" applyFont="1" applyFill="1" applyBorder="1" applyAlignment="1" applyProtection="1">
      <alignment vertical="top" wrapText="1"/>
      <protection locked="0"/>
    </xf>
    <xf numFmtId="0" fontId="12" fillId="5" borderId="40" xfId="0" applyFont="1" applyFill="1" applyBorder="1" applyAlignment="1" applyProtection="1">
      <alignment vertical="top" wrapText="1"/>
      <protection locked="0"/>
    </xf>
    <xf numFmtId="0" fontId="12" fillId="5" borderId="41" xfId="0" applyFont="1" applyFill="1" applyBorder="1" applyAlignment="1" applyProtection="1">
      <alignment vertical="top" wrapText="1"/>
      <protection locked="0"/>
    </xf>
    <xf numFmtId="0" fontId="12" fillId="5" borderId="1" xfId="0" applyFont="1" applyFill="1" applyBorder="1" applyAlignment="1" applyProtection="1">
      <alignment horizontal="center" vertical="top" wrapText="1"/>
      <protection locked="0"/>
    </xf>
    <xf numFmtId="0" fontId="12" fillId="5" borderId="42" xfId="0" applyFont="1" applyFill="1" applyBorder="1" applyAlignment="1" applyProtection="1">
      <alignment horizontal="center" vertical="top" wrapText="1"/>
      <protection locked="0"/>
    </xf>
    <xf numFmtId="0" fontId="12" fillId="5" borderId="43" xfId="0" applyFont="1" applyFill="1" applyBorder="1" applyAlignment="1" applyProtection="1">
      <alignment horizontal="center" vertical="top" wrapText="1"/>
      <protection locked="0"/>
    </xf>
    <xf numFmtId="0" fontId="12" fillId="15" borderId="44" xfId="0" applyFont="1" applyFill="1" applyBorder="1" applyAlignment="1" applyProtection="1">
      <alignment horizontal="center" vertical="center" wrapText="1"/>
      <protection locked="0"/>
    </xf>
    <xf numFmtId="166" fontId="12" fillId="15" borderId="44" xfId="0" applyNumberFormat="1" applyFont="1" applyFill="1" applyBorder="1" applyAlignment="1" applyProtection="1">
      <alignment horizontal="center" vertical="center" wrapText="1"/>
      <protection locked="0"/>
    </xf>
    <xf numFmtId="1" fontId="0" fillId="6" borderId="1" xfId="0" applyNumberFormat="1" applyFill="1" applyBorder="1" applyAlignment="1">
      <alignment horizontal="center" vertical="center"/>
    </xf>
    <xf numFmtId="9" fontId="0" fillId="5" borderId="9" xfId="0" applyNumberFormat="1" applyFill="1" applyBorder="1" applyAlignment="1">
      <alignment horizontal="center" vertical="center"/>
    </xf>
    <xf numFmtId="164" fontId="0" fillId="4" borderId="45" xfId="0" applyNumberFormat="1" applyFill="1" applyBorder="1" applyAlignment="1">
      <alignment horizontal="center" vertical="center"/>
    </xf>
    <xf numFmtId="1" fontId="0" fillId="5" borderId="46" xfId="0" applyNumberFormat="1" applyFill="1" applyBorder="1" applyAlignment="1">
      <alignment horizontal="center" vertical="center"/>
    </xf>
    <xf numFmtId="9" fontId="0" fillId="5" borderId="46" xfId="0" applyNumberFormat="1" applyFill="1" applyBorder="1" applyAlignment="1">
      <alignment horizontal="center" vertical="center"/>
    </xf>
    <xf numFmtId="0" fontId="3" fillId="0" borderId="47" xfId="0" applyFont="1" applyFill="1" applyBorder="1" applyAlignment="1">
      <alignment vertical="center" wrapText="1"/>
    </xf>
    <xf numFmtId="0" fontId="3" fillId="8" borderId="24" xfId="0" applyFont="1" applyFill="1" applyBorder="1" applyAlignment="1" applyProtection="1">
      <alignment horizontal="left" vertical="center" wrapText="1"/>
    </xf>
    <xf numFmtId="0" fontId="12" fillId="5" borderId="34" xfId="0" applyFont="1" applyFill="1" applyBorder="1" applyAlignment="1" applyProtection="1">
      <alignment vertical="top" wrapText="1"/>
      <protection locked="0"/>
    </xf>
    <xf numFmtId="0" fontId="12" fillId="5" borderId="37" xfId="0" applyFont="1" applyFill="1" applyBorder="1" applyAlignment="1" applyProtection="1">
      <alignment vertical="top" wrapText="1"/>
      <protection locked="0"/>
    </xf>
    <xf numFmtId="166" fontId="0" fillId="15" borderId="48" xfId="0" applyNumberFormat="1" applyFill="1" applyBorder="1" applyAlignment="1" applyProtection="1">
      <alignment horizontal="center" vertical="center"/>
      <protection locked="0"/>
    </xf>
    <xf numFmtId="166" fontId="0" fillId="15" borderId="28" xfId="0" applyNumberFormat="1" applyFill="1" applyBorder="1" applyAlignment="1" applyProtection="1">
      <alignment horizontal="center" vertical="center"/>
      <protection locked="0"/>
    </xf>
    <xf numFmtId="166" fontId="0" fillId="7" borderId="10" xfId="0" applyNumberFormat="1" applyFill="1" applyBorder="1" applyAlignment="1" applyProtection="1">
      <alignment horizontal="center" vertical="center"/>
    </xf>
    <xf numFmtId="17" fontId="5" fillId="4" borderId="49" xfId="0" applyNumberFormat="1" applyFont="1" applyFill="1" applyBorder="1" applyAlignment="1" applyProtection="1">
      <alignment horizontal="center" vertical="center"/>
    </xf>
    <xf numFmtId="17" fontId="5" fillId="4" borderId="50" xfId="0" applyNumberFormat="1" applyFont="1" applyFill="1" applyBorder="1" applyAlignment="1" applyProtection="1">
      <alignment horizontal="center" vertical="center"/>
    </xf>
    <xf numFmtId="17" fontId="5" fillId="4" borderId="51" xfId="0" applyNumberFormat="1" applyFont="1" applyFill="1" applyBorder="1" applyAlignment="1" applyProtection="1">
      <alignment horizontal="center" vertical="center"/>
    </xf>
    <xf numFmtId="17" fontId="5" fillId="0" borderId="52" xfId="0" applyNumberFormat="1" applyFont="1" applyBorder="1" applyAlignment="1" applyProtection="1">
      <alignment horizontal="center" vertical="center"/>
    </xf>
    <xf numFmtId="17" fontId="5" fillId="0" borderId="53" xfId="0" applyNumberFormat="1" applyFont="1" applyBorder="1" applyAlignment="1" applyProtection="1">
      <alignment horizontal="center" vertical="center"/>
    </xf>
    <xf numFmtId="17" fontId="5" fillId="0" borderId="54" xfId="0" applyNumberFormat="1" applyFont="1" applyBorder="1" applyAlignment="1" applyProtection="1">
      <alignment horizontal="center" vertical="center"/>
    </xf>
    <xf numFmtId="17" fontId="5" fillId="0" borderId="55" xfId="0" applyNumberFormat="1" applyFont="1" applyBorder="1" applyAlignment="1" applyProtection="1">
      <alignment horizontal="center" vertical="center"/>
    </xf>
    <xf numFmtId="1" fontId="0" fillId="5" borderId="20" xfId="0" applyNumberFormat="1" applyFill="1" applyBorder="1" applyAlignment="1">
      <alignment horizontal="center" vertical="center"/>
    </xf>
    <xf numFmtId="9" fontId="0" fillId="5" borderId="56" xfId="0" applyNumberFormat="1" applyFill="1" applyBorder="1" applyAlignment="1">
      <alignment horizontal="center" vertical="center"/>
    </xf>
    <xf numFmtId="0" fontId="6" fillId="0" borderId="6" xfId="0" applyFont="1" applyFill="1" applyBorder="1" applyAlignment="1">
      <alignment horizontal="center" vertical="top" wrapText="1"/>
    </xf>
    <xf numFmtId="1" fontId="0" fillId="5" borderId="56" xfId="0" applyNumberFormat="1" applyFill="1" applyBorder="1" applyAlignment="1">
      <alignment horizontal="center" vertical="center"/>
    </xf>
    <xf numFmtId="1" fontId="0" fillId="5" borderId="3" xfId="0" applyNumberFormat="1" applyFill="1" applyBorder="1" applyAlignment="1">
      <alignment horizontal="center" vertical="center"/>
    </xf>
    <xf numFmtId="0" fontId="5" fillId="0" borderId="57" xfId="0" applyFont="1" applyBorder="1" applyAlignment="1">
      <alignment horizontal="center"/>
    </xf>
    <xf numFmtId="1" fontId="0" fillId="5" borderId="58" xfId="0" applyNumberFormat="1" applyFill="1" applyBorder="1" applyAlignment="1">
      <alignment horizontal="center" vertical="center"/>
    </xf>
    <xf numFmtId="9" fontId="0" fillId="5" borderId="58" xfId="0" applyNumberFormat="1" applyFill="1" applyBorder="1" applyAlignment="1">
      <alignment horizontal="center" vertical="center"/>
    </xf>
    <xf numFmtId="0" fontId="12" fillId="15" borderId="24" xfId="0" applyFont="1" applyFill="1" applyBorder="1" applyAlignment="1" applyProtection="1">
      <alignment horizontal="left" vertical="top" wrapText="1"/>
      <protection locked="0"/>
    </xf>
    <xf numFmtId="0" fontId="12" fillId="15" borderId="20" xfId="0" applyFont="1" applyFill="1" applyBorder="1" applyAlignment="1" applyProtection="1">
      <alignment vertical="top" wrapText="1"/>
      <protection locked="0"/>
    </xf>
    <xf numFmtId="0" fontId="12" fillId="15" borderId="20" xfId="0" applyFont="1" applyFill="1" applyBorder="1" applyAlignment="1" applyProtection="1">
      <alignment horizontal="left" vertical="top" wrapText="1"/>
      <protection locked="0"/>
    </xf>
    <xf numFmtId="0" fontId="12" fillId="15" borderId="9" xfId="0" applyFont="1" applyFill="1" applyBorder="1" applyAlignment="1" applyProtection="1">
      <alignment horizontal="left" vertical="top" wrapText="1"/>
      <protection locked="0"/>
    </xf>
    <xf numFmtId="0" fontId="12" fillId="15" borderId="56" xfId="0" applyFont="1" applyFill="1" applyBorder="1" applyAlignment="1" applyProtection="1">
      <alignment horizontal="left" vertical="top" wrapText="1"/>
      <protection locked="0"/>
    </xf>
    <xf numFmtId="0" fontId="12" fillId="15" borderId="15" xfId="0" applyFont="1" applyFill="1" applyBorder="1" applyAlignment="1" applyProtection="1">
      <alignment horizontal="left" vertical="top" wrapText="1"/>
      <protection locked="0"/>
    </xf>
    <xf numFmtId="0" fontId="12" fillId="15" borderId="19" xfId="0" applyFont="1" applyFill="1" applyBorder="1" applyAlignment="1" applyProtection="1">
      <alignment horizontal="left" vertical="top" wrapText="1"/>
      <protection locked="0"/>
    </xf>
    <xf numFmtId="17" fontId="0" fillId="15" borderId="3" xfId="0" applyNumberFormat="1" applyFill="1" applyBorder="1" applyAlignment="1">
      <alignment horizontal="center" vertical="center"/>
    </xf>
    <xf numFmtId="17" fontId="4" fillId="15" borderId="3" xfId="0" applyNumberFormat="1" applyFont="1" applyFill="1" applyBorder="1" applyAlignment="1">
      <alignment horizontal="center" vertical="center"/>
    </xf>
    <xf numFmtId="17" fontId="4" fillId="15" borderId="48" xfId="0" applyNumberFormat="1" applyFont="1" applyFill="1" applyBorder="1" applyAlignment="1">
      <alignment horizontal="center" vertical="center"/>
    </xf>
    <xf numFmtId="0" fontId="33" fillId="14" borderId="59" xfId="1" applyFill="1" applyBorder="1" applyAlignment="1" applyProtection="1">
      <alignment horizontal="left" vertical="center" wrapText="1"/>
    </xf>
    <xf numFmtId="0" fontId="33" fillId="14" borderId="0" xfId="1" applyFill="1" applyProtection="1"/>
    <xf numFmtId="0" fontId="33" fillId="0" borderId="0" xfId="1" applyProtection="1"/>
    <xf numFmtId="0" fontId="33" fillId="0" borderId="0" xfId="1"/>
    <xf numFmtId="0" fontId="33" fillId="14" borderId="59" xfId="1" applyFill="1" applyBorder="1" applyAlignment="1" applyProtection="1">
      <alignment vertical="center" wrapText="1"/>
    </xf>
    <xf numFmtId="0" fontId="33" fillId="14" borderId="38" xfId="1" applyFill="1" applyBorder="1" applyAlignment="1" applyProtection="1">
      <alignment vertical="center" wrapText="1"/>
    </xf>
    <xf numFmtId="0" fontId="0" fillId="0" borderId="60" xfId="0" applyFill="1" applyBorder="1" applyAlignment="1">
      <alignment horizontal="left" vertical="center" wrapText="1"/>
    </xf>
    <xf numFmtId="166" fontId="0" fillId="5" borderId="61" xfId="0" applyNumberFormat="1" applyFill="1" applyBorder="1" applyAlignment="1" applyProtection="1">
      <alignment horizontal="center" vertical="center" shrinkToFit="1"/>
      <protection locked="0"/>
    </xf>
    <xf numFmtId="0" fontId="0" fillId="5" borderId="62" xfId="0" applyFill="1" applyBorder="1" applyAlignment="1">
      <alignment horizontal="center" vertical="center" shrinkToFit="1"/>
    </xf>
    <xf numFmtId="166" fontId="0" fillId="5" borderId="61" xfId="0" applyNumberFormat="1" applyFill="1" applyBorder="1" applyAlignment="1">
      <alignment horizontal="center" vertical="center" shrinkToFit="1"/>
    </xf>
    <xf numFmtId="0" fontId="0" fillId="0" borderId="63" xfId="0" applyFill="1" applyBorder="1" applyAlignment="1">
      <alignment horizontal="left" vertical="center" wrapText="1"/>
    </xf>
    <xf numFmtId="166" fontId="0" fillId="5" borderId="64" xfId="0" applyNumberFormat="1" applyFill="1" applyBorder="1" applyAlignment="1" applyProtection="1">
      <alignment horizontal="center" vertical="center" shrinkToFit="1"/>
      <protection locked="0"/>
    </xf>
    <xf numFmtId="166" fontId="0" fillId="5" borderId="65" xfId="0" applyNumberFormat="1" applyFill="1" applyBorder="1" applyAlignment="1" applyProtection="1">
      <alignment horizontal="center" vertical="center" shrinkToFit="1"/>
      <protection locked="0"/>
    </xf>
    <xf numFmtId="166" fontId="0" fillId="5" borderId="62" xfId="0" applyNumberFormat="1" applyFill="1" applyBorder="1" applyAlignment="1" applyProtection="1">
      <alignment horizontal="center" vertical="center" shrinkToFit="1"/>
      <protection locked="0"/>
    </xf>
    <xf numFmtId="0" fontId="33" fillId="16" borderId="66" xfId="1" applyFill="1" applyBorder="1" applyAlignment="1">
      <alignment horizontal="center" vertical="center" wrapText="1" shrinkToFit="1"/>
    </xf>
    <xf numFmtId="0" fontId="33" fillId="16" borderId="67" xfId="1" applyFill="1" applyBorder="1" applyAlignment="1">
      <alignment horizontal="center" vertical="center" wrapText="1" shrinkToFit="1"/>
    </xf>
    <xf numFmtId="0" fontId="33" fillId="16" borderId="68" xfId="1" applyFill="1" applyBorder="1" applyAlignment="1">
      <alignment horizontal="center" vertical="center"/>
    </xf>
    <xf numFmtId="0" fontId="33" fillId="16" borderId="69" xfId="1" applyFill="1" applyBorder="1" applyAlignment="1">
      <alignment horizontal="center" vertical="center"/>
    </xf>
    <xf numFmtId="0" fontId="33" fillId="16" borderId="66" xfId="1" applyFill="1" applyBorder="1" applyAlignment="1">
      <alignment horizontal="center" vertical="center"/>
    </xf>
    <xf numFmtId="0" fontId="33" fillId="16" borderId="70" xfId="1" applyFill="1" applyBorder="1" applyAlignment="1">
      <alignment horizontal="center" vertical="center" wrapText="1"/>
    </xf>
    <xf numFmtId="0" fontId="33" fillId="16" borderId="68" xfId="1" applyFill="1" applyBorder="1" applyAlignment="1">
      <alignment horizontal="center" vertical="center" wrapText="1"/>
    </xf>
    <xf numFmtId="0" fontId="33" fillId="14" borderId="71" xfId="1" applyFill="1" applyBorder="1" applyAlignment="1" applyProtection="1">
      <alignment vertical="center" wrapText="1"/>
    </xf>
    <xf numFmtId="0" fontId="1" fillId="0" borderId="0" xfId="4" applyFont="1" applyFill="1" applyBorder="1" applyAlignment="1">
      <alignment vertical="top"/>
    </xf>
    <xf numFmtId="0" fontId="2" fillId="15" borderId="48" xfId="0" applyFont="1" applyFill="1" applyBorder="1" applyAlignment="1" applyProtection="1">
      <alignment horizontal="center" vertical="center" shrinkToFit="1"/>
      <protection locked="0"/>
    </xf>
    <xf numFmtId="0" fontId="3" fillId="15" borderId="48" xfId="0" applyFont="1" applyFill="1" applyBorder="1" applyAlignment="1" applyProtection="1">
      <alignment horizontal="center" vertical="center" wrapText="1"/>
      <protection locked="0"/>
    </xf>
    <xf numFmtId="17" fontId="3" fillId="15" borderId="48" xfId="0" applyNumberFormat="1" applyFont="1" applyFill="1" applyBorder="1" applyAlignment="1" applyProtection="1">
      <alignment horizontal="center" vertical="center" wrapText="1"/>
      <protection locked="0"/>
    </xf>
    <xf numFmtId="0" fontId="7" fillId="14" borderId="59" xfId="9" applyFill="1" applyBorder="1" applyAlignment="1" applyProtection="1">
      <alignment vertical="center" wrapText="1"/>
    </xf>
    <xf numFmtId="0" fontId="7" fillId="14" borderId="38" xfId="9" applyFill="1" applyBorder="1" applyAlignment="1" applyProtection="1">
      <alignment vertical="center" wrapText="1"/>
    </xf>
    <xf numFmtId="0" fontId="7" fillId="14" borderId="59" xfId="9" applyFill="1" applyBorder="1" applyAlignment="1" applyProtection="1">
      <alignment horizontal="left" vertical="center" wrapText="1"/>
    </xf>
    <xf numFmtId="0" fontId="7" fillId="14" borderId="0" xfId="9" applyFill="1" applyProtection="1"/>
    <xf numFmtId="0" fontId="7" fillId="0" borderId="0" xfId="9" applyProtection="1"/>
    <xf numFmtId="0" fontId="3" fillId="0" borderId="24" xfId="0" applyFont="1" applyFill="1" applyBorder="1" applyAlignment="1" applyProtection="1">
      <alignment horizontal="center" vertical="center"/>
    </xf>
    <xf numFmtId="0" fontId="3" fillId="0" borderId="20" xfId="0" applyNumberFormat="1" applyFont="1" applyFill="1" applyBorder="1" applyAlignment="1" applyProtection="1">
      <alignment horizontal="left" vertical="center" wrapText="1"/>
    </xf>
    <xf numFmtId="0" fontId="3" fillId="0" borderId="20" xfId="0" applyFont="1" applyFill="1" applyBorder="1" applyAlignment="1" applyProtection="1">
      <alignment horizontal="left" vertical="center" wrapText="1"/>
    </xf>
    <xf numFmtId="166" fontId="3" fillId="0" borderId="20" xfId="0" applyNumberFormat="1" applyFont="1" applyFill="1" applyBorder="1" applyAlignment="1" applyProtection="1">
      <alignment horizontal="left" vertical="center" wrapText="1"/>
    </xf>
    <xf numFmtId="0" fontId="3" fillId="9" borderId="72" xfId="0" applyFont="1" applyFill="1" applyBorder="1" applyAlignment="1" applyProtection="1">
      <alignment horizontal="left" vertical="center" wrapText="1"/>
    </xf>
    <xf numFmtId="0" fontId="3" fillId="9" borderId="73" xfId="0" applyFont="1" applyFill="1" applyBorder="1" applyAlignment="1" applyProtection="1">
      <alignment horizontal="left" vertical="center" wrapText="1"/>
    </xf>
    <xf numFmtId="0" fontId="3" fillId="0" borderId="73" xfId="0" applyFont="1" applyFill="1" applyBorder="1" applyAlignment="1" applyProtection="1">
      <alignment horizontal="left" vertical="center" wrapText="1"/>
    </xf>
    <xf numFmtId="0" fontId="3" fillId="0" borderId="44" xfId="0" applyFont="1" applyFill="1" applyBorder="1" applyAlignment="1" applyProtection="1">
      <alignment horizontal="left" vertical="center" wrapText="1"/>
    </xf>
    <xf numFmtId="0" fontId="3" fillId="0" borderId="67" xfId="0" applyFont="1" applyFill="1" applyBorder="1" applyAlignment="1">
      <alignment horizontal="left" vertical="center" wrapText="1"/>
    </xf>
    <xf numFmtId="0" fontId="7" fillId="16" borderId="66" xfId="9" applyFill="1" applyBorder="1" applyAlignment="1">
      <alignment horizontal="center" vertical="center" wrapText="1" shrinkToFit="1"/>
    </xf>
    <xf numFmtId="0" fontId="7" fillId="16" borderId="67" xfId="9" applyFill="1" applyBorder="1" applyAlignment="1">
      <alignment horizontal="center" vertical="center" wrapText="1" shrinkToFit="1"/>
    </xf>
    <xf numFmtId="0" fontId="7" fillId="16" borderId="68" xfId="9" applyFill="1" applyBorder="1" applyAlignment="1">
      <alignment horizontal="center" vertical="center"/>
    </xf>
    <xf numFmtId="0" fontId="7" fillId="16" borderId="69" xfId="9" applyFill="1" applyBorder="1" applyAlignment="1">
      <alignment horizontal="center" vertical="center"/>
    </xf>
    <xf numFmtId="0" fontId="7" fillId="16" borderId="66" xfId="9" applyFill="1" applyBorder="1" applyAlignment="1">
      <alignment horizontal="center" vertical="center"/>
    </xf>
    <xf numFmtId="0" fontId="7" fillId="16" borderId="70" xfId="9" applyFill="1" applyBorder="1" applyAlignment="1">
      <alignment horizontal="center" vertical="center" wrapText="1"/>
    </xf>
    <xf numFmtId="0" fontId="7" fillId="16" borderId="68" xfId="9" applyFill="1" applyBorder="1" applyAlignment="1">
      <alignment horizontal="center" vertical="center" wrapText="1"/>
    </xf>
    <xf numFmtId="0" fontId="7" fillId="0" borderId="0" xfId="9"/>
    <xf numFmtId="0" fontId="7" fillId="14" borderId="71" xfId="9" applyFill="1" applyBorder="1" applyAlignment="1" applyProtection="1">
      <alignment vertical="center" wrapText="1"/>
    </xf>
    <xf numFmtId="0" fontId="7" fillId="14" borderId="0" xfId="9" applyFill="1" applyBorder="1" applyAlignment="1" applyProtection="1">
      <alignment horizontal="left" vertical="center" wrapText="1"/>
    </xf>
    <xf numFmtId="0" fontId="7" fillId="14" borderId="1" xfId="9" applyFill="1" applyBorder="1" applyAlignment="1" applyProtection="1">
      <alignment horizontal="left" vertical="center" wrapText="1"/>
    </xf>
    <xf numFmtId="0" fontId="7" fillId="14" borderId="0" xfId="9" applyFill="1" applyAlignment="1" applyProtection="1">
      <alignment horizontal="center" vertical="center"/>
    </xf>
    <xf numFmtId="0" fontId="7" fillId="0" borderId="0" xfId="9" applyAlignment="1" applyProtection="1">
      <alignment horizontal="center" vertical="center"/>
    </xf>
    <xf numFmtId="0" fontId="2" fillId="15" borderId="48" xfId="0" applyFont="1" applyFill="1" applyBorder="1" applyAlignment="1" applyProtection="1">
      <alignment horizontal="center" vertical="center" wrapText="1" shrinkToFit="1"/>
      <protection locked="0"/>
    </xf>
    <xf numFmtId="0" fontId="2" fillId="15" borderId="48" xfId="0" applyFont="1" applyFill="1" applyBorder="1" applyAlignment="1" applyProtection="1">
      <alignment horizontal="center" vertical="center" wrapText="1"/>
      <protection locked="0"/>
    </xf>
    <xf numFmtId="0" fontId="1" fillId="0" borderId="0" xfId="3" applyFont="1" applyFill="1" applyBorder="1" applyAlignment="1">
      <alignment vertical="top"/>
    </xf>
    <xf numFmtId="0" fontId="27" fillId="0" borderId="0" xfId="5" applyFont="1" applyFill="1" applyBorder="1" applyAlignment="1">
      <alignment vertical="top"/>
    </xf>
    <xf numFmtId="164" fontId="0" fillId="4" borderId="74" xfId="0" applyNumberFormat="1" applyFill="1" applyBorder="1" applyAlignment="1" applyProtection="1">
      <alignment horizontal="center" vertical="center"/>
      <protection locked="0"/>
    </xf>
    <xf numFmtId="164" fontId="0" fillId="4" borderId="75" xfId="0" applyNumberFormat="1" applyFill="1" applyBorder="1" applyAlignment="1" applyProtection="1">
      <alignment horizontal="center" vertical="center"/>
      <protection locked="0"/>
    </xf>
    <xf numFmtId="164" fontId="0" fillId="4" borderId="76" xfId="0" applyNumberFormat="1" applyFill="1" applyBorder="1" applyAlignment="1" applyProtection="1">
      <alignment horizontal="center" vertical="center"/>
      <protection locked="0"/>
    </xf>
    <xf numFmtId="164" fontId="0" fillId="4" borderId="77" xfId="0" applyNumberFormat="1" applyFill="1" applyBorder="1" applyAlignment="1" applyProtection="1">
      <alignment horizontal="center" vertical="center"/>
      <protection locked="0"/>
    </xf>
    <xf numFmtId="164" fontId="0" fillId="5" borderId="75" xfId="0" applyNumberFormat="1" applyFill="1" applyBorder="1" applyAlignment="1" applyProtection="1">
      <alignment horizontal="center" vertical="center"/>
      <protection locked="0"/>
    </xf>
    <xf numFmtId="164" fontId="0" fillId="5" borderId="76" xfId="0" applyNumberFormat="1" applyFill="1" applyBorder="1" applyAlignment="1" applyProtection="1">
      <alignment horizontal="center" vertical="center"/>
      <protection locked="0"/>
    </xf>
    <xf numFmtId="164" fontId="0" fillId="5" borderId="57" xfId="0" applyNumberFormat="1" applyFill="1" applyBorder="1" applyAlignment="1" applyProtection="1">
      <alignment horizontal="center" vertical="center"/>
      <protection locked="0"/>
    </xf>
    <xf numFmtId="164" fontId="0" fillId="5" borderId="78" xfId="0" applyNumberFormat="1" applyFill="1" applyBorder="1" applyAlignment="1" applyProtection="1">
      <alignment horizontal="center" vertical="center"/>
      <protection locked="0"/>
    </xf>
    <xf numFmtId="164" fontId="0" fillId="5" borderId="79" xfId="0" applyNumberFormat="1" applyFill="1" applyBorder="1" applyAlignment="1" applyProtection="1">
      <alignment horizontal="center" vertical="center"/>
      <protection locked="0"/>
    </xf>
    <xf numFmtId="164" fontId="0" fillId="4" borderId="29" xfId="0" applyNumberFormat="1" applyFill="1" applyBorder="1" applyAlignment="1" applyProtection="1">
      <alignment horizontal="center" vertical="center"/>
      <protection locked="0"/>
    </xf>
    <xf numFmtId="164" fontId="0" fillId="4" borderId="6" xfId="0" applyNumberFormat="1" applyFill="1" applyBorder="1" applyAlignment="1" applyProtection="1">
      <alignment horizontal="center" vertical="center"/>
      <protection locked="0"/>
    </xf>
    <xf numFmtId="164" fontId="0" fillId="4" borderId="3" xfId="0" applyNumberFormat="1" applyFill="1" applyBorder="1" applyAlignment="1" applyProtection="1">
      <alignment horizontal="center" vertical="center"/>
      <protection locked="0"/>
    </xf>
    <xf numFmtId="164" fontId="0" fillId="4" borderId="2" xfId="0" applyNumberFormat="1" applyFill="1" applyBorder="1" applyAlignment="1" applyProtection="1">
      <alignment horizontal="center" vertical="center"/>
      <protection locked="0"/>
    </xf>
    <xf numFmtId="164" fontId="0" fillId="5" borderId="6" xfId="0" applyNumberFormat="1" applyFill="1" applyBorder="1" applyAlignment="1" applyProtection="1">
      <alignment horizontal="center" vertical="center"/>
      <protection locked="0"/>
    </xf>
    <xf numFmtId="164" fontId="0" fillId="5" borderId="3" xfId="0" applyNumberFormat="1" applyFill="1" applyBorder="1" applyAlignment="1" applyProtection="1">
      <alignment horizontal="center" vertical="center"/>
      <protection locked="0"/>
    </xf>
    <xf numFmtId="164" fontId="0" fillId="5" borderId="7" xfId="0" applyNumberFormat="1" applyFill="1" applyBorder="1" applyAlignment="1" applyProtection="1">
      <alignment horizontal="center" vertical="center"/>
      <protection locked="0"/>
    </xf>
    <xf numFmtId="164" fontId="0" fillId="5" borderId="11" xfId="0" applyNumberFormat="1" applyFill="1" applyBorder="1" applyAlignment="1" applyProtection="1">
      <alignment horizontal="center" vertical="center"/>
      <protection locked="0"/>
    </xf>
    <xf numFmtId="164" fontId="0" fillId="5" borderId="8" xfId="0" applyNumberFormat="1" applyFill="1" applyBorder="1" applyAlignment="1" applyProtection="1">
      <alignment horizontal="center" vertical="center"/>
      <protection locked="0"/>
    </xf>
    <xf numFmtId="164" fontId="0" fillId="4" borderId="45" xfId="0" applyNumberFormat="1" applyFill="1" applyBorder="1" applyAlignment="1" applyProtection="1">
      <alignment horizontal="center" vertical="center"/>
      <protection locked="0"/>
    </xf>
    <xf numFmtId="164" fontId="0" fillId="4" borderId="80" xfId="0" applyNumberFormat="1" applyFill="1" applyBorder="1" applyAlignment="1" applyProtection="1">
      <alignment horizontal="center" vertical="center"/>
      <protection locked="0"/>
    </xf>
    <xf numFmtId="164" fontId="0" fillId="4" borderId="48" xfId="0" applyNumberFormat="1" applyFill="1" applyBorder="1" applyAlignment="1" applyProtection="1">
      <alignment horizontal="center" vertical="center"/>
      <protection locked="0"/>
    </xf>
    <xf numFmtId="164" fontId="0" fillId="4" borderId="81" xfId="0" applyNumberFormat="1" applyFill="1" applyBorder="1" applyAlignment="1" applyProtection="1">
      <alignment horizontal="center" vertical="center"/>
      <protection locked="0"/>
    </xf>
    <xf numFmtId="164" fontId="0" fillId="5" borderId="80" xfId="0" applyNumberFormat="1" applyFill="1" applyBorder="1" applyAlignment="1" applyProtection="1">
      <alignment horizontal="center" vertical="center"/>
      <protection locked="0"/>
    </xf>
    <xf numFmtId="164" fontId="0" fillId="5" borderId="48" xfId="0" applyNumberFormat="1" applyFill="1" applyBorder="1" applyAlignment="1" applyProtection="1">
      <alignment horizontal="center" vertical="center"/>
      <protection locked="0"/>
    </xf>
    <xf numFmtId="164" fontId="0" fillId="5" borderId="28" xfId="0" applyNumberFormat="1" applyFill="1" applyBorder="1" applyAlignment="1" applyProtection="1">
      <alignment horizontal="center" vertical="center"/>
      <protection locked="0"/>
    </xf>
    <xf numFmtId="164" fontId="0" fillId="5" borderId="12" xfId="0" applyNumberFormat="1" applyFill="1" applyBorder="1" applyAlignment="1" applyProtection="1">
      <alignment horizontal="center" vertical="center"/>
      <protection locked="0"/>
    </xf>
    <xf numFmtId="1" fontId="0" fillId="5" borderId="9" xfId="0" applyNumberFormat="1" applyFill="1" applyBorder="1" applyAlignment="1" applyProtection="1">
      <alignment horizontal="center" vertical="center"/>
      <protection locked="0"/>
    </xf>
    <xf numFmtId="1" fontId="0" fillId="5" borderId="46" xfId="0" applyNumberFormat="1" applyFill="1" applyBorder="1" applyAlignment="1" applyProtection="1">
      <alignment horizontal="center" vertical="center"/>
      <protection locked="0"/>
    </xf>
    <xf numFmtId="17" fontId="0" fillId="15" borderId="3" xfId="0" applyNumberFormat="1" applyFill="1" applyBorder="1" applyAlignment="1" applyProtection="1">
      <alignment horizontal="center" vertical="center"/>
      <protection locked="0"/>
    </xf>
    <xf numFmtId="17" fontId="4" fillId="15" borderId="3" xfId="0" applyNumberFormat="1" applyFont="1" applyFill="1" applyBorder="1" applyAlignment="1" applyProtection="1">
      <alignment horizontal="center" vertical="center"/>
      <protection locked="0"/>
    </xf>
    <xf numFmtId="17" fontId="4" fillId="15" borderId="48" xfId="0" applyNumberFormat="1" applyFont="1" applyFill="1" applyBorder="1" applyAlignment="1" applyProtection="1">
      <alignment horizontal="center" vertical="center"/>
      <protection locked="0"/>
    </xf>
    <xf numFmtId="49" fontId="0" fillId="5" borderId="82" xfId="0" applyNumberFormat="1" applyFill="1" applyBorder="1" applyAlignment="1" applyProtection="1">
      <alignment horizontal="center" vertical="center" shrinkToFit="1"/>
      <protection locked="0"/>
    </xf>
    <xf numFmtId="164" fontId="0" fillId="11" borderId="6" xfId="0" applyNumberFormat="1" applyFill="1" applyBorder="1" applyAlignment="1">
      <alignment horizontal="center" vertical="center"/>
    </xf>
    <xf numFmtId="49" fontId="12" fillId="15" borderId="9" xfId="0" applyNumberFormat="1" applyFont="1" applyFill="1" applyBorder="1" applyAlignment="1" applyProtection="1">
      <alignment horizontal="left" vertical="top" wrapText="1"/>
      <protection locked="0"/>
    </xf>
    <xf numFmtId="49" fontId="12" fillId="15" borderId="56" xfId="0" applyNumberFormat="1" applyFont="1" applyFill="1" applyBorder="1" applyAlignment="1" applyProtection="1">
      <alignment horizontal="left" vertical="top" wrapText="1"/>
      <protection locked="0"/>
    </xf>
    <xf numFmtId="6" fontId="12" fillId="15" borderId="44" xfId="0" applyNumberFormat="1" applyFont="1" applyFill="1" applyBorder="1" applyAlignment="1" applyProtection="1">
      <alignment horizontal="center" vertical="center" wrapText="1"/>
      <protection locked="0"/>
    </xf>
    <xf numFmtId="0" fontId="17" fillId="0" borderId="83" xfId="0" applyNumberFormat="1" applyFont="1" applyFill="1" applyBorder="1" applyAlignment="1" applyProtection="1">
      <alignment horizontal="center" vertical="center"/>
      <protection locked="0"/>
    </xf>
    <xf numFmtId="0" fontId="17" fillId="0" borderId="84" xfId="0" applyNumberFormat="1" applyFont="1" applyFill="1" applyBorder="1" applyAlignment="1" applyProtection="1">
      <alignment horizontal="center" vertical="center"/>
      <protection locked="0"/>
    </xf>
    <xf numFmtId="0" fontId="29" fillId="0" borderId="26" xfId="0" applyNumberFormat="1" applyFont="1" applyFill="1" applyBorder="1" applyAlignment="1" applyProtection="1">
      <alignment horizontal="center" vertical="center" wrapText="1"/>
    </xf>
    <xf numFmtId="0" fontId="29" fillId="0" borderId="27"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center" vertical="center" wrapText="1"/>
    </xf>
    <xf numFmtId="0" fontId="29" fillId="0" borderId="86" xfId="0" applyNumberFormat="1" applyFont="1" applyFill="1" applyBorder="1" applyAlignment="1" applyProtection="1">
      <alignment horizontal="center" vertical="center" wrapText="1"/>
    </xf>
    <xf numFmtId="164" fontId="0" fillId="5" borderId="77" xfId="0" applyNumberFormat="1" applyFill="1" applyBorder="1" applyAlignment="1" applyProtection="1">
      <alignment horizontal="center" vertical="center"/>
      <protection locked="0"/>
    </xf>
    <xf numFmtId="164" fontId="0" fillId="5" borderId="2" xfId="0" applyNumberFormat="1" applyFill="1" applyBorder="1" applyAlignment="1">
      <alignment horizontal="center" vertical="center"/>
    </xf>
    <xf numFmtId="17" fontId="24" fillId="0" borderId="8" xfId="0" applyNumberFormat="1" applyFont="1" applyBorder="1" applyAlignment="1" applyProtection="1">
      <alignment horizontal="center" vertical="center"/>
      <protection locked="0"/>
    </xf>
    <xf numFmtId="0" fontId="0" fillId="5" borderId="13" xfId="0" applyFill="1" applyBorder="1" applyAlignment="1" applyProtection="1">
      <alignment horizontal="center" vertical="center" shrinkToFit="1"/>
      <protection locked="0"/>
    </xf>
    <xf numFmtId="0" fontId="0" fillId="5" borderId="62" xfId="0" applyFill="1" applyBorder="1" applyAlignment="1" applyProtection="1">
      <alignment horizontal="center" vertical="center" shrinkToFit="1"/>
      <protection locked="0"/>
    </xf>
    <xf numFmtId="1" fontId="0" fillId="5" borderId="58" xfId="0" applyNumberFormat="1" applyFill="1" applyBorder="1" applyAlignment="1" applyProtection="1">
      <alignment horizontal="center" vertical="center"/>
      <protection locked="0"/>
    </xf>
    <xf numFmtId="1" fontId="0" fillId="5" borderId="56" xfId="0" applyNumberFormat="1" applyFill="1" applyBorder="1" applyAlignment="1" applyProtection="1">
      <alignment horizontal="center" vertical="center"/>
      <protection locked="0"/>
    </xf>
    <xf numFmtId="1" fontId="0" fillId="6" borderId="1" xfId="0" applyNumberFormat="1" applyFill="1" applyBorder="1" applyAlignment="1" applyProtection="1">
      <alignment horizontal="center" vertical="center"/>
      <protection locked="0"/>
    </xf>
    <xf numFmtId="1" fontId="0" fillId="5" borderId="8" xfId="0" applyNumberFormat="1" applyFill="1" applyBorder="1" applyAlignment="1" applyProtection="1">
      <alignment horizontal="center" vertical="center"/>
      <protection locked="0"/>
    </xf>
    <xf numFmtId="1" fontId="0" fillId="5" borderId="10" xfId="0" applyNumberFormat="1" applyFill="1" applyBorder="1" applyAlignment="1" applyProtection="1">
      <alignment horizontal="center" vertical="center"/>
      <protection locked="0"/>
    </xf>
    <xf numFmtId="1" fontId="0" fillId="5" borderId="15" xfId="0" applyNumberFormat="1" applyFill="1" applyBorder="1" applyAlignment="1" applyProtection="1">
      <alignment horizontal="center" vertical="center"/>
      <protection locked="0"/>
    </xf>
    <xf numFmtId="1" fontId="0" fillId="5" borderId="20" xfId="0" applyNumberFormat="1" applyFill="1" applyBorder="1" applyAlignment="1" applyProtection="1">
      <alignment horizontal="center" vertical="center"/>
      <protection locked="0"/>
    </xf>
    <xf numFmtId="0" fontId="0" fillId="6" borderId="13" xfId="0" applyFill="1" applyBorder="1" applyAlignment="1" applyProtection="1">
      <alignment horizontal="center"/>
      <protection locked="0"/>
    </xf>
    <xf numFmtId="0" fontId="29" fillId="0" borderId="87" xfId="0" applyNumberFormat="1" applyFont="1" applyFill="1" applyBorder="1" applyAlignment="1" applyProtection="1">
      <alignment horizontal="center" vertical="center" wrapText="1"/>
      <protection locked="0"/>
    </xf>
    <xf numFmtId="0" fontId="29" fillId="0" borderId="88" xfId="0" applyNumberFormat="1" applyFont="1" applyFill="1" applyBorder="1" applyAlignment="1" applyProtection="1">
      <alignment horizontal="center" vertical="center"/>
      <protection locked="0"/>
    </xf>
    <xf numFmtId="166" fontId="12" fillId="5" borderId="20" xfId="0" applyNumberFormat="1" applyFont="1" applyFill="1" applyBorder="1" applyAlignment="1" applyProtection="1">
      <alignment horizontal="left" vertical="center" wrapText="1"/>
      <protection locked="0"/>
    </xf>
    <xf numFmtId="166" fontId="12" fillId="5" borderId="20" xfId="0" applyNumberFormat="1" applyFont="1" applyFill="1" applyBorder="1" applyAlignment="1" applyProtection="1">
      <alignment horizontal="left" vertical="center"/>
      <protection locked="0"/>
    </xf>
    <xf numFmtId="166" fontId="12" fillId="5" borderId="38" xfId="0" applyNumberFormat="1" applyFont="1" applyFill="1" applyBorder="1" applyAlignment="1" applyProtection="1">
      <alignment horizontal="left" vertical="center" wrapText="1"/>
      <protection locked="0"/>
    </xf>
    <xf numFmtId="0" fontId="12" fillId="5" borderId="21" xfId="0" applyFont="1" applyFill="1" applyBorder="1" applyAlignment="1" applyProtection="1">
      <alignment horizontal="left" vertical="center" wrapText="1"/>
      <protection locked="0"/>
    </xf>
    <xf numFmtId="166" fontId="12" fillId="5" borderId="39" xfId="0" applyNumberFormat="1" applyFont="1" applyFill="1" applyBorder="1" applyAlignment="1" applyProtection="1">
      <alignment horizontal="left" vertical="center" wrapText="1"/>
      <protection locked="0"/>
    </xf>
    <xf numFmtId="0" fontId="12" fillId="5" borderId="39" xfId="0" applyNumberFormat="1" applyFont="1" applyFill="1" applyBorder="1" applyAlignment="1" applyProtection="1">
      <alignment horizontal="center" vertical="center" wrapText="1"/>
      <protection locked="0"/>
    </xf>
    <xf numFmtId="3" fontId="12" fillId="5" borderId="21" xfId="0" applyNumberFormat="1" applyFont="1" applyFill="1" applyBorder="1" applyAlignment="1" applyProtection="1">
      <alignment horizontal="left" vertical="center" wrapText="1"/>
      <protection locked="0"/>
    </xf>
    <xf numFmtId="0" fontId="12" fillId="0" borderId="60" xfId="0" applyFont="1" applyFill="1" applyBorder="1" applyAlignment="1">
      <alignment horizontal="left" vertical="center" wrapText="1"/>
    </xf>
    <xf numFmtId="0" fontId="12" fillId="5" borderId="39" xfId="0" applyFont="1" applyFill="1" applyBorder="1" applyAlignment="1" applyProtection="1">
      <alignment horizontal="center" vertical="center" wrapText="1"/>
      <protection locked="0"/>
    </xf>
    <xf numFmtId="0" fontId="12" fillId="15" borderId="21" xfId="0" applyFont="1" applyFill="1" applyBorder="1" applyAlignment="1" applyProtection="1">
      <alignment horizontal="left" vertical="center"/>
      <protection locked="0"/>
    </xf>
    <xf numFmtId="0" fontId="0" fillId="5" borderId="13" xfId="0" applyFill="1" applyBorder="1" applyAlignment="1">
      <alignment horizontal="center" vertical="center" shrinkToFit="1"/>
    </xf>
    <xf numFmtId="3" fontId="0" fillId="5" borderId="62" xfId="0" applyNumberFormat="1" applyFill="1" applyBorder="1" applyAlignment="1">
      <alignment horizontal="center" vertical="center" shrinkToFit="1"/>
    </xf>
    <xf numFmtId="49" fontId="0" fillId="5" borderId="82" xfId="0" applyNumberFormat="1" applyFill="1" applyBorder="1" applyAlignment="1">
      <alignment horizontal="center" vertical="center" shrinkToFit="1"/>
    </xf>
    <xf numFmtId="0" fontId="10" fillId="0" borderId="0" xfId="7"/>
    <xf numFmtId="0" fontId="30" fillId="0" borderId="90" xfId="7" applyFont="1" applyBorder="1"/>
    <xf numFmtId="0" fontId="10" fillId="0" borderId="90" xfId="7" applyBorder="1" applyAlignment="1">
      <alignment horizontal="center" wrapText="1"/>
    </xf>
    <xf numFmtId="0" fontId="10" fillId="0" borderId="90" xfId="7" applyBorder="1"/>
    <xf numFmtId="0" fontId="10" fillId="0" borderId="90" xfId="7" applyBorder="1" applyAlignment="1">
      <alignment horizontal="center"/>
    </xf>
    <xf numFmtId="0" fontId="10" fillId="0" borderId="90" xfId="7" applyBorder="1" applyAlignment="1">
      <alignment horizontal="right"/>
    </xf>
    <xf numFmtId="0" fontId="30" fillId="0" borderId="91" xfId="7" applyFont="1" applyBorder="1"/>
    <xf numFmtId="0" fontId="10" fillId="0" borderId="91" xfId="7" applyBorder="1" applyAlignment="1">
      <alignment horizontal="center" wrapText="1"/>
    </xf>
    <xf numFmtId="0" fontId="10" fillId="0" borderId="0" xfId="7" applyBorder="1"/>
    <xf numFmtId="0" fontId="10" fillId="0" borderId="91" xfId="7" applyBorder="1"/>
    <xf numFmtId="0" fontId="10" fillId="0" borderId="91" xfId="7" applyBorder="1" applyAlignment="1">
      <alignment horizontal="center"/>
    </xf>
    <xf numFmtId="167" fontId="10" fillId="0" borderId="0" xfId="7" applyNumberFormat="1" applyBorder="1" applyAlignment="1">
      <alignment horizontal="center"/>
    </xf>
    <xf numFmtId="0" fontId="10" fillId="0" borderId="91" xfId="7" applyBorder="1" applyAlignment="1">
      <alignment horizontal="right"/>
    </xf>
    <xf numFmtId="0" fontId="10" fillId="0" borderId="0" xfId="7" applyBorder="1" applyAlignment="1">
      <alignment horizontal="center"/>
    </xf>
    <xf numFmtId="166" fontId="12" fillId="5" borderId="21" xfId="0" applyNumberFormat="1" applyFont="1" applyFill="1" applyBorder="1" applyAlignment="1" applyProtection="1">
      <alignment horizontal="left" vertical="center" wrapText="1"/>
      <protection locked="0"/>
    </xf>
    <xf numFmtId="0" fontId="0" fillId="0" borderId="135" xfId="0" applyBorder="1"/>
    <xf numFmtId="0" fontId="0" fillId="0" borderId="136" xfId="0" applyBorder="1" applyAlignment="1">
      <alignment horizontal="left"/>
    </xf>
    <xf numFmtId="0" fontId="0" fillId="0" borderId="137" xfId="0" applyBorder="1"/>
    <xf numFmtId="0" fontId="0" fillId="0" borderId="109" xfId="0" applyBorder="1" applyAlignment="1" applyProtection="1">
      <alignment horizontal="center" vertical="center" wrapText="1"/>
      <protection locked="0"/>
    </xf>
    <xf numFmtId="0" fontId="0" fillId="0" borderId="139" xfId="0" applyBorder="1" applyAlignment="1" applyProtection="1">
      <alignment horizontal="center" vertical="center" wrapText="1"/>
      <protection locked="0"/>
    </xf>
    <xf numFmtId="166" fontId="0" fillId="18" borderId="61" xfId="0" applyNumberFormat="1" applyFill="1" applyBorder="1" applyAlignment="1" applyProtection="1">
      <alignment horizontal="center" vertical="center" shrinkToFit="1"/>
      <protection locked="0"/>
    </xf>
    <xf numFmtId="0" fontId="7" fillId="19" borderId="68" xfId="9" applyFill="1" applyBorder="1" applyAlignment="1">
      <alignment horizontal="center" vertical="center"/>
    </xf>
    <xf numFmtId="0" fontId="7" fillId="19" borderId="69" xfId="9" applyFill="1" applyBorder="1" applyAlignment="1">
      <alignment horizontal="center" vertical="center"/>
    </xf>
    <xf numFmtId="0" fontId="12" fillId="5" borderId="42" xfId="0" applyFont="1" applyFill="1" applyBorder="1" applyAlignment="1" applyProtection="1">
      <alignment horizontal="left" vertical="top" wrapText="1"/>
      <protection locked="0"/>
    </xf>
    <xf numFmtId="9" fontId="10" fillId="0" borderId="0" xfId="10" applyFont="1" applyAlignment="1">
      <alignment horizontal="center"/>
    </xf>
    <xf numFmtId="0" fontId="0" fillId="0" borderId="6" xfId="0" applyBorder="1" applyAlignment="1">
      <alignment wrapText="1"/>
    </xf>
    <xf numFmtId="0" fontId="34" fillId="0" borderId="0" xfId="0" applyFont="1" applyAlignment="1">
      <alignment horizontal="left" vertical="top" wrapText="1" readingOrder="1"/>
    </xf>
    <xf numFmtId="0" fontId="0" fillId="0" borderId="3" xfId="0" applyBorder="1" applyAlignment="1">
      <alignment horizontal="left" vertical="top" wrapText="1"/>
    </xf>
    <xf numFmtId="0" fontId="0" fillId="0" borderId="3" xfId="0" applyBorder="1" applyAlignment="1">
      <alignment horizontal="left" vertical="top"/>
    </xf>
    <xf numFmtId="0" fontId="0" fillId="0" borderId="8" xfId="0" applyBorder="1" applyAlignment="1">
      <alignment vertical="top" wrapText="1"/>
    </xf>
    <xf numFmtId="0" fontId="12" fillId="15" borderId="59" xfId="0" applyFont="1" applyFill="1" applyBorder="1" applyAlignment="1" applyProtection="1">
      <alignment horizontal="center" vertical="center"/>
      <protection locked="0"/>
    </xf>
    <xf numFmtId="0" fontId="12" fillId="15" borderId="38" xfId="0" applyFont="1" applyFill="1" applyBorder="1" applyAlignment="1" applyProtection="1">
      <alignment horizontal="center" vertical="center"/>
      <protection locked="0"/>
    </xf>
    <xf numFmtId="0" fontId="3" fillId="5" borderId="69" xfId="0" applyFont="1" applyFill="1" applyBorder="1" applyAlignment="1" applyProtection="1">
      <alignment horizontal="center" vertical="center" wrapText="1"/>
      <protection locked="0"/>
    </xf>
    <xf numFmtId="0" fontId="3" fillId="5" borderId="89" xfId="0" applyFont="1" applyFill="1" applyBorder="1" applyAlignment="1" applyProtection="1">
      <alignment horizontal="center" vertical="center" wrapText="1"/>
      <protection locked="0"/>
    </xf>
    <xf numFmtId="0" fontId="12" fillId="10" borderId="0" xfId="0" applyFont="1" applyFill="1" applyBorder="1" applyAlignment="1">
      <alignment horizontal="center" vertical="top" wrapText="1"/>
    </xf>
    <xf numFmtId="0" fontId="35" fillId="15" borderId="56" xfId="0" applyFont="1" applyFill="1" applyBorder="1" applyAlignment="1" applyProtection="1">
      <alignment horizontal="left" vertical="top" wrapText="1"/>
      <protection locked="0"/>
    </xf>
    <xf numFmtId="0" fontId="4" fillId="5" borderId="42" xfId="0" applyFont="1" applyFill="1" applyBorder="1" applyAlignment="1" applyProtection="1">
      <alignment horizontal="center" vertical="top" wrapText="1"/>
      <protection locked="0"/>
    </xf>
    <xf numFmtId="0" fontId="35" fillId="5" borderId="43" xfId="0" applyFont="1" applyFill="1" applyBorder="1" applyAlignment="1" applyProtection="1">
      <alignment horizontal="center" vertical="top" wrapText="1"/>
      <protection locked="0"/>
    </xf>
    <xf numFmtId="49" fontId="36" fillId="5" borderId="82" xfId="0" applyNumberFormat="1" applyFont="1" applyFill="1" applyBorder="1" applyAlignment="1" applyProtection="1">
      <alignment horizontal="center" vertical="center" shrinkToFit="1"/>
      <protection locked="0"/>
    </xf>
    <xf numFmtId="0" fontId="7" fillId="21" borderId="68" xfId="9" applyFill="1" applyBorder="1" applyAlignment="1">
      <alignment horizontal="center" vertical="center"/>
    </xf>
    <xf numFmtId="0" fontId="7" fillId="21" borderId="69" xfId="9" applyFill="1" applyBorder="1" applyAlignment="1">
      <alignment horizontal="center" vertical="center"/>
    </xf>
    <xf numFmtId="0" fontId="7" fillId="21" borderId="66" xfId="9" applyFill="1" applyBorder="1" applyAlignment="1">
      <alignment horizontal="center" vertical="center"/>
    </xf>
    <xf numFmtId="0" fontId="7" fillId="21" borderId="68" xfId="9" applyFill="1" applyBorder="1" applyAlignment="1">
      <alignment horizontal="center" vertical="center" wrapText="1"/>
    </xf>
    <xf numFmtId="164" fontId="0" fillId="20" borderId="3" xfId="0" applyNumberFormat="1" applyFill="1" applyBorder="1" applyAlignment="1">
      <alignment horizontal="center" vertical="center"/>
    </xf>
    <xf numFmtId="0" fontId="12" fillId="5" borderId="42" xfId="0" applyNumberFormat="1" applyFont="1" applyFill="1" applyBorder="1" applyAlignment="1" applyProtection="1">
      <alignment horizontal="center" vertical="top" wrapText="1"/>
      <protection locked="0"/>
    </xf>
    <xf numFmtId="0" fontId="2" fillId="0" borderId="105" xfId="0" applyFont="1" applyBorder="1" applyAlignment="1" applyProtection="1">
      <alignment horizontal="center" vertical="center" wrapText="1"/>
    </xf>
    <xf numFmtId="0" fontId="2" fillId="0" borderId="111" xfId="0" applyFont="1" applyBorder="1" applyAlignment="1" applyProtection="1">
      <alignment horizontal="center" vertical="center" wrapText="1"/>
    </xf>
    <xf numFmtId="0" fontId="2" fillId="0" borderId="34" xfId="0" applyFont="1" applyBorder="1" applyAlignment="1" applyProtection="1">
      <alignment horizontal="center" vertical="center" wrapText="1"/>
    </xf>
    <xf numFmtId="0" fontId="2" fillId="0" borderId="33" xfId="0" applyFont="1" applyBorder="1" applyAlignment="1" applyProtection="1">
      <alignment horizontal="center" vertical="center" wrapText="1"/>
    </xf>
    <xf numFmtId="0" fontId="2" fillId="0" borderId="112" xfId="0" applyFont="1" applyBorder="1" applyAlignment="1" applyProtection="1">
      <alignment horizontal="center" vertical="center" wrapText="1"/>
    </xf>
    <xf numFmtId="0" fontId="2" fillId="0" borderId="140" xfId="0" applyFont="1" applyBorder="1" applyAlignment="1">
      <alignment horizontal="left" vertical="center" wrapText="1"/>
    </xf>
    <xf numFmtId="0" fontId="2" fillId="0" borderId="133" xfId="0" applyFont="1" applyBorder="1" applyAlignment="1">
      <alignment horizontal="left" vertical="center" wrapText="1"/>
    </xf>
    <xf numFmtId="0" fontId="2" fillId="0" borderId="141" xfId="0" applyFont="1" applyBorder="1" applyAlignment="1">
      <alignment horizontal="left" vertical="center" wrapText="1"/>
    </xf>
    <xf numFmtId="0" fontId="25" fillId="0" borderId="79" xfId="0" applyFont="1" applyBorder="1" applyAlignment="1">
      <alignment vertical="center" wrapText="1"/>
    </xf>
    <xf numFmtId="0" fontId="25" fillId="0" borderId="8" xfId="0" applyFont="1" applyBorder="1" applyAlignment="1">
      <alignment vertical="center" wrapText="1"/>
    </xf>
    <xf numFmtId="0" fontId="2" fillId="0" borderId="95" xfId="0" applyFont="1" applyBorder="1" applyAlignment="1">
      <alignment horizontal="left" vertical="center" wrapText="1"/>
    </xf>
    <xf numFmtId="0" fontId="2" fillId="0" borderId="96" xfId="0" applyFont="1" applyBorder="1" applyAlignment="1">
      <alignment horizontal="left" vertical="center" wrapText="1"/>
    </xf>
    <xf numFmtId="0" fontId="2" fillId="0" borderId="138" xfId="0" applyFont="1" applyBorder="1" applyAlignment="1">
      <alignment horizontal="left" vertical="center" wrapText="1"/>
    </xf>
    <xf numFmtId="0" fontId="31" fillId="0" borderId="132" xfId="0" applyFont="1" applyBorder="1" applyAlignment="1">
      <alignment horizontal="center" vertical="center" wrapText="1"/>
    </xf>
    <xf numFmtId="0" fontId="31" fillId="0" borderId="133" xfId="0" applyFont="1" applyBorder="1" applyAlignment="1">
      <alignment horizontal="center" vertical="center" wrapText="1"/>
    </xf>
    <xf numFmtId="0" fontId="31" fillId="0" borderId="134" xfId="0" applyFont="1" applyBorder="1" applyAlignment="1">
      <alignment horizontal="center" vertical="center" wrapText="1"/>
    </xf>
    <xf numFmtId="0" fontId="25" fillId="0" borderId="75" xfId="0" applyFont="1" applyBorder="1" applyAlignment="1">
      <alignment vertical="center" wrapText="1"/>
    </xf>
    <xf numFmtId="0" fontId="25" fillId="0" borderId="6" xfId="0" applyFont="1" applyBorder="1" applyAlignment="1">
      <alignment vertical="center" wrapText="1"/>
    </xf>
    <xf numFmtId="0" fontId="25" fillId="0" borderId="76" xfId="0" applyFont="1" applyBorder="1" applyAlignment="1">
      <alignment vertical="center" wrapText="1"/>
    </xf>
    <xf numFmtId="0" fontId="25" fillId="0" borderId="3" xfId="0" applyFont="1" applyBorder="1" applyAlignment="1">
      <alignment vertical="center" wrapText="1"/>
    </xf>
    <xf numFmtId="0" fontId="2" fillId="0" borderId="108" xfId="0" applyFont="1" applyBorder="1" applyAlignment="1">
      <alignment horizontal="center" vertical="center" wrapText="1"/>
    </xf>
    <xf numFmtId="0" fontId="2" fillId="0" borderId="109" xfId="0" applyFont="1" applyBorder="1" applyAlignment="1">
      <alignment horizontal="center" vertical="center" wrapText="1"/>
    </xf>
    <xf numFmtId="0" fontId="2" fillId="0" borderId="110" xfId="0" applyFont="1" applyBorder="1" applyAlignment="1" applyProtection="1">
      <alignment horizontal="center" vertical="center" wrapText="1"/>
    </xf>
    <xf numFmtId="0" fontId="2" fillId="0" borderId="83" xfId="0" applyFont="1" applyBorder="1" applyAlignment="1" applyProtection="1">
      <alignment horizontal="center" vertical="center" wrapText="1"/>
    </xf>
    <xf numFmtId="0" fontId="2" fillId="0" borderId="106" xfId="0" applyFont="1" applyBorder="1" applyAlignment="1" applyProtection="1">
      <alignment horizontal="center" vertical="center" wrapText="1"/>
    </xf>
    <xf numFmtId="0" fontId="2" fillId="0" borderId="37" xfId="0" applyFont="1" applyBorder="1" applyAlignment="1" applyProtection="1">
      <alignment horizontal="center" vertical="center" wrapText="1"/>
    </xf>
    <xf numFmtId="0" fontId="2" fillId="0" borderId="59" xfId="0" applyFont="1" applyBorder="1" applyAlignment="1" applyProtection="1">
      <alignment horizontal="center" vertical="center" wrapText="1"/>
    </xf>
    <xf numFmtId="0" fontId="2" fillId="0" borderId="107" xfId="0" applyFont="1" applyBorder="1" applyAlignment="1" applyProtection="1">
      <alignment horizontal="center" vertical="center" wrapText="1"/>
    </xf>
    <xf numFmtId="17" fontId="2" fillId="0" borderId="59" xfId="0" applyNumberFormat="1" applyFont="1" applyBorder="1" applyAlignment="1" applyProtection="1">
      <alignment horizontal="center" vertical="center" wrapText="1"/>
    </xf>
    <xf numFmtId="17" fontId="2" fillId="0" borderId="107" xfId="0" applyNumberFormat="1" applyFont="1" applyBorder="1" applyAlignment="1" applyProtection="1">
      <alignment horizontal="center" vertical="center" wrapText="1"/>
    </xf>
    <xf numFmtId="0" fontId="2" fillId="0" borderId="102" xfId="0" applyFont="1" applyBorder="1" applyAlignment="1" applyProtection="1">
      <alignment horizontal="center" vertical="center"/>
    </xf>
    <xf numFmtId="0" fontId="2" fillId="0" borderId="103" xfId="0" applyFont="1" applyBorder="1" applyAlignment="1" applyProtection="1">
      <alignment horizontal="center" vertical="center"/>
    </xf>
    <xf numFmtId="0" fontId="2" fillId="0" borderId="104" xfId="0" applyFont="1" applyBorder="1" applyAlignment="1" applyProtection="1">
      <alignment horizontal="center" vertical="center"/>
    </xf>
    <xf numFmtId="0" fontId="2" fillId="0" borderId="27" xfId="0" applyFont="1" applyBorder="1" applyAlignment="1" applyProtection="1">
      <alignment horizontal="center" vertical="center"/>
    </xf>
    <xf numFmtId="0" fontId="2" fillId="0" borderId="94" xfId="0" applyFont="1" applyBorder="1" applyAlignment="1" applyProtection="1">
      <alignment horizontal="center" vertical="center"/>
    </xf>
    <xf numFmtId="0" fontId="2" fillId="0" borderId="92" xfId="0" applyFont="1" applyBorder="1" applyAlignment="1" applyProtection="1">
      <alignment horizontal="center" vertical="center"/>
    </xf>
    <xf numFmtId="0" fontId="22" fillId="0" borderId="95" xfId="0" applyFont="1" applyBorder="1" applyAlignment="1" applyProtection="1">
      <alignment horizontal="center" vertical="center" wrapText="1"/>
    </xf>
    <xf numFmtId="0" fontId="22" fillId="0" borderId="96" xfId="0" applyFont="1" applyBorder="1" applyAlignment="1" applyProtection="1">
      <alignment horizontal="center" vertical="center" wrapText="1"/>
    </xf>
    <xf numFmtId="0" fontId="22" fillId="0" borderId="97" xfId="0" applyFont="1" applyBorder="1" applyAlignment="1" applyProtection="1">
      <alignment horizontal="center" vertical="center" wrapText="1"/>
    </xf>
    <xf numFmtId="0" fontId="2" fillId="0" borderId="98" xfId="0" applyFont="1" applyBorder="1" applyAlignment="1" applyProtection="1">
      <alignment horizontal="left" vertical="center" wrapText="1"/>
    </xf>
    <xf numFmtId="0" fontId="2" fillId="0" borderId="38" xfId="0" applyFont="1" applyBorder="1" applyAlignment="1" applyProtection="1">
      <alignment horizontal="left" vertical="center" wrapText="1"/>
    </xf>
    <xf numFmtId="17" fontId="26" fillId="0" borderId="59" xfId="0" applyNumberFormat="1" applyFont="1" applyBorder="1" applyAlignment="1" applyProtection="1">
      <alignment horizontal="center" vertical="center"/>
      <protection locked="0"/>
    </xf>
    <xf numFmtId="17" fontId="23" fillId="0" borderId="99" xfId="0" applyNumberFormat="1" applyFont="1" applyBorder="1" applyAlignment="1" applyProtection="1">
      <alignment horizontal="center" vertical="center" wrapText="1"/>
    </xf>
    <xf numFmtId="17" fontId="23" fillId="0" borderId="22" xfId="0" applyNumberFormat="1" applyFont="1" applyBorder="1" applyAlignment="1" applyProtection="1">
      <alignment horizontal="center" vertical="center" wrapText="1"/>
    </xf>
    <xf numFmtId="17" fontId="23" fillId="0" borderId="100" xfId="0" applyNumberFormat="1" applyFont="1" applyBorder="1" applyAlignment="1" applyProtection="1">
      <alignment horizontal="center" vertical="center" wrapText="1"/>
    </xf>
    <xf numFmtId="17" fontId="2" fillId="0" borderId="93" xfId="0" applyNumberFormat="1" applyFont="1" applyBorder="1" applyAlignment="1" applyProtection="1">
      <alignment horizontal="center" vertical="center" wrapText="1"/>
    </xf>
    <xf numFmtId="17" fontId="2" fillId="0" borderId="105" xfId="0" applyNumberFormat="1" applyFont="1" applyBorder="1" applyAlignment="1" applyProtection="1">
      <alignment horizontal="center" vertical="center" wrapText="1"/>
    </xf>
    <xf numFmtId="17" fontId="2" fillId="0" borderId="106" xfId="0" applyNumberFormat="1" applyFont="1" applyBorder="1" applyAlignment="1" applyProtection="1">
      <alignment horizontal="center" vertical="center" wrapText="1"/>
    </xf>
    <xf numFmtId="17" fontId="2" fillId="0" borderId="37" xfId="0" applyNumberFormat="1" applyFont="1" applyBorder="1" applyAlignment="1" applyProtection="1">
      <alignment horizontal="center" vertical="center" wrapText="1"/>
    </xf>
    <xf numFmtId="0" fontId="2" fillId="0" borderId="101" xfId="0" applyFont="1" applyBorder="1" applyAlignment="1" applyProtection="1">
      <alignment horizontal="center" vertical="center"/>
    </xf>
    <xf numFmtId="0" fontId="2" fillId="0" borderId="26" xfId="0" applyFont="1" applyBorder="1" applyAlignment="1" applyProtection="1">
      <alignment horizontal="center" vertical="center"/>
    </xf>
    <xf numFmtId="0" fontId="5" fillId="0" borderId="119" xfId="0" applyFont="1" applyBorder="1" applyAlignment="1" applyProtection="1">
      <alignment horizontal="left" vertical="center" wrapText="1"/>
    </xf>
    <xf numFmtId="0" fontId="5" fillId="0" borderId="120" xfId="0" applyFont="1" applyBorder="1" applyAlignment="1" applyProtection="1">
      <alignment horizontal="left" vertical="center" wrapText="1"/>
    </xf>
    <xf numFmtId="0" fontId="5" fillId="0" borderId="121" xfId="0" applyFont="1" applyBorder="1" applyAlignment="1" applyProtection="1">
      <alignment horizontal="left" vertical="center" wrapText="1"/>
    </xf>
    <xf numFmtId="0" fontId="21" fillId="0" borderId="115" xfId="0" applyFont="1" applyFill="1" applyBorder="1" applyAlignment="1">
      <alignment horizontal="center" wrapText="1"/>
    </xf>
    <xf numFmtId="0" fontId="21" fillId="0" borderId="33" xfId="0" applyFont="1" applyFill="1" applyBorder="1" applyAlignment="1">
      <alignment horizontal="center" wrapText="1"/>
    </xf>
    <xf numFmtId="0" fontId="21" fillId="0" borderId="105" xfId="0" applyFont="1" applyFill="1" applyBorder="1" applyAlignment="1">
      <alignment horizontal="center" wrapText="1"/>
    </xf>
    <xf numFmtId="0" fontId="21" fillId="0" borderId="116" xfId="0" applyFont="1" applyFill="1" applyBorder="1" applyAlignment="1">
      <alignment horizontal="center" wrapText="1"/>
    </xf>
    <xf numFmtId="0" fontId="21" fillId="0" borderId="0" xfId="0" applyFont="1" applyFill="1" applyBorder="1" applyAlignment="1">
      <alignment horizontal="center" wrapText="1"/>
    </xf>
    <xf numFmtId="0" fontId="21" fillId="0" borderId="34" xfId="0" applyFont="1" applyFill="1" applyBorder="1" applyAlignment="1">
      <alignment horizontal="center" wrapText="1"/>
    </xf>
    <xf numFmtId="166" fontId="0" fillId="15" borderId="21" xfId="0" applyNumberFormat="1" applyFill="1" applyBorder="1" applyAlignment="1" applyProtection="1">
      <alignment horizontal="center" vertical="center"/>
    </xf>
    <xf numFmtId="166" fontId="0" fillId="15" borderId="38" xfId="0" applyNumberFormat="1" applyFill="1" applyBorder="1" applyAlignment="1" applyProtection="1">
      <alignment horizontal="center" vertical="center"/>
    </xf>
    <xf numFmtId="0" fontId="12" fillId="5" borderId="114" xfId="0" applyNumberFormat="1" applyFont="1" applyFill="1" applyBorder="1" applyAlignment="1" applyProtection="1">
      <alignment horizontal="center" vertical="center" wrapText="1"/>
      <protection locked="0"/>
    </xf>
    <xf numFmtId="0" fontId="12" fillId="5" borderId="59" xfId="0" applyNumberFormat="1" applyFont="1" applyFill="1" applyBorder="1" applyAlignment="1" applyProtection="1">
      <alignment horizontal="center" vertical="center" wrapText="1"/>
      <protection locked="0"/>
    </xf>
    <xf numFmtId="0" fontId="12" fillId="5" borderId="38" xfId="0" applyNumberFormat="1" applyFont="1" applyFill="1" applyBorder="1" applyAlignment="1" applyProtection="1">
      <alignment horizontal="center" vertical="center" wrapText="1"/>
      <protection locked="0"/>
    </xf>
    <xf numFmtId="0" fontId="12" fillId="15" borderId="21" xfId="0" applyFont="1" applyFill="1" applyBorder="1" applyAlignment="1" applyProtection="1">
      <alignment horizontal="center" vertical="center"/>
      <protection locked="0"/>
    </xf>
    <xf numFmtId="0" fontId="12" fillId="15" borderId="59" xfId="0" applyFont="1" applyFill="1" applyBorder="1" applyAlignment="1" applyProtection="1">
      <alignment horizontal="center" vertical="center"/>
      <protection locked="0"/>
    </xf>
    <xf numFmtId="0" fontId="12" fillId="15" borderId="38" xfId="0" applyFont="1" applyFill="1" applyBorder="1" applyAlignment="1" applyProtection="1">
      <alignment horizontal="center" vertical="center"/>
      <protection locked="0"/>
    </xf>
    <xf numFmtId="0" fontId="3" fillId="5" borderId="69" xfId="0" applyFont="1" applyFill="1" applyBorder="1" applyAlignment="1" applyProtection="1">
      <alignment horizontal="center" vertical="center" wrapText="1"/>
      <protection locked="0"/>
    </xf>
    <xf numFmtId="0" fontId="3" fillId="5" borderId="89" xfId="0" applyFont="1" applyFill="1" applyBorder="1" applyAlignment="1" applyProtection="1">
      <alignment horizontal="center" vertical="center" wrapText="1"/>
      <protection locked="0"/>
    </xf>
    <xf numFmtId="0" fontId="12" fillId="5" borderId="99" xfId="0" applyFont="1" applyFill="1" applyBorder="1" applyAlignment="1" applyProtection="1">
      <alignment horizontal="center" vertical="center" shrinkToFit="1"/>
      <protection locked="0"/>
    </xf>
    <xf numFmtId="0" fontId="12" fillId="5" borderId="22" xfId="0" applyFont="1" applyFill="1" applyBorder="1" applyAlignment="1" applyProtection="1">
      <alignment horizontal="center" vertical="center" shrinkToFit="1"/>
      <protection locked="0"/>
    </xf>
    <xf numFmtId="0" fontId="12" fillId="5" borderId="100" xfId="0" applyFont="1" applyFill="1" applyBorder="1" applyAlignment="1" applyProtection="1">
      <alignment horizontal="center" vertical="center" shrinkToFit="1"/>
      <protection locked="0"/>
    </xf>
    <xf numFmtId="0" fontId="21" fillId="0" borderId="117" xfId="0" applyFont="1" applyFill="1" applyBorder="1" applyAlignment="1">
      <alignment horizontal="center" wrapText="1"/>
    </xf>
    <xf numFmtId="0" fontId="21" fillId="0" borderId="46" xfId="0" applyFont="1" applyFill="1" applyBorder="1" applyAlignment="1">
      <alignment horizontal="center" wrapText="1"/>
    </xf>
    <xf numFmtId="0" fontId="21" fillId="0" borderId="37" xfId="0" applyFont="1" applyFill="1" applyBorder="1" applyAlignment="1">
      <alignment horizontal="center" wrapText="1"/>
    </xf>
    <xf numFmtId="0" fontId="3" fillId="5" borderId="47" xfId="0" applyFont="1" applyFill="1" applyBorder="1" applyAlignment="1" applyProtection="1">
      <alignment horizontal="center" vertical="center" wrapText="1"/>
      <protection locked="0"/>
    </xf>
    <xf numFmtId="0" fontId="12" fillId="10" borderId="116" xfId="0" applyFont="1" applyFill="1" applyBorder="1" applyAlignment="1">
      <alignment horizontal="center" vertical="top" wrapText="1"/>
    </xf>
    <xf numFmtId="0" fontId="12" fillId="10" borderId="0" xfId="0" applyFont="1" applyFill="1" applyBorder="1" applyAlignment="1">
      <alignment horizontal="center" vertical="top" wrapText="1"/>
    </xf>
    <xf numFmtId="0" fontId="12" fillId="5" borderId="61" xfId="0" applyFont="1" applyFill="1" applyBorder="1" applyAlignment="1" applyProtection="1">
      <alignment horizontal="center" vertical="top" wrapText="1"/>
      <protection locked="0"/>
    </xf>
    <xf numFmtId="0" fontId="12" fillId="5" borderId="56" xfId="0" applyFont="1" applyFill="1" applyBorder="1" applyAlignment="1" applyProtection="1">
      <alignment horizontal="center" vertical="top" wrapText="1"/>
      <protection locked="0"/>
    </xf>
    <xf numFmtId="0" fontId="4" fillId="0" borderId="54" xfId="0" applyFont="1" applyBorder="1" applyAlignment="1">
      <alignment horizontal="left" vertical="center" wrapText="1"/>
    </xf>
    <xf numFmtId="0" fontId="4" fillId="0" borderId="18" xfId="0" applyFont="1" applyBorder="1" applyAlignment="1">
      <alignment horizontal="left" vertical="center" wrapText="1"/>
    </xf>
    <xf numFmtId="0" fontId="4" fillId="0" borderId="71" xfId="0" applyFont="1" applyBorder="1" applyAlignment="1">
      <alignment horizontal="left" vertical="center" wrapText="1"/>
    </xf>
    <xf numFmtId="0" fontId="4" fillId="0" borderId="123" xfId="0" applyFont="1" applyBorder="1" applyAlignment="1">
      <alignment horizontal="left" vertical="center" wrapText="1"/>
    </xf>
    <xf numFmtId="0" fontId="6" fillId="0" borderId="114" xfId="0" applyFont="1" applyBorder="1" applyAlignment="1" applyProtection="1">
      <alignment horizontal="left" vertical="center" wrapText="1"/>
    </xf>
    <xf numFmtId="0" fontId="6" fillId="0" borderId="59" xfId="0" applyFont="1" applyBorder="1" applyAlignment="1" applyProtection="1">
      <alignment horizontal="left" vertical="center" wrapText="1"/>
    </xf>
    <xf numFmtId="0" fontId="6" fillId="0" borderId="38" xfId="0" applyFont="1" applyBorder="1" applyAlignment="1" applyProtection="1">
      <alignment horizontal="left" vertical="center" wrapText="1"/>
    </xf>
    <xf numFmtId="0" fontId="6" fillId="0" borderId="114" xfId="0" applyFont="1" applyBorder="1" applyAlignment="1" applyProtection="1">
      <alignment horizontal="center"/>
    </xf>
    <xf numFmtId="0" fontId="6" fillId="0" borderId="59" xfId="0" applyFont="1" applyBorder="1" applyAlignment="1" applyProtection="1">
      <alignment horizontal="center"/>
    </xf>
    <xf numFmtId="0" fontId="2" fillId="0" borderId="126" xfId="0" applyFont="1" applyBorder="1" applyAlignment="1" applyProtection="1">
      <alignment horizontal="left" vertical="center" wrapText="1"/>
    </xf>
    <xf numFmtId="0" fontId="2" fillId="0" borderId="54" xfId="0" applyFont="1" applyBorder="1" applyAlignment="1" applyProtection="1">
      <alignment horizontal="left" vertical="center" wrapText="1"/>
    </xf>
    <xf numFmtId="0" fontId="2" fillId="0" borderId="18" xfId="0" applyFont="1" applyBorder="1" applyAlignment="1" applyProtection="1">
      <alignment horizontal="left" vertical="center" wrapText="1"/>
    </xf>
    <xf numFmtId="0" fontId="20" fillId="14" borderId="128" xfId="1" applyFont="1" applyFill="1" applyBorder="1" applyAlignment="1" applyProtection="1">
      <alignment horizontal="center" vertical="center" wrapText="1"/>
    </xf>
    <xf numFmtId="0" fontId="20" fillId="14" borderId="129" xfId="1" applyFont="1" applyFill="1" applyBorder="1" applyAlignment="1" applyProtection="1">
      <alignment horizontal="center" vertical="center" wrapText="1"/>
    </xf>
    <xf numFmtId="0" fontId="2" fillId="0" borderId="7"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12" fillId="5" borderId="24" xfId="0" applyNumberFormat="1" applyFont="1" applyFill="1" applyBorder="1" applyAlignment="1" applyProtection="1">
      <alignment horizontal="center" vertical="center" wrapText="1"/>
      <protection locked="0"/>
    </xf>
    <xf numFmtId="0" fontId="3" fillId="0" borderId="76" xfId="0" applyFont="1" applyBorder="1" applyAlignment="1" applyProtection="1">
      <alignment horizontal="left" vertical="center" wrapText="1"/>
    </xf>
    <xf numFmtId="0" fontId="3" fillId="0" borderId="3" xfId="0" applyFont="1" applyBorder="1" applyAlignment="1" applyProtection="1">
      <alignment horizontal="left" vertical="center" wrapText="1"/>
    </xf>
    <xf numFmtId="17" fontId="3" fillId="0" borderId="114" xfId="0" applyNumberFormat="1" applyFont="1" applyBorder="1" applyAlignment="1" applyProtection="1">
      <alignment horizontal="left" vertical="center" wrapText="1"/>
    </xf>
    <xf numFmtId="17" fontId="3" fillId="0" borderId="59" xfId="0" applyNumberFormat="1" applyFont="1" applyBorder="1" applyAlignment="1" applyProtection="1">
      <alignment horizontal="left" vertical="center" wrapText="1"/>
    </xf>
    <xf numFmtId="17" fontId="3" fillId="0" borderId="38" xfId="0" applyNumberFormat="1" applyFont="1" applyBorder="1" applyAlignment="1" applyProtection="1">
      <alignment horizontal="left" vertical="center" wrapText="1"/>
    </xf>
    <xf numFmtId="0" fontId="3" fillId="0" borderId="79"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3" fillId="0" borderId="114" xfId="0" applyFont="1" applyBorder="1" applyAlignment="1" applyProtection="1">
      <alignment horizontal="left" vertical="center" wrapText="1"/>
    </xf>
    <xf numFmtId="17" fontId="0" fillId="0" borderId="115" xfId="0" applyNumberFormat="1" applyBorder="1" applyAlignment="1" applyProtection="1">
      <alignment horizontal="left" vertical="center" wrapText="1"/>
    </xf>
    <xf numFmtId="17" fontId="0" fillId="0" borderId="33" xfId="0" applyNumberFormat="1" applyBorder="1" applyAlignment="1" applyProtection="1">
      <alignment horizontal="left" vertical="center" wrapText="1"/>
    </xf>
    <xf numFmtId="17" fontId="0" fillId="0" borderId="105" xfId="0" applyNumberFormat="1" applyBorder="1" applyAlignment="1" applyProtection="1">
      <alignment horizontal="left" vertical="center" wrapText="1"/>
    </xf>
    <xf numFmtId="0" fontId="3" fillId="0" borderId="59" xfId="0" applyFont="1" applyBorder="1" applyAlignment="1" applyProtection="1">
      <alignment horizontal="left" vertical="center" wrapText="1"/>
    </xf>
    <xf numFmtId="0" fontId="33" fillId="0" borderId="124" xfId="1" applyBorder="1" applyAlignment="1" applyProtection="1">
      <alignment horizontal="left" vertical="center" wrapText="1"/>
    </xf>
    <xf numFmtId="0" fontId="33" fillId="0" borderId="47" xfId="1" applyBorder="1" applyAlignment="1" applyProtection="1">
      <alignment horizontal="left" vertical="center" wrapText="1"/>
    </xf>
    <xf numFmtId="0" fontId="33" fillId="0" borderId="125" xfId="1" applyBorder="1" applyAlignment="1" applyProtection="1">
      <alignment horizontal="left" vertical="center" wrapText="1"/>
    </xf>
    <xf numFmtId="0" fontId="3" fillId="0" borderId="38" xfId="0" applyFont="1" applyBorder="1" applyAlignment="1" applyProtection="1">
      <alignment horizontal="left" vertical="center" wrapText="1"/>
    </xf>
    <xf numFmtId="0" fontId="20" fillId="14" borderId="114" xfId="1" applyFont="1" applyFill="1" applyBorder="1" applyAlignment="1" applyProtection="1">
      <alignment horizontal="center" vertical="center" wrapText="1"/>
    </xf>
    <xf numFmtId="0" fontId="20" fillId="14" borderId="59" xfId="1" applyFont="1" applyFill="1" applyBorder="1" applyAlignment="1" applyProtection="1">
      <alignment horizontal="center" vertical="center" wrapText="1"/>
    </xf>
    <xf numFmtId="0" fontId="19" fillId="0" borderId="74" xfId="0" applyFont="1" applyBorder="1" applyAlignment="1" applyProtection="1">
      <alignment horizontal="center" vertical="center" wrapText="1"/>
    </xf>
    <xf numFmtId="0" fontId="19" fillId="0" borderId="29" xfId="0" applyFont="1" applyBorder="1" applyAlignment="1" applyProtection="1">
      <alignment horizontal="center" vertical="center" wrapText="1"/>
    </xf>
    <xf numFmtId="0" fontId="19" fillId="0" borderId="113" xfId="0" applyFont="1" applyBorder="1" applyAlignment="1" applyProtection="1">
      <alignment horizontal="center" vertical="center" wrapText="1"/>
    </xf>
    <xf numFmtId="0" fontId="0" fillId="0" borderId="114" xfId="0" applyBorder="1" applyAlignment="1" applyProtection="1">
      <alignment horizontal="center" vertical="center"/>
    </xf>
    <xf numFmtId="0" fontId="0" fillId="0" borderId="46" xfId="0" applyBorder="1" applyAlignment="1" applyProtection="1">
      <alignment horizontal="center" vertical="center"/>
    </xf>
    <xf numFmtId="0" fontId="0" fillId="0" borderId="59" xfId="0" applyBorder="1" applyAlignment="1" applyProtection="1">
      <alignment horizontal="center" vertical="center"/>
    </xf>
    <xf numFmtId="17" fontId="5" fillId="4" borderId="115" xfId="0" applyNumberFormat="1" applyFont="1" applyFill="1" applyBorder="1" applyAlignment="1" applyProtection="1">
      <alignment horizontal="center" vertical="center" textRotation="90"/>
    </xf>
    <xf numFmtId="17" fontId="5" fillId="4" borderId="116" xfId="0" applyNumberFormat="1" applyFont="1" applyFill="1" applyBorder="1" applyAlignment="1" applyProtection="1">
      <alignment horizontal="center" vertical="center" textRotation="90"/>
    </xf>
    <xf numFmtId="17" fontId="5" fillId="4" borderId="117" xfId="0" applyNumberFormat="1" applyFont="1" applyFill="1" applyBorder="1" applyAlignment="1" applyProtection="1">
      <alignment horizontal="center" vertical="center" textRotation="90"/>
    </xf>
    <xf numFmtId="0" fontId="6" fillId="0" borderId="114" xfId="0" applyFont="1" applyBorder="1" applyAlignment="1" applyProtection="1">
      <alignment horizontal="left" vertical="center" wrapText="1" shrinkToFit="1"/>
    </xf>
    <xf numFmtId="0" fontId="6" fillId="0" borderId="59" xfId="0" applyFont="1" applyBorder="1" applyAlignment="1" applyProtection="1">
      <alignment horizontal="left" vertical="center" shrinkToFit="1"/>
    </xf>
    <xf numFmtId="0" fontId="6" fillId="0" borderId="38" xfId="0" applyFont="1" applyBorder="1" applyAlignment="1" applyProtection="1">
      <alignment horizontal="left" vertical="center" shrinkToFit="1"/>
    </xf>
    <xf numFmtId="0" fontId="2" fillId="0" borderId="118" xfId="0" applyFont="1" applyBorder="1" applyAlignment="1" applyProtection="1">
      <alignment horizontal="left" vertical="center" wrapText="1"/>
    </xf>
    <xf numFmtId="0" fontId="2" fillId="0" borderId="52" xfId="0" applyFont="1" applyBorder="1" applyAlignment="1" applyProtection="1">
      <alignment horizontal="left" vertical="center" wrapText="1"/>
    </xf>
    <xf numFmtId="0" fontId="2" fillId="0" borderId="17" xfId="0" applyFont="1" applyBorder="1" applyAlignment="1" applyProtection="1">
      <alignment horizontal="left" vertical="center" wrapText="1"/>
    </xf>
    <xf numFmtId="0" fontId="3" fillId="0" borderId="50" xfId="0" applyFont="1" applyBorder="1" applyAlignment="1" applyProtection="1">
      <alignment horizontal="left" vertical="center" wrapText="1"/>
    </xf>
    <xf numFmtId="0" fontId="3" fillId="0" borderId="31" xfId="0" applyFont="1" applyBorder="1" applyAlignment="1" applyProtection="1">
      <alignment horizontal="left" vertical="center" wrapText="1"/>
    </xf>
    <xf numFmtId="0" fontId="20" fillId="14" borderId="50" xfId="0" applyFont="1" applyFill="1" applyBorder="1" applyAlignment="1" applyProtection="1">
      <alignment horizontal="center" vertical="center" wrapText="1"/>
    </xf>
    <xf numFmtId="0" fontId="20" fillId="14" borderId="53" xfId="0" applyFont="1" applyFill="1" applyBorder="1" applyAlignment="1" applyProtection="1">
      <alignment horizontal="center" vertical="center" wrapText="1"/>
    </xf>
    <xf numFmtId="0" fontId="20" fillId="14" borderId="122" xfId="0" applyFont="1" applyFill="1" applyBorder="1" applyAlignment="1" applyProtection="1">
      <alignment horizontal="center" vertical="center" wrapText="1"/>
    </xf>
    <xf numFmtId="0" fontId="2" fillId="0" borderId="76" xfId="0" applyFont="1" applyBorder="1" applyAlignment="1" applyProtection="1">
      <alignment horizontal="left" vertical="center"/>
    </xf>
    <xf numFmtId="0" fontId="2" fillId="0" borderId="3" xfId="0" applyFont="1" applyBorder="1" applyAlignment="1" applyProtection="1">
      <alignment horizontal="left" vertical="center"/>
    </xf>
    <xf numFmtId="0" fontId="2" fillId="0" borderId="76" xfId="0" applyFont="1" applyBorder="1" applyAlignment="1" applyProtection="1">
      <alignment horizontal="left" vertical="center" wrapText="1"/>
    </xf>
    <xf numFmtId="0" fontId="2" fillId="0" borderId="3" xfId="0" applyFont="1" applyBorder="1" applyAlignment="1" applyProtection="1">
      <alignment horizontal="left" vertical="center" wrapText="1"/>
    </xf>
    <xf numFmtId="0" fontId="3" fillId="0" borderId="79" xfId="0" applyFont="1" applyBorder="1" applyAlignment="1" applyProtection="1">
      <alignment horizontal="left" vertical="center" wrapText="1"/>
    </xf>
    <xf numFmtId="0" fontId="3" fillId="0" borderId="8" xfId="0" applyFont="1" applyBorder="1" applyAlignment="1" applyProtection="1">
      <alignment horizontal="left" vertical="center" wrapText="1"/>
    </xf>
    <xf numFmtId="0" fontId="2" fillId="0" borderId="127" xfId="0" applyFont="1" applyBorder="1" applyAlignment="1" applyProtection="1">
      <alignment horizontal="left" vertical="center" wrapText="1"/>
    </xf>
    <xf numFmtId="0" fontId="2" fillId="0" borderId="71" xfId="0" applyFont="1" applyBorder="1" applyAlignment="1" applyProtection="1">
      <alignment horizontal="left" vertical="center" wrapText="1"/>
    </xf>
    <xf numFmtId="0" fontId="2" fillId="0" borderId="123" xfId="0" applyFont="1" applyBorder="1" applyAlignment="1" applyProtection="1">
      <alignment horizontal="left" vertical="center" wrapText="1"/>
    </xf>
    <xf numFmtId="0" fontId="6" fillId="0" borderId="115" xfId="0" applyFont="1" applyBorder="1" applyAlignment="1" applyProtection="1">
      <alignment horizontal="left" vertical="center" wrapText="1"/>
    </xf>
    <xf numFmtId="0" fontId="6" fillId="0" borderId="33" xfId="0" applyFont="1" applyBorder="1" applyAlignment="1" applyProtection="1">
      <alignment horizontal="left" vertical="center" wrapText="1"/>
    </xf>
    <xf numFmtId="0" fontId="6" fillId="0" borderId="105" xfId="0" applyFont="1" applyBorder="1" applyAlignment="1" applyProtection="1">
      <alignment horizontal="left" vertical="center" wrapText="1"/>
    </xf>
    <xf numFmtId="0" fontId="12" fillId="5" borderId="114" xfId="0" applyFont="1" applyFill="1" applyBorder="1" applyAlignment="1" applyProtection="1">
      <alignment horizontal="center" vertical="center" wrapText="1"/>
      <protection locked="0"/>
    </xf>
    <xf numFmtId="0" fontId="12" fillId="5" borderId="59" xfId="0" applyFont="1" applyFill="1" applyBorder="1" applyAlignment="1" applyProtection="1">
      <alignment horizontal="center" vertical="center" wrapText="1"/>
      <protection locked="0"/>
    </xf>
    <xf numFmtId="0" fontId="12" fillId="5" borderId="24" xfId="0" applyFont="1" applyFill="1" applyBorder="1" applyAlignment="1" applyProtection="1">
      <alignment horizontal="center" vertical="center" wrapText="1"/>
      <protection locked="0"/>
    </xf>
    <xf numFmtId="0" fontId="12" fillId="5" borderId="38" xfId="0" applyFont="1" applyFill="1" applyBorder="1" applyAlignment="1" applyProtection="1">
      <alignment horizontal="center" vertical="center" wrapText="1"/>
      <protection locked="0"/>
    </xf>
    <xf numFmtId="0" fontId="20" fillId="14" borderId="114" xfId="9" applyFont="1" applyFill="1" applyBorder="1" applyAlignment="1" applyProtection="1">
      <alignment horizontal="center" vertical="center" wrapText="1"/>
    </xf>
    <xf numFmtId="0" fontId="20" fillId="14" borderId="59" xfId="9" applyFont="1" applyFill="1" applyBorder="1" applyAlignment="1" applyProtection="1">
      <alignment horizontal="center" vertical="center" wrapText="1"/>
    </xf>
    <xf numFmtId="0" fontId="7" fillId="0" borderId="124" xfId="9" applyBorder="1" applyAlignment="1" applyProtection="1">
      <alignment horizontal="left" vertical="center" wrapText="1"/>
    </xf>
    <xf numFmtId="0" fontId="7" fillId="0" borderId="47" xfId="9" applyBorder="1" applyAlignment="1" applyProtection="1">
      <alignment horizontal="left" vertical="center" wrapText="1"/>
    </xf>
    <xf numFmtId="0" fontId="7" fillId="0" borderId="125" xfId="9" applyBorder="1" applyAlignment="1" applyProtection="1">
      <alignment horizontal="left" vertical="center" wrapText="1"/>
    </xf>
    <xf numFmtId="0" fontId="3" fillId="0" borderId="126" xfId="0" applyFont="1" applyBorder="1" applyAlignment="1" applyProtection="1">
      <alignment horizontal="left" vertical="center" wrapText="1"/>
    </xf>
    <xf numFmtId="0" fontId="3" fillId="0" borderId="54" xfId="0" applyFont="1" applyBorder="1" applyAlignment="1" applyProtection="1">
      <alignment horizontal="left" vertical="center" wrapText="1"/>
    </xf>
    <xf numFmtId="0" fontId="3" fillId="0" borderId="18" xfId="0" applyFont="1" applyBorder="1" applyAlignment="1" applyProtection="1">
      <alignment horizontal="left" vertical="center" wrapText="1"/>
    </xf>
    <xf numFmtId="0" fontId="20" fillId="14" borderId="128" xfId="9" applyFont="1" applyFill="1" applyBorder="1" applyAlignment="1" applyProtection="1">
      <alignment horizontal="center" vertical="center" wrapText="1"/>
    </xf>
    <xf numFmtId="0" fontId="20" fillId="14" borderId="129" xfId="9" applyFont="1" applyFill="1" applyBorder="1" applyAlignment="1" applyProtection="1">
      <alignment horizontal="center" vertical="center" wrapText="1"/>
    </xf>
    <xf numFmtId="0" fontId="3" fillId="0" borderId="118" xfId="0" applyFont="1" applyBorder="1" applyAlignment="1" applyProtection="1">
      <alignment horizontal="left" vertical="center" wrapText="1"/>
    </xf>
    <xf numFmtId="0" fontId="3" fillId="0" borderId="52" xfId="0" applyFont="1" applyBorder="1" applyAlignment="1" applyProtection="1">
      <alignment horizontal="left" vertical="center" wrapText="1"/>
    </xf>
    <xf numFmtId="0" fontId="3" fillId="0" borderId="17" xfId="0" applyFont="1" applyBorder="1" applyAlignment="1" applyProtection="1">
      <alignment horizontal="left" vertical="center" wrapText="1"/>
    </xf>
    <xf numFmtId="166" fontId="3" fillId="5" borderId="69" xfId="0" applyNumberFormat="1" applyFont="1" applyFill="1" applyBorder="1" applyAlignment="1" applyProtection="1">
      <alignment horizontal="center" vertical="center" wrapText="1"/>
      <protection locked="0"/>
    </xf>
    <xf numFmtId="166" fontId="3" fillId="5" borderId="89" xfId="0" applyNumberFormat="1" applyFont="1" applyFill="1" applyBorder="1" applyAlignment="1" applyProtection="1">
      <alignment horizontal="center" vertical="center" wrapText="1"/>
      <protection locked="0"/>
    </xf>
    <xf numFmtId="0" fontId="2" fillId="0" borderId="50" xfId="0" applyFont="1" applyBorder="1" applyAlignment="1" applyProtection="1">
      <alignment horizontal="left" vertical="center"/>
    </xf>
    <xf numFmtId="0" fontId="2" fillId="0" borderId="31" xfId="0" applyFont="1" applyBorder="1" applyAlignment="1" applyProtection="1">
      <alignment horizontal="left" vertical="center"/>
    </xf>
    <xf numFmtId="0" fontId="2" fillId="0" borderId="50" xfId="0" applyFont="1" applyBorder="1" applyAlignment="1" applyProtection="1">
      <alignment horizontal="left" vertical="center" wrapText="1"/>
    </xf>
    <xf numFmtId="0" fontId="2" fillId="0" borderId="31" xfId="0" applyFont="1" applyBorder="1" applyAlignment="1" applyProtection="1">
      <alignment horizontal="left" vertical="center" wrapText="1"/>
    </xf>
    <xf numFmtId="0" fontId="3" fillId="0" borderId="130" xfId="0" applyFont="1" applyBorder="1" applyAlignment="1" applyProtection="1">
      <alignment horizontal="left" vertical="center" wrapText="1"/>
    </xf>
    <xf numFmtId="0" fontId="3" fillId="0" borderId="131" xfId="0" applyFont="1" applyBorder="1" applyAlignment="1" applyProtection="1">
      <alignment horizontal="left" vertical="center" wrapText="1"/>
    </xf>
    <xf numFmtId="0" fontId="12" fillId="5" borderId="142" xfId="0" applyFont="1" applyFill="1" applyBorder="1" applyAlignment="1" applyProtection="1">
      <alignment horizontal="left" vertical="top" wrapText="1"/>
      <protection locked="0"/>
    </xf>
    <xf numFmtId="0" fontId="12" fillId="5" borderId="15" xfId="0" applyFont="1" applyFill="1" applyBorder="1" applyAlignment="1" applyProtection="1">
      <alignment horizontal="left" vertical="top" wrapText="1"/>
      <protection locked="0"/>
    </xf>
    <xf numFmtId="0" fontId="12" fillId="5" borderId="99" xfId="0" applyFont="1" applyFill="1" applyBorder="1" applyAlignment="1">
      <alignment horizontal="center" vertical="center" shrinkToFit="1"/>
    </xf>
    <xf numFmtId="0" fontId="12" fillId="5" borderId="22" xfId="0" applyFont="1" applyFill="1" applyBorder="1" applyAlignment="1">
      <alignment horizontal="center" vertical="center" shrinkToFit="1"/>
    </xf>
    <xf numFmtId="0" fontId="12" fillId="5" borderId="100" xfId="0" applyFont="1" applyFill="1" applyBorder="1" applyAlignment="1">
      <alignment horizontal="center" vertical="center" shrinkToFit="1"/>
    </xf>
    <xf numFmtId="0" fontId="3" fillId="5" borderId="61" xfId="0" applyFont="1" applyFill="1" applyBorder="1" applyAlignment="1" applyProtection="1">
      <alignment horizontal="center" vertical="top" wrapText="1"/>
      <protection locked="0"/>
    </xf>
    <xf numFmtId="0" fontId="3" fillId="5" borderId="56" xfId="0" applyFont="1" applyFill="1" applyBorder="1" applyAlignment="1" applyProtection="1">
      <alignment horizontal="center" vertical="top" wrapText="1"/>
      <protection locked="0"/>
    </xf>
    <xf numFmtId="0" fontId="15" fillId="0" borderId="8" xfId="0" applyFont="1" applyFill="1" applyBorder="1" applyAlignment="1" applyProtection="1">
      <alignment horizontal="left" vertical="center" wrapText="1"/>
    </xf>
    <xf numFmtId="167" fontId="10" fillId="0" borderId="0" xfId="7" applyNumberFormat="1" applyBorder="1" applyAlignment="1">
      <alignment horizontal="center"/>
    </xf>
    <xf numFmtId="10" fontId="10" fillId="0" borderId="0" xfId="7" applyNumberFormat="1" applyBorder="1" applyAlignment="1">
      <alignment horizontal="center"/>
    </xf>
    <xf numFmtId="0" fontId="10" fillId="0" borderId="0" xfId="7" applyBorder="1" applyAlignment="1">
      <alignment horizontal="center"/>
    </xf>
    <xf numFmtId="0" fontId="10" fillId="0" borderId="0" xfId="7" applyBorder="1" applyAlignment="1">
      <alignment horizontal="center" wrapText="1"/>
    </xf>
  </cellXfs>
  <cellStyles count="11">
    <cellStyle name="%" xfId="2"/>
    <cellStyle name="20% - Accent1_Cutof_MilestoneTracker_feedback4Commissioning" xfId="3"/>
    <cellStyle name="20% - Accent3_Cutof_MilestoneTracker_feedback4Commissioning" xfId="4"/>
    <cellStyle name="40% - Accent2" xfId="5" builtinId="35"/>
    <cellStyle name="Comma 2" xfId="6"/>
    <cellStyle name="Normal" xfId="0" builtinId="0"/>
    <cellStyle name="Normal 2" xfId="7"/>
    <cellStyle name="Normal_5A4 Month 4 Template Final" xfId="8"/>
    <cellStyle name="Percent" xfId="10" builtinId="5"/>
    <cellStyle name="RowLevel_1" xfId="1" builtinId="1" iLevel="0"/>
    <cellStyle name="RowLevel_1_QIPP Milestone Tracker_2012-13April02" xfId="9"/>
  </cellStyles>
  <dxfs count="6594">
    <dxf>
      <fill>
        <patternFill>
          <bgColor indexed="10"/>
        </patternFill>
      </fill>
    </dxf>
    <dxf>
      <fill>
        <patternFill>
          <bgColor indexed="52"/>
        </patternFill>
      </fill>
    </dxf>
    <dxf>
      <font>
        <condense val="0"/>
        <extend val="0"/>
        <color indexed="8"/>
      </font>
      <fill>
        <patternFill>
          <bgColor indexed="5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51"/>
        </patternFill>
      </fill>
    </dxf>
    <dxf>
      <fill>
        <patternFill>
          <bgColor indexed="50"/>
        </patternFill>
      </fill>
    </dxf>
    <dxf>
      <fill>
        <patternFill>
          <bgColor indexed="51"/>
        </patternFill>
      </fill>
    </dxf>
    <dxf>
      <fill>
        <patternFill>
          <bgColor indexed="50"/>
        </patternFill>
      </fill>
    </dxf>
    <dxf>
      <fill>
        <patternFill>
          <bgColor indexed="55"/>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52"/>
        </patternFill>
      </fill>
    </dxf>
    <dxf>
      <font>
        <condense val="0"/>
        <extend val="0"/>
        <color indexed="8"/>
      </font>
      <fill>
        <patternFill>
          <bgColor indexed="5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51"/>
        </patternFill>
      </fill>
    </dxf>
    <dxf>
      <fill>
        <patternFill>
          <bgColor indexed="50"/>
        </patternFill>
      </fill>
    </dxf>
    <dxf>
      <fill>
        <patternFill>
          <bgColor indexed="51"/>
        </patternFill>
      </fill>
    </dxf>
    <dxf>
      <fill>
        <patternFill>
          <bgColor indexed="50"/>
        </patternFill>
      </fill>
    </dxf>
    <dxf>
      <fill>
        <patternFill>
          <bgColor indexed="55"/>
        </patternFill>
      </fill>
    </dxf>
    <dxf>
      <fill>
        <patternFill>
          <bgColor indexed="10"/>
        </patternFill>
      </fill>
    </dxf>
    <dxf>
      <fill>
        <patternFill>
          <bgColor indexed="52"/>
        </patternFill>
      </fill>
    </dxf>
    <dxf>
      <font>
        <condense val="0"/>
        <extend val="0"/>
        <color indexed="8"/>
      </font>
      <fill>
        <patternFill>
          <bgColor indexed="5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51"/>
        </patternFill>
      </fill>
    </dxf>
    <dxf>
      <fill>
        <patternFill>
          <bgColor indexed="50"/>
        </patternFill>
      </fill>
    </dxf>
    <dxf>
      <fill>
        <patternFill>
          <bgColor indexed="51"/>
        </patternFill>
      </fill>
    </dxf>
    <dxf>
      <fill>
        <patternFill>
          <bgColor indexed="50"/>
        </patternFill>
      </fill>
    </dxf>
    <dxf>
      <fill>
        <patternFill>
          <bgColor indexed="55"/>
        </patternFill>
      </fill>
    </dxf>
    <dxf>
      <fill>
        <patternFill>
          <bgColor indexed="10"/>
        </patternFill>
      </fill>
    </dxf>
    <dxf>
      <fill>
        <patternFill>
          <bgColor indexed="52"/>
        </patternFill>
      </fill>
    </dxf>
    <dxf>
      <font>
        <condense val="0"/>
        <extend val="0"/>
        <color indexed="8"/>
      </font>
      <fill>
        <patternFill>
          <bgColor indexed="5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51"/>
        </patternFill>
      </fill>
    </dxf>
    <dxf>
      <fill>
        <patternFill>
          <bgColor indexed="50"/>
        </patternFill>
      </fill>
    </dxf>
    <dxf>
      <fill>
        <patternFill>
          <bgColor indexed="51"/>
        </patternFill>
      </fill>
    </dxf>
    <dxf>
      <fill>
        <patternFill>
          <bgColor indexed="50"/>
        </patternFill>
      </fill>
    </dxf>
    <dxf>
      <fill>
        <patternFill>
          <bgColor indexed="55"/>
        </patternFill>
      </fill>
    </dxf>
    <dxf>
      <fill>
        <patternFill>
          <bgColor indexed="10"/>
        </patternFill>
      </fill>
    </dxf>
    <dxf>
      <fill>
        <patternFill>
          <bgColor indexed="52"/>
        </patternFill>
      </fill>
    </dxf>
    <dxf>
      <font>
        <condense val="0"/>
        <extend val="0"/>
        <color indexed="8"/>
      </font>
      <fill>
        <patternFill>
          <bgColor indexed="5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51"/>
        </patternFill>
      </fill>
    </dxf>
    <dxf>
      <fill>
        <patternFill>
          <bgColor indexed="50"/>
        </patternFill>
      </fill>
    </dxf>
    <dxf>
      <fill>
        <patternFill>
          <bgColor indexed="51"/>
        </patternFill>
      </fill>
    </dxf>
    <dxf>
      <fill>
        <patternFill>
          <bgColor indexed="50"/>
        </patternFill>
      </fill>
    </dxf>
    <dxf>
      <fill>
        <patternFill>
          <bgColor indexed="55"/>
        </patternFill>
      </fill>
    </dxf>
    <dxf>
      <fill>
        <patternFill>
          <bgColor indexed="10"/>
        </patternFill>
      </fill>
    </dxf>
    <dxf>
      <fill>
        <patternFill>
          <bgColor indexed="52"/>
        </patternFill>
      </fill>
    </dxf>
    <dxf>
      <font>
        <condense val="0"/>
        <extend val="0"/>
        <color indexed="8"/>
      </font>
      <fill>
        <patternFill>
          <bgColor indexed="5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51"/>
        </patternFill>
      </fill>
    </dxf>
    <dxf>
      <fill>
        <patternFill>
          <bgColor indexed="50"/>
        </patternFill>
      </fill>
    </dxf>
    <dxf>
      <fill>
        <patternFill>
          <bgColor indexed="51"/>
        </patternFill>
      </fill>
    </dxf>
    <dxf>
      <fill>
        <patternFill>
          <bgColor indexed="50"/>
        </patternFill>
      </fill>
    </dxf>
    <dxf>
      <fill>
        <patternFill>
          <bgColor indexed="55"/>
        </patternFill>
      </fill>
    </dxf>
    <dxf>
      <fill>
        <patternFill>
          <bgColor indexed="10"/>
        </patternFill>
      </fill>
    </dxf>
    <dxf>
      <fill>
        <patternFill>
          <bgColor indexed="52"/>
        </patternFill>
      </fill>
    </dxf>
    <dxf>
      <font>
        <condense val="0"/>
        <extend val="0"/>
        <color indexed="8"/>
      </font>
      <fill>
        <patternFill>
          <bgColor indexed="5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51"/>
        </patternFill>
      </fill>
    </dxf>
    <dxf>
      <fill>
        <patternFill>
          <bgColor indexed="50"/>
        </patternFill>
      </fill>
    </dxf>
    <dxf>
      <fill>
        <patternFill>
          <bgColor indexed="51"/>
        </patternFill>
      </fill>
    </dxf>
    <dxf>
      <fill>
        <patternFill>
          <bgColor indexed="50"/>
        </patternFill>
      </fill>
    </dxf>
    <dxf>
      <fill>
        <patternFill>
          <bgColor indexed="55"/>
        </patternFill>
      </fill>
    </dxf>
    <dxf>
      <fill>
        <patternFill>
          <bgColor indexed="10"/>
        </patternFill>
      </fill>
    </dxf>
    <dxf>
      <fill>
        <patternFill>
          <bgColor indexed="52"/>
        </patternFill>
      </fill>
    </dxf>
    <dxf>
      <font>
        <condense val="0"/>
        <extend val="0"/>
        <color indexed="8"/>
      </font>
      <fill>
        <patternFill>
          <bgColor indexed="50"/>
        </patternFill>
      </fill>
    </dxf>
    <dxf>
      <fill>
        <patternFill>
          <bgColor indexed="10"/>
        </patternFill>
      </fill>
    </dxf>
    <dxf>
      <fill>
        <patternFill>
          <bgColor indexed="52"/>
        </patternFill>
      </fill>
    </dxf>
    <dxf>
      <font>
        <condense val="0"/>
        <extend val="0"/>
        <color indexed="8"/>
      </font>
      <fill>
        <patternFill>
          <bgColor indexed="50"/>
        </patternFill>
      </fill>
    </dxf>
    <dxf>
      <fill>
        <patternFill>
          <bgColor indexed="10"/>
        </patternFill>
      </fill>
    </dxf>
    <dxf>
      <fill>
        <patternFill>
          <bgColor indexed="52"/>
        </patternFill>
      </fill>
    </dxf>
    <dxf>
      <font>
        <condense val="0"/>
        <extend val="0"/>
        <color indexed="8"/>
      </font>
      <fill>
        <patternFill>
          <bgColor indexed="50"/>
        </patternFill>
      </fill>
    </dxf>
    <dxf>
      <fill>
        <patternFill>
          <bgColor indexed="10"/>
        </patternFill>
      </fill>
    </dxf>
    <dxf>
      <fill>
        <patternFill>
          <bgColor indexed="52"/>
        </patternFill>
      </fill>
    </dxf>
    <dxf>
      <font>
        <condense val="0"/>
        <extend val="0"/>
        <color indexed="8"/>
      </font>
      <fill>
        <patternFill>
          <bgColor indexed="50"/>
        </patternFill>
      </fill>
    </dxf>
    <dxf>
      <fill>
        <patternFill>
          <bgColor indexed="10"/>
        </patternFill>
      </fill>
    </dxf>
    <dxf>
      <fill>
        <patternFill>
          <bgColor indexed="51"/>
        </patternFill>
      </fill>
    </dxf>
    <dxf>
      <fill>
        <patternFill>
          <bgColor indexed="50"/>
        </patternFill>
      </fill>
    </dxf>
    <dxf>
      <fill>
        <patternFill>
          <bgColor indexed="10"/>
        </patternFill>
      </fill>
    </dxf>
    <dxf>
      <fill>
        <patternFill>
          <bgColor indexed="52"/>
        </patternFill>
      </fill>
    </dxf>
    <dxf>
      <font>
        <condense val="0"/>
        <extend val="0"/>
        <color indexed="8"/>
      </font>
      <fill>
        <patternFill>
          <bgColor indexed="50"/>
        </patternFill>
      </fill>
    </dxf>
    <dxf>
      <fill>
        <patternFill>
          <bgColor indexed="10"/>
        </patternFill>
      </fill>
    </dxf>
    <dxf>
      <fill>
        <patternFill>
          <bgColor indexed="52"/>
        </patternFill>
      </fill>
    </dxf>
    <dxf>
      <font>
        <condense val="0"/>
        <extend val="0"/>
        <color indexed="8"/>
      </font>
      <fill>
        <patternFill>
          <bgColor indexed="50"/>
        </patternFill>
      </fill>
    </dxf>
    <dxf>
      <fill>
        <patternFill>
          <bgColor indexed="10"/>
        </patternFill>
      </fill>
    </dxf>
    <dxf>
      <fill>
        <patternFill>
          <bgColor indexed="52"/>
        </patternFill>
      </fill>
    </dxf>
    <dxf>
      <font>
        <condense val="0"/>
        <extend val="0"/>
        <color indexed="8"/>
      </font>
      <fill>
        <patternFill>
          <bgColor indexed="50"/>
        </patternFill>
      </fill>
    </dxf>
    <dxf>
      <fill>
        <patternFill>
          <bgColor indexed="10"/>
        </patternFill>
      </fill>
    </dxf>
    <dxf>
      <fill>
        <patternFill>
          <bgColor indexed="52"/>
        </patternFill>
      </fill>
    </dxf>
    <dxf>
      <font>
        <condense val="0"/>
        <extend val="0"/>
        <color indexed="8"/>
      </font>
      <fill>
        <patternFill>
          <bgColor indexed="50"/>
        </patternFill>
      </fill>
    </dxf>
    <dxf>
      <fill>
        <patternFill>
          <bgColor indexed="10"/>
        </patternFill>
      </fill>
    </dxf>
    <dxf>
      <fill>
        <patternFill>
          <bgColor indexed="52"/>
        </patternFill>
      </fill>
    </dxf>
    <dxf>
      <font>
        <condense val="0"/>
        <extend val="0"/>
        <color indexed="8"/>
      </font>
      <fill>
        <patternFill>
          <bgColor indexed="50"/>
        </patternFill>
      </fill>
    </dxf>
    <dxf>
      <fill>
        <patternFill>
          <bgColor indexed="10"/>
        </patternFill>
      </fill>
    </dxf>
    <dxf>
      <fill>
        <patternFill>
          <bgColor indexed="52"/>
        </patternFill>
      </fill>
    </dxf>
    <dxf>
      <font>
        <condense val="0"/>
        <extend val="0"/>
        <color indexed="8"/>
      </font>
      <fill>
        <patternFill>
          <bgColor indexed="5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52"/>
        </patternFill>
      </fill>
    </dxf>
    <dxf>
      <font>
        <condense val="0"/>
        <extend val="0"/>
        <color indexed="8"/>
      </font>
      <fill>
        <patternFill>
          <bgColor indexed="5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52"/>
        </patternFill>
      </fill>
    </dxf>
    <dxf>
      <font>
        <condense val="0"/>
        <extend val="0"/>
        <color indexed="8"/>
      </font>
      <fill>
        <patternFill>
          <bgColor indexed="5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52"/>
        </patternFill>
      </fill>
    </dxf>
    <dxf>
      <font>
        <condense val="0"/>
        <extend val="0"/>
        <color indexed="8"/>
      </font>
      <fill>
        <patternFill>
          <bgColor indexed="5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52"/>
        </patternFill>
      </fill>
    </dxf>
    <dxf>
      <font>
        <condense val="0"/>
        <extend val="0"/>
        <color indexed="8"/>
      </font>
      <fill>
        <patternFill>
          <bgColor indexed="5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51"/>
        </patternFill>
      </fill>
    </dxf>
    <dxf>
      <fill>
        <patternFill>
          <bgColor indexed="50"/>
        </patternFill>
      </fill>
    </dxf>
    <dxf>
      <fill>
        <patternFill>
          <bgColor indexed="55"/>
        </patternFill>
      </fill>
    </dxf>
    <dxf>
      <fill>
        <patternFill>
          <bgColor indexed="10"/>
        </patternFill>
      </fill>
    </dxf>
    <dxf>
      <fill>
        <patternFill>
          <bgColor indexed="10"/>
        </patternFill>
      </fill>
    </dxf>
    <dxf>
      <fill>
        <patternFill>
          <bgColor indexed="52"/>
        </patternFill>
      </fill>
    </dxf>
    <dxf>
      <font>
        <condense val="0"/>
        <extend val="0"/>
        <color indexed="8"/>
      </font>
      <fill>
        <patternFill>
          <bgColor indexed="50"/>
        </patternFill>
      </fill>
    </dxf>
    <dxf>
      <fill>
        <patternFill>
          <bgColor indexed="10"/>
        </patternFill>
      </fill>
    </dxf>
    <dxf>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51"/>
        </patternFill>
      </fill>
    </dxf>
    <dxf>
      <fill>
        <patternFill>
          <bgColor indexed="50"/>
        </patternFill>
      </fill>
    </dxf>
    <dxf>
      <fill>
        <patternFill>
          <bgColor indexed="51"/>
        </patternFill>
      </fill>
    </dxf>
    <dxf>
      <fill>
        <patternFill>
          <bgColor indexed="50"/>
        </patternFill>
      </fill>
    </dxf>
    <dxf>
      <fill>
        <patternFill>
          <bgColor indexed="55"/>
        </patternFill>
      </fill>
    </dxf>
    <dxf>
      <fill>
        <patternFill>
          <bgColor indexed="10"/>
        </patternFill>
      </fill>
    </dxf>
    <dxf>
      <fill>
        <patternFill>
          <bgColor indexed="52"/>
        </patternFill>
      </fill>
    </dxf>
    <dxf>
      <font>
        <condense val="0"/>
        <extend val="0"/>
        <color indexed="8"/>
      </font>
      <fill>
        <patternFill>
          <bgColor indexed="50"/>
        </patternFill>
      </fill>
    </dxf>
    <dxf>
      <fill>
        <patternFill>
          <bgColor indexed="10"/>
        </patternFill>
      </fill>
    </dxf>
    <dxf>
      <fill>
        <patternFill>
          <bgColor indexed="52"/>
        </patternFill>
      </fill>
    </dxf>
    <dxf>
      <font>
        <condense val="0"/>
        <extend val="0"/>
        <color indexed="8"/>
      </font>
      <fill>
        <patternFill>
          <bgColor indexed="50"/>
        </patternFill>
      </fill>
    </dxf>
    <dxf>
      <fill>
        <patternFill>
          <bgColor indexed="10"/>
        </patternFill>
      </fill>
    </dxf>
    <dxf>
      <fill>
        <patternFill>
          <bgColor indexed="52"/>
        </patternFill>
      </fill>
    </dxf>
    <dxf>
      <font>
        <condense val="0"/>
        <extend val="0"/>
        <color indexed="8"/>
      </font>
      <fill>
        <patternFill>
          <bgColor indexed="50"/>
        </patternFill>
      </fill>
    </dxf>
    <dxf>
      <fill>
        <patternFill>
          <bgColor indexed="10"/>
        </patternFill>
      </fill>
    </dxf>
    <dxf>
      <fill>
        <patternFill>
          <bgColor indexed="52"/>
        </patternFill>
      </fill>
    </dxf>
    <dxf>
      <font>
        <condense val="0"/>
        <extend val="0"/>
        <color indexed="8"/>
      </font>
      <fill>
        <patternFill>
          <bgColor indexed="50"/>
        </patternFill>
      </fill>
    </dxf>
    <dxf>
      <fill>
        <patternFill>
          <bgColor indexed="10"/>
        </patternFill>
      </fill>
    </dxf>
    <dxf>
      <fill>
        <patternFill>
          <bgColor indexed="52"/>
        </patternFill>
      </fill>
    </dxf>
    <dxf>
      <font>
        <condense val="0"/>
        <extend val="0"/>
        <color indexed="8"/>
      </font>
      <fill>
        <patternFill>
          <bgColor indexed="50"/>
        </patternFill>
      </fill>
    </dxf>
    <dxf>
      <fill>
        <patternFill>
          <bgColor indexed="10"/>
        </patternFill>
      </fill>
    </dxf>
    <dxf>
      <fill>
        <patternFill>
          <bgColor indexed="52"/>
        </patternFill>
      </fill>
    </dxf>
    <dxf>
      <font>
        <condense val="0"/>
        <extend val="0"/>
        <color indexed="8"/>
      </font>
      <fill>
        <patternFill>
          <bgColor indexed="50"/>
        </patternFill>
      </fill>
    </dxf>
    <dxf>
      <fill>
        <patternFill>
          <bgColor indexed="10"/>
        </patternFill>
      </fill>
    </dxf>
    <dxf>
      <fill>
        <patternFill>
          <bgColor indexed="52"/>
        </patternFill>
      </fill>
    </dxf>
    <dxf>
      <font>
        <condense val="0"/>
        <extend val="0"/>
        <color indexed="8"/>
      </font>
      <fill>
        <patternFill>
          <bgColor indexed="5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52"/>
        </patternFill>
      </fill>
    </dxf>
    <dxf>
      <font>
        <condense val="0"/>
        <extend val="0"/>
        <color indexed="8"/>
      </font>
      <fill>
        <patternFill>
          <bgColor indexed="5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52"/>
        </patternFill>
      </fill>
    </dxf>
    <dxf>
      <font>
        <condense val="0"/>
        <extend val="0"/>
        <color indexed="8"/>
      </font>
      <fill>
        <patternFill>
          <bgColor indexed="5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52"/>
        </patternFill>
      </fill>
    </dxf>
    <dxf>
      <font>
        <condense val="0"/>
        <extend val="0"/>
        <color indexed="8"/>
      </font>
      <fill>
        <patternFill>
          <bgColor indexed="5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52"/>
        </patternFill>
      </fill>
    </dxf>
    <dxf>
      <font>
        <condense val="0"/>
        <extend val="0"/>
        <color indexed="8"/>
      </font>
      <fill>
        <patternFill>
          <bgColor indexed="5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52"/>
        </patternFill>
      </fill>
    </dxf>
    <dxf>
      <font>
        <condense val="0"/>
        <extend val="0"/>
        <color indexed="8"/>
      </font>
      <fill>
        <patternFill>
          <bgColor indexed="5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51"/>
        </patternFill>
      </fill>
    </dxf>
    <dxf>
      <fill>
        <patternFill>
          <bgColor indexed="50"/>
        </patternFill>
      </fill>
    </dxf>
    <dxf>
      <fill>
        <patternFill>
          <bgColor indexed="55"/>
        </patternFill>
      </fill>
    </dxf>
    <dxf>
      <fill>
        <patternFill>
          <bgColor indexed="10"/>
        </patternFill>
      </fill>
    </dxf>
    <dxf>
      <fill>
        <patternFill>
          <bgColor indexed="51"/>
        </patternFill>
      </fill>
    </dxf>
    <dxf>
      <fill>
        <patternFill>
          <bgColor indexed="50"/>
        </patternFill>
      </fill>
    </dxf>
    <dxf>
      <fill>
        <patternFill>
          <bgColor indexed="10"/>
        </patternFill>
      </fill>
    </dxf>
    <dxf>
      <fill>
        <patternFill>
          <bgColor indexed="52"/>
        </patternFill>
      </fill>
    </dxf>
    <dxf>
      <font>
        <condense val="0"/>
        <extend val="0"/>
        <color indexed="8"/>
      </font>
      <fill>
        <patternFill>
          <bgColor indexed="5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51"/>
        </patternFill>
      </fill>
    </dxf>
    <dxf>
      <fill>
        <patternFill>
          <bgColor indexed="50"/>
        </patternFill>
      </fill>
    </dxf>
    <dxf>
      <fill>
        <patternFill>
          <bgColor indexed="51"/>
        </patternFill>
      </fill>
    </dxf>
    <dxf>
      <fill>
        <patternFill>
          <bgColor indexed="50"/>
        </patternFill>
      </fill>
    </dxf>
    <dxf>
      <fill>
        <patternFill>
          <bgColor indexed="55"/>
        </patternFill>
      </fill>
    </dxf>
    <dxf>
      <fill>
        <patternFill>
          <bgColor indexed="10"/>
        </patternFill>
      </fill>
    </dxf>
    <dxf>
      <fill>
        <patternFill>
          <bgColor indexed="52"/>
        </patternFill>
      </fill>
    </dxf>
    <dxf>
      <font>
        <condense val="0"/>
        <extend val="0"/>
        <color indexed="8"/>
      </font>
      <fill>
        <patternFill>
          <bgColor indexed="5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52"/>
        </patternFill>
      </fill>
    </dxf>
    <dxf>
      <font>
        <condense val="0"/>
        <extend val="0"/>
        <color indexed="8"/>
      </font>
      <fill>
        <patternFill>
          <bgColor indexed="5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52"/>
        </patternFill>
      </fill>
    </dxf>
    <dxf>
      <font>
        <condense val="0"/>
        <extend val="0"/>
        <color indexed="8"/>
      </font>
      <fill>
        <patternFill>
          <bgColor indexed="5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52"/>
        </patternFill>
      </fill>
    </dxf>
    <dxf>
      <font>
        <condense val="0"/>
        <extend val="0"/>
        <color indexed="8"/>
      </font>
      <fill>
        <patternFill>
          <bgColor indexed="5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52"/>
        </patternFill>
      </fill>
    </dxf>
    <dxf>
      <font>
        <condense val="0"/>
        <extend val="0"/>
        <color indexed="8"/>
      </font>
      <fill>
        <patternFill>
          <bgColor indexed="5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52"/>
        </patternFill>
      </fill>
    </dxf>
    <dxf>
      <font>
        <condense val="0"/>
        <extend val="0"/>
        <color indexed="8"/>
      </font>
      <fill>
        <patternFill>
          <bgColor indexed="5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51"/>
        </patternFill>
      </fill>
    </dxf>
    <dxf>
      <fill>
        <patternFill>
          <bgColor indexed="50"/>
        </patternFill>
      </fill>
    </dxf>
    <dxf>
      <fill>
        <patternFill>
          <bgColor indexed="55"/>
        </patternFill>
      </fill>
    </dxf>
    <dxf>
      <fill>
        <patternFill>
          <bgColor indexed="10"/>
        </patternFill>
      </fill>
    </dxf>
    <dxf>
      <fill>
        <patternFill>
          <bgColor indexed="51"/>
        </patternFill>
      </fill>
    </dxf>
    <dxf>
      <fill>
        <patternFill>
          <bgColor indexed="50"/>
        </patternFill>
      </fill>
    </dxf>
    <dxf>
      <fill>
        <patternFill>
          <bgColor indexed="10"/>
        </patternFill>
      </fill>
    </dxf>
    <dxf>
      <fill>
        <patternFill>
          <bgColor indexed="52"/>
        </patternFill>
      </fill>
    </dxf>
    <dxf>
      <font>
        <condense val="0"/>
        <extend val="0"/>
        <color indexed="8"/>
      </font>
      <fill>
        <patternFill>
          <bgColor indexed="5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51"/>
        </patternFill>
      </fill>
    </dxf>
    <dxf>
      <fill>
        <patternFill>
          <bgColor indexed="50"/>
        </patternFill>
      </fill>
    </dxf>
    <dxf>
      <fill>
        <patternFill>
          <bgColor indexed="51"/>
        </patternFill>
      </fill>
    </dxf>
    <dxf>
      <fill>
        <patternFill>
          <bgColor indexed="50"/>
        </patternFill>
      </fill>
    </dxf>
    <dxf>
      <fill>
        <patternFill>
          <bgColor indexed="55"/>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52"/>
        </patternFill>
      </fill>
    </dxf>
    <dxf>
      <font>
        <condense val="0"/>
        <extend val="0"/>
        <color indexed="8"/>
      </font>
      <fill>
        <patternFill>
          <bgColor indexed="5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51"/>
        </patternFill>
      </fill>
    </dxf>
    <dxf>
      <fill>
        <patternFill>
          <bgColor indexed="50"/>
        </patternFill>
      </fill>
    </dxf>
    <dxf>
      <fill>
        <patternFill>
          <bgColor indexed="51"/>
        </patternFill>
      </fill>
    </dxf>
    <dxf>
      <fill>
        <patternFill>
          <bgColor indexed="50"/>
        </patternFill>
      </fill>
    </dxf>
    <dxf>
      <fill>
        <patternFill>
          <bgColor indexed="55"/>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52"/>
        </patternFill>
      </fill>
    </dxf>
    <dxf>
      <font>
        <condense val="0"/>
        <extend val="0"/>
        <color indexed="8"/>
      </font>
      <fill>
        <patternFill>
          <bgColor indexed="5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51"/>
        </patternFill>
      </fill>
    </dxf>
    <dxf>
      <fill>
        <patternFill>
          <bgColor indexed="50"/>
        </patternFill>
      </fill>
    </dxf>
    <dxf>
      <fill>
        <patternFill>
          <bgColor indexed="51"/>
        </patternFill>
      </fill>
    </dxf>
    <dxf>
      <fill>
        <patternFill>
          <bgColor indexed="50"/>
        </patternFill>
      </fill>
    </dxf>
    <dxf>
      <fill>
        <patternFill>
          <bgColor indexed="55"/>
        </patternFill>
      </fill>
    </dxf>
    <dxf>
      <fill>
        <patternFill>
          <bgColor indexed="10"/>
        </patternFill>
      </fill>
    </dxf>
    <dxf>
      <fill>
        <patternFill>
          <bgColor indexed="52"/>
        </patternFill>
      </fill>
    </dxf>
    <dxf>
      <font>
        <condense val="0"/>
        <extend val="0"/>
        <color indexed="8"/>
      </font>
      <fill>
        <patternFill>
          <bgColor indexed="5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51"/>
        </patternFill>
      </fill>
    </dxf>
    <dxf>
      <fill>
        <patternFill>
          <bgColor indexed="50"/>
        </patternFill>
      </fill>
    </dxf>
    <dxf>
      <fill>
        <patternFill>
          <bgColor indexed="51"/>
        </patternFill>
      </fill>
    </dxf>
    <dxf>
      <fill>
        <patternFill>
          <bgColor indexed="50"/>
        </patternFill>
      </fill>
    </dxf>
    <dxf>
      <fill>
        <patternFill>
          <bgColor indexed="55"/>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52"/>
        </patternFill>
      </fill>
    </dxf>
    <dxf>
      <font>
        <condense val="0"/>
        <extend val="0"/>
        <color indexed="8"/>
      </font>
      <fill>
        <patternFill>
          <bgColor indexed="5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51"/>
        </patternFill>
      </fill>
    </dxf>
    <dxf>
      <fill>
        <patternFill>
          <bgColor indexed="50"/>
        </patternFill>
      </fill>
    </dxf>
    <dxf>
      <fill>
        <patternFill>
          <bgColor indexed="51"/>
        </patternFill>
      </fill>
    </dxf>
    <dxf>
      <fill>
        <patternFill>
          <bgColor indexed="50"/>
        </patternFill>
      </fill>
    </dxf>
    <dxf>
      <fill>
        <patternFill>
          <bgColor indexed="55"/>
        </patternFill>
      </fill>
    </dxf>
    <dxf>
      <fill>
        <patternFill>
          <bgColor indexed="10"/>
        </patternFill>
      </fill>
    </dxf>
    <dxf>
      <fill>
        <patternFill>
          <bgColor indexed="52"/>
        </patternFill>
      </fill>
    </dxf>
    <dxf>
      <font>
        <condense val="0"/>
        <extend val="0"/>
        <color indexed="8"/>
      </font>
      <fill>
        <patternFill>
          <bgColor indexed="5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51"/>
        </patternFill>
      </fill>
    </dxf>
    <dxf>
      <fill>
        <patternFill>
          <bgColor indexed="50"/>
        </patternFill>
      </fill>
    </dxf>
    <dxf>
      <fill>
        <patternFill>
          <bgColor indexed="51"/>
        </patternFill>
      </fill>
    </dxf>
    <dxf>
      <fill>
        <patternFill>
          <bgColor indexed="50"/>
        </patternFill>
      </fill>
    </dxf>
    <dxf>
      <fill>
        <patternFill>
          <bgColor indexed="55"/>
        </patternFill>
      </fill>
    </dxf>
    <dxf>
      <fill>
        <patternFill>
          <bgColor indexed="10"/>
        </patternFill>
      </fill>
    </dxf>
    <dxf>
      <fill>
        <patternFill>
          <bgColor indexed="52"/>
        </patternFill>
      </fill>
    </dxf>
    <dxf>
      <font>
        <condense val="0"/>
        <extend val="0"/>
        <color indexed="8"/>
      </font>
      <fill>
        <patternFill>
          <bgColor indexed="5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51"/>
        </patternFill>
      </fill>
    </dxf>
    <dxf>
      <fill>
        <patternFill>
          <bgColor indexed="50"/>
        </patternFill>
      </fill>
    </dxf>
    <dxf>
      <fill>
        <patternFill>
          <bgColor indexed="51"/>
        </patternFill>
      </fill>
    </dxf>
    <dxf>
      <fill>
        <patternFill>
          <bgColor indexed="50"/>
        </patternFill>
      </fill>
    </dxf>
    <dxf>
      <fill>
        <patternFill>
          <bgColor indexed="55"/>
        </patternFill>
      </fill>
    </dxf>
    <dxf>
      <fill>
        <patternFill>
          <bgColor indexed="10"/>
        </patternFill>
      </fill>
    </dxf>
    <dxf>
      <fill>
        <patternFill>
          <bgColor indexed="52"/>
        </patternFill>
      </fill>
    </dxf>
    <dxf>
      <font>
        <condense val="0"/>
        <extend val="0"/>
        <color indexed="8"/>
      </font>
      <fill>
        <patternFill>
          <bgColor indexed="5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51"/>
        </patternFill>
      </fill>
    </dxf>
    <dxf>
      <fill>
        <patternFill>
          <bgColor indexed="50"/>
        </patternFill>
      </fill>
    </dxf>
    <dxf>
      <fill>
        <patternFill>
          <bgColor indexed="51"/>
        </patternFill>
      </fill>
    </dxf>
    <dxf>
      <fill>
        <patternFill>
          <bgColor indexed="50"/>
        </patternFill>
      </fill>
    </dxf>
    <dxf>
      <fill>
        <patternFill>
          <bgColor indexed="55"/>
        </patternFill>
      </fill>
    </dxf>
    <dxf>
      <fill>
        <patternFill>
          <bgColor indexed="10"/>
        </patternFill>
      </fill>
    </dxf>
    <dxf>
      <fill>
        <patternFill>
          <bgColor indexed="52"/>
        </patternFill>
      </fill>
    </dxf>
    <dxf>
      <font>
        <condense val="0"/>
        <extend val="0"/>
        <color indexed="8"/>
      </font>
      <fill>
        <patternFill>
          <bgColor indexed="5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51"/>
        </patternFill>
      </fill>
    </dxf>
    <dxf>
      <fill>
        <patternFill>
          <bgColor indexed="50"/>
        </patternFill>
      </fill>
    </dxf>
    <dxf>
      <fill>
        <patternFill>
          <bgColor indexed="51"/>
        </patternFill>
      </fill>
    </dxf>
    <dxf>
      <fill>
        <patternFill>
          <bgColor indexed="50"/>
        </patternFill>
      </fill>
    </dxf>
    <dxf>
      <fill>
        <patternFill>
          <bgColor indexed="55"/>
        </patternFill>
      </fill>
    </dxf>
    <dxf>
      <fill>
        <patternFill>
          <bgColor indexed="10"/>
        </patternFill>
      </fill>
    </dxf>
    <dxf>
      <fill>
        <patternFill>
          <bgColor indexed="52"/>
        </patternFill>
      </fill>
    </dxf>
    <dxf>
      <font>
        <condense val="0"/>
        <extend val="0"/>
        <color indexed="8"/>
      </font>
      <fill>
        <patternFill>
          <bgColor indexed="5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51"/>
        </patternFill>
      </fill>
    </dxf>
    <dxf>
      <fill>
        <patternFill>
          <bgColor indexed="50"/>
        </patternFill>
      </fill>
    </dxf>
    <dxf>
      <fill>
        <patternFill>
          <bgColor indexed="51"/>
        </patternFill>
      </fill>
    </dxf>
    <dxf>
      <fill>
        <patternFill>
          <bgColor indexed="50"/>
        </patternFill>
      </fill>
    </dxf>
    <dxf>
      <fill>
        <patternFill>
          <bgColor indexed="5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color indexed="8"/>
      </font>
      <fill>
        <patternFill>
          <bgColor indexed="11"/>
        </patternFill>
      </fill>
    </dxf>
    <dxf>
      <font>
        <b/>
        <i val="0"/>
        <condense val="0"/>
        <extend val="0"/>
        <color indexed="8"/>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52"/>
        </patternFill>
      </fill>
    </dxf>
    <dxf>
      <font>
        <condense val="0"/>
        <extend val="0"/>
        <color indexed="8"/>
      </font>
      <fill>
        <patternFill>
          <bgColor indexed="50"/>
        </patternFill>
      </fill>
    </dxf>
    <dxf>
      <fill>
        <patternFill>
          <bgColor indexed="10"/>
        </patternFill>
      </fill>
    </dxf>
    <dxf>
      <fill>
        <patternFill>
          <bgColor rgb="FFFF0000"/>
        </patternFill>
      </fill>
    </dxf>
    <dxf>
      <fill>
        <patternFill>
          <bgColor indexed="10"/>
        </patternFill>
      </fill>
    </dxf>
    <dxf>
      <fill>
        <patternFill>
          <bgColor indexed="10"/>
        </patternFill>
      </fill>
    </dxf>
    <dxf>
      <font>
        <b/>
        <i val="0"/>
        <condense val="0"/>
        <extend val="0"/>
        <color auto="1"/>
      </font>
      <fill>
        <patternFill>
          <bgColor indexed="11"/>
        </patternFill>
      </fill>
    </dxf>
    <dxf>
      <font>
        <b/>
        <i val="0"/>
        <condense val="0"/>
        <extend val="0"/>
        <color indexed="8"/>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indexed="51"/>
        </patternFill>
      </fill>
    </dxf>
    <dxf>
      <fill>
        <patternFill>
          <bgColor indexed="50"/>
        </patternFill>
      </fill>
    </dxf>
    <dxf>
      <fill>
        <patternFill>
          <bgColor indexed="55"/>
        </patternFill>
      </fill>
    </dxf>
    <dxf>
      <fill>
        <patternFill>
          <bgColor rgb="FFFF0000"/>
        </patternFill>
      </fill>
    </dxf>
    <dxf>
      <fill>
        <patternFill>
          <bgColor rgb="FFFFC000"/>
        </patternFill>
      </fill>
    </dxf>
    <dxf>
      <fill>
        <patternFill>
          <bgColor rgb="FF92D050"/>
        </patternFill>
      </fill>
    </dxf>
    <dxf>
      <fill>
        <patternFill>
          <bgColor indexed="10"/>
        </patternFill>
      </fill>
    </dxf>
    <dxf>
      <fill>
        <patternFill>
          <bgColor indexed="52"/>
        </patternFill>
      </fill>
    </dxf>
    <dxf>
      <font>
        <condense val="0"/>
        <extend val="0"/>
        <color indexed="8"/>
      </font>
      <fill>
        <patternFill>
          <bgColor indexed="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52"/>
        </patternFill>
      </fill>
    </dxf>
    <dxf>
      <font>
        <condense val="0"/>
        <extend val="0"/>
        <color indexed="8"/>
      </font>
      <fill>
        <patternFill>
          <bgColor indexed="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52"/>
        </patternFill>
      </fill>
    </dxf>
    <dxf>
      <font>
        <condense val="0"/>
        <extend val="0"/>
        <color indexed="8"/>
      </font>
      <fill>
        <patternFill>
          <bgColor indexed="5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52"/>
        </patternFill>
      </fill>
    </dxf>
    <dxf>
      <font>
        <condense val="0"/>
        <extend val="0"/>
        <color indexed="8"/>
      </font>
      <fill>
        <patternFill>
          <bgColor indexed="5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51"/>
        </patternFill>
      </fill>
    </dxf>
    <dxf>
      <fill>
        <patternFill>
          <bgColor indexed="50"/>
        </patternFill>
      </fill>
    </dxf>
    <dxf>
      <fill>
        <patternFill>
          <bgColor indexed="55"/>
        </patternFill>
      </fill>
    </dxf>
    <dxf>
      <fill>
        <patternFill>
          <bgColor rgb="FFFF0000"/>
        </patternFill>
      </fill>
    </dxf>
    <dxf>
      <fill>
        <patternFill>
          <bgColor rgb="FFFF0000"/>
        </patternFill>
      </fill>
    </dxf>
    <dxf>
      <fill>
        <patternFill>
          <bgColor indexed="10"/>
        </patternFill>
      </fill>
    </dxf>
    <dxf>
      <fill>
        <patternFill>
          <bgColor indexed="52"/>
        </patternFill>
      </fill>
    </dxf>
    <dxf>
      <font>
        <condense val="0"/>
        <extend val="0"/>
        <color indexed="8"/>
      </font>
      <fill>
        <patternFill>
          <bgColor indexed="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color indexed="8"/>
      </font>
      <fill>
        <patternFill>
          <bgColor indexed="11"/>
        </patternFill>
      </fill>
    </dxf>
    <dxf>
      <font>
        <b/>
        <i val="0"/>
        <condense val="0"/>
        <extend val="0"/>
        <color indexed="8"/>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52"/>
        </patternFill>
      </fill>
    </dxf>
    <dxf>
      <font>
        <condense val="0"/>
        <extend val="0"/>
        <color indexed="8"/>
      </font>
      <fill>
        <patternFill>
          <bgColor indexed="50"/>
        </patternFill>
      </fill>
    </dxf>
    <dxf>
      <fill>
        <patternFill>
          <bgColor indexed="10"/>
        </patternFill>
      </fill>
    </dxf>
    <dxf>
      <fill>
        <patternFill>
          <bgColor rgb="FFFF0000"/>
        </patternFill>
      </fill>
    </dxf>
    <dxf>
      <fill>
        <patternFill>
          <bgColor indexed="10"/>
        </patternFill>
      </fill>
    </dxf>
    <dxf>
      <fill>
        <patternFill>
          <bgColor indexed="10"/>
        </patternFill>
      </fill>
    </dxf>
    <dxf>
      <font>
        <b/>
        <i val="0"/>
        <condense val="0"/>
        <extend val="0"/>
        <color auto="1"/>
      </font>
      <fill>
        <patternFill>
          <bgColor indexed="11"/>
        </patternFill>
      </fill>
    </dxf>
    <dxf>
      <font>
        <b/>
        <i val="0"/>
        <condense val="0"/>
        <extend val="0"/>
        <color indexed="8"/>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indexed="51"/>
        </patternFill>
      </fill>
    </dxf>
    <dxf>
      <fill>
        <patternFill>
          <bgColor indexed="50"/>
        </patternFill>
      </fill>
    </dxf>
    <dxf>
      <fill>
        <patternFill>
          <bgColor indexed="5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color indexed="8"/>
      </font>
      <fill>
        <patternFill>
          <bgColor indexed="11"/>
        </patternFill>
      </fill>
    </dxf>
    <dxf>
      <font>
        <b/>
        <i val="0"/>
        <condense val="0"/>
        <extend val="0"/>
        <color indexed="8"/>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52"/>
        </patternFill>
      </fill>
    </dxf>
    <dxf>
      <font>
        <condense val="0"/>
        <extend val="0"/>
        <color indexed="8"/>
      </font>
      <fill>
        <patternFill>
          <bgColor indexed="50"/>
        </patternFill>
      </fill>
    </dxf>
    <dxf>
      <fill>
        <patternFill>
          <bgColor indexed="10"/>
        </patternFill>
      </fill>
    </dxf>
    <dxf>
      <fill>
        <patternFill>
          <bgColor rgb="FFFF0000"/>
        </patternFill>
      </fill>
    </dxf>
    <dxf>
      <fill>
        <patternFill>
          <bgColor indexed="10"/>
        </patternFill>
      </fill>
    </dxf>
    <dxf>
      <fill>
        <patternFill>
          <bgColor indexed="10"/>
        </patternFill>
      </fill>
    </dxf>
    <dxf>
      <font>
        <b/>
        <i val="0"/>
        <condense val="0"/>
        <extend val="0"/>
        <color auto="1"/>
      </font>
      <fill>
        <patternFill>
          <bgColor indexed="11"/>
        </patternFill>
      </fill>
    </dxf>
    <dxf>
      <font>
        <b/>
        <i val="0"/>
        <condense val="0"/>
        <extend val="0"/>
        <color indexed="8"/>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indexed="51"/>
        </patternFill>
      </fill>
    </dxf>
    <dxf>
      <fill>
        <patternFill>
          <bgColor indexed="50"/>
        </patternFill>
      </fill>
    </dxf>
    <dxf>
      <fill>
        <patternFill>
          <bgColor indexed="55"/>
        </patternFill>
      </fill>
    </dxf>
    <dxf>
      <fill>
        <patternFill>
          <bgColor indexed="50"/>
        </patternFill>
      </fill>
    </dxf>
    <dxf>
      <fill>
        <patternFill>
          <bgColor indexed="51"/>
        </patternFill>
      </fill>
    </dxf>
    <dxf>
      <fill>
        <patternFill>
          <bgColor indexed="10"/>
        </patternFill>
      </fill>
    </dxf>
    <dxf>
      <fill>
        <patternFill>
          <bgColor indexed="50"/>
        </patternFill>
      </fill>
    </dxf>
    <dxf>
      <fill>
        <patternFill>
          <bgColor indexed="51"/>
        </patternFill>
      </fill>
    </dxf>
    <dxf>
      <fill>
        <patternFill>
          <bgColor indexed="1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FF0000"/>
        </patternFill>
      </fill>
    </dxf>
  </dxfs>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400" b="1" i="1" u="none" strike="noStrike" baseline="0">
                <a:solidFill>
                  <a:srgbClr val="000000"/>
                </a:solidFill>
                <a:latin typeface="Calibri"/>
                <a:ea typeface="Calibri"/>
                <a:cs typeface="Calibri"/>
              </a:defRPr>
            </a:pPr>
            <a:r>
              <a:rPr lang="en-GB"/>
              <a:t>PCT Milestones graph - QIPP initiative 1</a:t>
            </a:r>
          </a:p>
        </c:rich>
      </c:tx>
      <c:layout>
        <c:manualLayout>
          <c:xMode val="edge"/>
          <c:yMode val="edge"/>
          <c:x val="9.8418309956153568E-3"/>
          <c:y val="9.0457490282069772E-3"/>
        </c:manualLayout>
      </c:layout>
      <c:spPr>
        <a:noFill/>
        <a:ln w="25400">
          <a:noFill/>
        </a:ln>
      </c:spPr>
    </c:title>
    <c:plotArea>
      <c:layout>
        <c:manualLayout>
          <c:layoutTarget val="inner"/>
          <c:xMode val="edge"/>
          <c:yMode val="edge"/>
          <c:x val="8.4476379228106677E-2"/>
          <c:y val="0.13164251304030034"/>
          <c:w val="0.79889298892988925"/>
          <c:h val="0.63285024154590053"/>
        </c:manualLayout>
      </c:layout>
      <c:scatterChart>
        <c:scatterStyle val="lineMarker"/>
        <c:ser>
          <c:idx val="0"/>
          <c:order val="0"/>
          <c:tx>
            <c:v>delivery path</c:v>
          </c:tx>
          <c:spPr>
            <a:ln w="6350">
              <a:prstDash val="dashDot"/>
            </a:ln>
          </c:spPr>
          <c:marker>
            <c:symbol val="none"/>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yVal>
        </c:ser>
        <c:ser>
          <c:idx val="6"/>
          <c:order val="1"/>
          <c:tx>
            <c:strRef>
              <c:f>INEL_QIPPmilestones!$G$22</c:f>
              <c:strCache>
                <c:ptCount val="1"/>
                <c:pt idx="0">
                  <c:v>QIPP LM 1.1</c:v>
                </c:pt>
              </c:strCache>
            </c:strRef>
          </c:tx>
          <c:spPr>
            <a:ln>
              <a:solidFill>
                <a:schemeClr val="tx2">
                  <a:lumMod val="40000"/>
                  <a:lumOff val="60000"/>
                </a:schemeClr>
              </a:solidFill>
            </a:ln>
          </c:spPr>
          <c:marker>
            <c:symbol val="plus"/>
            <c:size val="7"/>
          </c:marker>
          <c:dLbls>
            <c:dLbl>
              <c:idx val="0"/>
              <c:delete val="1"/>
            </c:dLbl>
            <c:dLbl>
              <c:idx val="1"/>
              <c:delete val="1"/>
            </c:dLbl>
            <c:dLbl>
              <c:idx val="3"/>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INEL_QIPPmilestones!$G$39:$G$79</c:f>
              <c:numCache>
                <c:formatCode>mmm\ yy</c:formatCode>
                <c:ptCount val="41"/>
                <c:pt idx="4">
                  <c:v>41029</c:v>
                </c:pt>
              </c:numCache>
            </c:numRef>
          </c:yVal>
        </c:ser>
        <c:ser>
          <c:idx val="7"/>
          <c:order val="2"/>
          <c:tx>
            <c:strRef>
              <c:f>INEL_QIPPmilestones!$H$22</c:f>
              <c:strCache>
                <c:ptCount val="1"/>
                <c:pt idx="0">
                  <c:v>QIPP LM 1.2</c:v>
                </c:pt>
              </c:strCache>
            </c:strRef>
          </c:tx>
          <c:spPr>
            <a:ln w="25400">
              <a:solidFill>
                <a:srgbClr val="FF8080"/>
              </a:solidFill>
              <a:prstDash val="lgDashDot"/>
            </a:ln>
          </c:spPr>
          <c:marker>
            <c:symbol val="plus"/>
            <c:size val="7"/>
            <c:spPr>
              <a:solidFill>
                <a:srgbClr val="969696"/>
              </a:solidFill>
              <a:ln>
                <a:solidFill>
                  <a:srgbClr val="FF808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INEL_QIPPmilestones!$H$39:$H$79</c:f>
              <c:numCache>
                <c:formatCode>mmm\ yy</c:formatCode>
                <c:ptCount val="41"/>
                <c:pt idx="4">
                  <c:v>41213</c:v>
                </c:pt>
                <c:pt idx="5">
                  <c:v>41213</c:v>
                </c:pt>
                <c:pt idx="6">
                  <c:v>41213</c:v>
                </c:pt>
                <c:pt idx="7">
                  <c:v>41213</c:v>
                </c:pt>
                <c:pt idx="8">
                  <c:v>41213</c:v>
                </c:pt>
                <c:pt idx="9">
                  <c:v>41213</c:v>
                </c:pt>
              </c:numCache>
            </c:numRef>
          </c:yVal>
        </c:ser>
        <c:ser>
          <c:idx val="15"/>
          <c:order val="3"/>
          <c:tx>
            <c:strRef>
              <c:f>INEL_QIPPmilestones!$I$22</c:f>
              <c:strCache>
                <c:ptCount val="1"/>
                <c:pt idx="0">
                  <c:v>QIPP LM 1.3</c:v>
                </c:pt>
              </c:strCache>
            </c:strRef>
          </c:tx>
          <c:spPr>
            <a:ln w="25400">
              <a:solidFill>
                <a:srgbClr val="FFCC99"/>
              </a:solidFill>
              <a:prstDash val="solid"/>
            </a:ln>
          </c:spPr>
          <c:marker>
            <c:symbol val="plus"/>
            <c:size val="7"/>
            <c:spPr>
              <a:noFill/>
              <a:ln>
                <a:solidFill>
                  <a:srgbClr val="FFCC99"/>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INEL_QIPPmilestones!$I$39:$I$79</c:f>
              <c:numCache>
                <c:formatCode>mmm\ yy</c:formatCode>
                <c:ptCount val="41"/>
                <c:pt idx="4">
                  <c:v>41029</c:v>
                </c:pt>
              </c:numCache>
            </c:numRef>
          </c:yVal>
        </c:ser>
        <c:ser>
          <c:idx val="16"/>
          <c:order val="4"/>
          <c:tx>
            <c:strRef>
              <c:f>INEL_QIPPmilestones!$J$22</c:f>
              <c:strCache>
                <c:ptCount val="1"/>
                <c:pt idx="0">
                  <c:v>QIPP LM 1.4</c:v>
                </c:pt>
              </c:strCache>
            </c:strRef>
          </c:tx>
          <c:spPr>
            <a:ln w="25400">
              <a:solidFill>
                <a:srgbClr val="3366FF"/>
              </a:solidFill>
              <a:prstDash val="solid"/>
            </a:ln>
          </c:spPr>
          <c:marker>
            <c:symbol val="plus"/>
            <c:size val="7"/>
            <c:spPr>
              <a:noFill/>
              <a:ln>
                <a:solidFill>
                  <a:srgbClr val="3366FF"/>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INEL_QIPPmilestones!$J$39:$J$79</c:f>
              <c:numCache>
                <c:formatCode>mmm\ yy</c:formatCode>
                <c:ptCount val="41"/>
                <c:pt idx="4">
                  <c:v>41060</c:v>
                </c:pt>
                <c:pt idx="5">
                  <c:v>41090</c:v>
                </c:pt>
                <c:pt idx="6">
                  <c:v>41182</c:v>
                </c:pt>
                <c:pt idx="7">
                  <c:v>41182</c:v>
                </c:pt>
                <c:pt idx="8">
                  <c:v>41182</c:v>
                </c:pt>
                <c:pt idx="9">
                  <c:v>41364</c:v>
                </c:pt>
              </c:numCache>
            </c:numRef>
          </c:yVal>
        </c:ser>
        <c:ser>
          <c:idx val="17"/>
          <c:order val="5"/>
          <c:tx>
            <c:strRef>
              <c:f>INEL_QIPPmilestones!$K$22</c:f>
              <c:strCache>
                <c:ptCount val="1"/>
                <c:pt idx="0">
                  <c:v>QIPP LM 1.5</c:v>
                </c:pt>
              </c:strCache>
            </c:strRef>
          </c:tx>
          <c:spPr>
            <a:ln w="25400">
              <a:solidFill>
                <a:srgbClr val="33CCCC"/>
              </a:solidFill>
              <a:prstDash val="solid"/>
            </a:ln>
          </c:spPr>
          <c:marker>
            <c:symbol val="plus"/>
            <c:size val="7"/>
            <c:spPr>
              <a:noFill/>
              <a:ln>
                <a:solidFill>
                  <a:srgbClr val="33CCCC"/>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INEL_QIPPmilestones!$K$39:$K$79</c:f>
              <c:numCache>
                <c:formatCode>mmm\ yy</c:formatCode>
                <c:ptCount val="41"/>
                <c:pt idx="4">
                  <c:v>41090</c:v>
                </c:pt>
                <c:pt idx="5">
                  <c:v>41090</c:v>
                </c:pt>
                <c:pt idx="6">
                  <c:v>41182</c:v>
                </c:pt>
                <c:pt idx="7">
                  <c:v>41182</c:v>
                </c:pt>
                <c:pt idx="8">
                  <c:v>41182</c:v>
                </c:pt>
                <c:pt idx="9">
                  <c:v>41364</c:v>
                </c:pt>
              </c:numCache>
            </c:numRef>
          </c:yVal>
        </c:ser>
        <c:ser>
          <c:idx val="2"/>
          <c:order val="6"/>
          <c:tx>
            <c:strRef>
              <c:f>INEL_QIPPmilestones!$L$22</c:f>
              <c:strCache>
                <c:ptCount val="1"/>
                <c:pt idx="0">
                  <c:v>QIPP LM 1.6</c:v>
                </c:pt>
              </c:strCache>
            </c:strRef>
          </c:tx>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INEL_QIPPmilestones!$L$39:$L$79</c:f>
              <c:numCache>
                <c:formatCode>mmm\ yy</c:formatCode>
                <c:ptCount val="41"/>
                <c:pt idx="4">
                  <c:v>41213</c:v>
                </c:pt>
                <c:pt idx="5">
                  <c:v>41213</c:v>
                </c:pt>
                <c:pt idx="6">
                  <c:v>41213</c:v>
                </c:pt>
                <c:pt idx="7">
                  <c:v>41213</c:v>
                </c:pt>
                <c:pt idx="8">
                  <c:v>41213</c:v>
                </c:pt>
                <c:pt idx="9">
                  <c:v>41213</c:v>
                </c:pt>
              </c:numCache>
            </c:numRef>
          </c:yVal>
        </c:ser>
        <c:ser>
          <c:idx val="3"/>
          <c:order val="7"/>
          <c:tx>
            <c:strRef>
              <c:f>INEL_QIPPmilestones!$M$22</c:f>
              <c:strCache>
                <c:ptCount val="1"/>
                <c:pt idx="0">
                  <c:v>QIPP LM 1.7</c:v>
                </c:pt>
              </c:strCache>
            </c:strRef>
          </c:tx>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INEL_QIPPmilestones!$M$39:$M$79</c:f>
              <c:numCache>
                <c:formatCode>mmm\ yy</c:formatCode>
                <c:ptCount val="41"/>
                <c:pt idx="4">
                  <c:v>41029</c:v>
                </c:pt>
              </c:numCache>
            </c:numRef>
          </c:yVal>
        </c:ser>
        <c:ser>
          <c:idx val="4"/>
          <c:order val="8"/>
          <c:tx>
            <c:strRef>
              <c:f>INEL_QIPPmilestones!$N$22</c:f>
              <c:strCache>
                <c:ptCount val="1"/>
                <c:pt idx="0">
                  <c:v>QIPP LM 1.8</c:v>
                </c:pt>
              </c:strCache>
            </c:strRef>
          </c:tx>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INEL_QIPPmilestones!$N$39:$N$79</c:f>
              <c:numCache>
                <c:formatCode>mmm\ yy</c:formatCode>
                <c:ptCount val="41"/>
                <c:pt idx="4">
                  <c:v>41029</c:v>
                </c:pt>
                <c:pt idx="5">
                  <c:v>41060</c:v>
                </c:pt>
                <c:pt idx="6">
                  <c:v>41090</c:v>
                </c:pt>
              </c:numCache>
            </c:numRef>
          </c:yVal>
        </c:ser>
        <c:ser>
          <c:idx val="5"/>
          <c:order val="9"/>
          <c:tx>
            <c:strRef>
              <c:f>INEL_QIPPmilestones!$O$22</c:f>
              <c:strCache>
                <c:ptCount val="1"/>
                <c:pt idx="0">
                  <c:v>QIPP LM 1.9</c:v>
                </c:pt>
              </c:strCache>
            </c:strRef>
          </c:tx>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INEL_QIPPmilestones!$O$39:$O$79</c:f>
              <c:numCache>
                <c:formatCode>mmm\ yy</c:formatCode>
                <c:ptCount val="41"/>
                <c:pt idx="4">
                  <c:v>41090</c:v>
                </c:pt>
                <c:pt idx="5">
                  <c:v>41090</c:v>
                </c:pt>
                <c:pt idx="6">
                  <c:v>41090</c:v>
                </c:pt>
              </c:numCache>
            </c:numRef>
          </c:yVal>
        </c:ser>
        <c:ser>
          <c:idx val="8"/>
          <c:order val="10"/>
          <c:tx>
            <c:strRef>
              <c:f>INEL_QIPPmilestones!$P$22</c:f>
              <c:strCache>
                <c:ptCount val="1"/>
                <c:pt idx="0">
                  <c:v>QIPP LM 1.10</c:v>
                </c:pt>
              </c:strCache>
            </c:strRef>
          </c:tx>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INEL_QIPPmilestones!$P$39:$P$79</c:f>
              <c:numCache>
                <c:formatCode>mmm\ yy</c:formatCode>
                <c:ptCount val="41"/>
                <c:pt idx="4">
                  <c:v>41121</c:v>
                </c:pt>
                <c:pt idx="5">
                  <c:v>41121</c:v>
                </c:pt>
                <c:pt idx="6">
                  <c:v>41121</c:v>
                </c:pt>
                <c:pt idx="7">
                  <c:v>41121</c:v>
                </c:pt>
                <c:pt idx="8">
                  <c:v>41121</c:v>
                </c:pt>
              </c:numCache>
            </c:numRef>
          </c:yVal>
        </c:ser>
        <c:ser>
          <c:idx val="1"/>
          <c:order val="11"/>
          <c:tx>
            <c:strRef>
              <c:f>INEL_QIPPmilestones!$Q$22</c:f>
              <c:strCache>
                <c:ptCount val="1"/>
                <c:pt idx="0">
                  <c:v>QIPP LM 1.11</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INEL_QIPPmilestones!$Q$39:$Q$79</c:f>
              <c:numCache>
                <c:formatCode>mmm\ yy</c:formatCode>
                <c:ptCount val="41"/>
                <c:pt idx="4">
                  <c:v>41152</c:v>
                </c:pt>
                <c:pt idx="5">
                  <c:v>41152</c:v>
                </c:pt>
                <c:pt idx="6">
                  <c:v>41152</c:v>
                </c:pt>
                <c:pt idx="7">
                  <c:v>41152</c:v>
                </c:pt>
                <c:pt idx="8">
                  <c:v>41152</c:v>
                </c:pt>
              </c:numCache>
            </c:numRef>
          </c:yVal>
        </c:ser>
        <c:ser>
          <c:idx val="9"/>
          <c:order val="12"/>
          <c:tx>
            <c:strRef>
              <c:f>INEL_QIPPmilestones!$R$22</c:f>
              <c:strCache>
                <c:ptCount val="1"/>
                <c:pt idx="0">
                  <c:v>QIPP LM 1.12</c:v>
                </c:pt>
              </c:strCache>
            </c:strRef>
          </c:tx>
          <c:spPr>
            <a:ln w="12700">
              <a:solidFill>
                <a:srgbClr val="CCFFFF"/>
              </a:solidFill>
              <a:prstDash val="solid"/>
            </a:ln>
          </c:spPr>
          <c:marker>
            <c:symbol val="diamond"/>
            <c:size val="5"/>
            <c:spPr>
              <a:solidFill>
                <a:srgbClr val="CCFFFF"/>
              </a:solidFill>
              <a:ln>
                <a:solidFill>
                  <a:srgbClr val="CCFFFF"/>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INEL_QIPPmilestones!$R$39:$R$79</c:f>
              <c:numCache>
                <c:formatCode>mmm\ yy</c:formatCode>
                <c:ptCount val="41"/>
                <c:pt idx="4">
                  <c:v>41213</c:v>
                </c:pt>
                <c:pt idx="5">
                  <c:v>41213</c:v>
                </c:pt>
                <c:pt idx="6">
                  <c:v>41213</c:v>
                </c:pt>
                <c:pt idx="7">
                  <c:v>41213</c:v>
                </c:pt>
                <c:pt idx="8">
                  <c:v>41213</c:v>
                </c:pt>
                <c:pt idx="9">
                  <c:v>41213</c:v>
                </c:pt>
              </c:numCache>
            </c:numRef>
          </c:yVal>
        </c:ser>
        <c:ser>
          <c:idx val="10"/>
          <c:order val="13"/>
          <c:tx>
            <c:strRef>
              <c:f>INEL_QIPPmilestones!$S$22</c:f>
              <c:strCache>
                <c:ptCount val="1"/>
                <c:pt idx="0">
                  <c:v>QIPP LM 1.13</c:v>
                </c:pt>
              </c:strCache>
            </c:strRef>
          </c:tx>
          <c:spPr>
            <a:ln w="12700">
              <a:solidFill>
                <a:srgbClr val="CCFFCC"/>
              </a:solidFill>
              <a:prstDash val="solid"/>
            </a:ln>
          </c:spPr>
          <c:marker>
            <c:symbol val="square"/>
            <c:size val="5"/>
            <c:spPr>
              <a:solidFill>
                <a:srgbClr val="CCFFCC"/>
              </a:solidFill>
              <a:ln>
                <a:solidFill>
                  <a:srgbClr val="CCFFCC"/>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INEL_QIPPmilestones!$S$39:$S$79</c:f>
              <c:numCache>
                <c:formatCode>mmm\ yy</c:formatCode>
                <c:ptCount val="41"/>
                <c:pt idx="4">
                  <c:v>41213</c:v>
                </c:pt>
                <c:pt idx="5">
                  <c:v>41213</c:v>
                </c:pt>
                <c:pt idx="6">
                  <c:v>41213</c:v>
                </c:pt>
                <c:pt idx="7">
                  <c:v>41213</c:v>
                </c:pt>
                <c:pt idx="8">
                  <c:v>41213</c:v>
                </c:pt>
                <c:pt idx="9">
                  <c:v>41213</c:v>
                </c:pt>
              </c:numCache>
            </c:numRef>
          </c:yVal>
        </c:ser>
        <c:ser>
          <c:idx val="11"/>
          <c:order val="14"/>
          <c:tx>
            <c:strRef>
              <c:f>INEL_QIPPmilestones!$T$22</c:f>
              <c:strCache>
                <c:ptCount val="1"/>
                <c:pt idx="0">
                  <c:v>QIPP LM 1.14</c:v>
                </c:pt>
              </c:strCache>
            </c:strRef>
          </c:tx>
          <c:spPr>
            <a:ln w="12700">
              <a:solidFill>
                <a:srgbClr val="FFFF99"/>
              </a:solidFill>
              <a:prstDash val="solid"/>
            </a:ln>
          </c:spPr>
          <c:marker>
            <c:symbol val="triangle"/>
            <c:size val="5"/>
            <c:spPr>
              <a:solidFill>
                <a:srgbClr val="FFFF99"/>
              </a:solidFill>
              <a:ln>
                <a:solidFill>
                  <a:srgbClr val="FFFF99"/>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INEL_QIPPmilestones!$T$39:$T$79</c:f>
              <c:numCache>
                <c:formatCode>mmm\ yy</c:formatCode>
                <c:ptCount val="41"/>
                <c:pt idx="4">
                  <c:v>41305</c:v>
                </c:pt>
                <c:pt idx="5">
                  <c:v>41305</c:v>
                </c:pt>
                <c:pt idx="6">
                  <c:v>41305</c:v>
                </c:pt>
                <c:pt idx="7">
                  <c:v>41305</c:v>
                </c:pt>
                <c:pt idx="8">
                  <c:v>41305</c:v>
                </c:pt>
                <c:pt idx="9">
                  <c:v>41305</c:v>
                </c:pt>
              </c:numCache>
            </c:numRef>
          </c:yVal>
        </c:ser>
        <c:ser>
          <c:idx val="12"/>
          <c:order val="15"/>
          <c:tx>
            <c:strRef>
              <c:f>INEL_QIPPmilestones!$U$22</c:f>
              <c:strCache>
                <c:ptCount val="1"/>
                <c:pt idx="0">
                  <c:v>QIPP LM 1.15</c:v>
                </c:pt>
              </c:strCache>
            </c:strRef>
          </c:tx>
          <c:spPr>
            <a:ln w="12700">
              <a:solidFill>
                <a:srgbClr val="99CCFF"/>
              </a:solidFill>
              <a:prstDash val="solid"/>
            </a:ln>
          </c:spPr>
          <c:marker>
            <c:symbol val="x"/>
            <c:size val="5"/>
            <c:spPr>
              <a:noFill/>
              <a:ln>
                <a:solidFill>
                  <a:srgbClr val="99CCFF"/>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INEL_QIPPmilestones!$U$39:$U$79</c:f>
              <c:numCache>
                <c:formatCode>mmm\ yy</c:formatCode>
                <c:ptCount val="41"/>
                <c:pt idx="4">
                  <c:v>41364</c:v>
                </c:pt>
                <c:pt idx="5">
                  <c:v>41364</c:v>
                </c:pt>
                <c:pt idx="6">
                  <c:v>41364</c:v>
                </c:pt>
                <c:pt idx="7">
                  <c:v>41364</c:v>
                </c:pt>
                <c:pt idx="8">
                  <c:v>41364</c:v>
                </c:pt>
                <c:pt idx="9">
                  <c:v>41364</c:v>
                </c:pt>
              </c:numCache>
            </c:numRef>
          </c:yVal>
        </c:ser>
        <c:ser>
          <c:idx val="13"/>
          <c:order val="16"/>
          <c:tx>
            <c:strRef>
              <c:f>INEL_QIPPmilestones!$V$22</c:f>
              <c:strCache>
                <c:ptCount val="1"/>
                <c:pt idx="0">
                  <c:v>QIPP LM 1.16</c:v>
                </c:pt>
              </c:strCache>
            </c:strRef>
          </c:tx>
          <c:spPr>
            <a:ln w="12700">
              <a:solidFill>
                <a:srgbClr val="FF99CC"/>
              </a:solidFill>
              <a:prstDash val="solid"/>
            </a:ln>
          </c:spPr>
          <c:marker>
            <c:symbol val="star"/>
            <c:size val="5"/>
            <c:spPr>
              <a:noFill/>
              <a:ln>
                <a:solidFill>
                  <a:srgbClr val="FF99CC"/>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INEL_QIPPmilestones!$V$39:$V$79</c:f>
              <c:numCache>
                <c:formatCode>mmm\ yy</c:formatCode>
                <c:ptCount val="41"/>
              </c:numCache>
            </c:numRef>
          </c:yVal>
        </c:ser>
        <c:ser>
          <c:idx val="14"/>
          <c:order val="17"/>
          <c:tx>
            <c:strRef>
              <c:f>INEL_QIPPmilestones!$W$22</c:f>
              <c:strCache>
                <c:ptCount val="1"/>
                <c:pt idx="0">
                  <c:v>QIPP LM 1.17</c:v>
                </c:pt>
              </c:strCache>
            </c:strRef>
          </c:tx>
          <c:spPr>
            <a:ln w="12700">
              <a:solidFill>
                <a:srgbClr val="CC99FF"/>
              </a:solidFill>
              <a:prstDash val="solid"/>
            </a:ln>
          </c:spPr>
          <c:marker>
            <c:symbol val="circle"/>
            <c:size val="5"/>
            <c:spPr>
              <a:solidFill>
                <a:srgbClr val="CC99FF"/>
              </a:solidFill>
              <a:ln>
                <a:solidFill>
                  <a:srgbClr val="CC99FF"/>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INEL_QIPPmilestones!$W$39:$W$79</c:f>
              <c:numCache>
                <c:formatCode>mmm\ yy</c:formatCode>
                <c:ptCount val="41"/>
              </c:numCache>
            </c:numRef>
          </c:yVal>
        </c:ser>
        <c:ser>
          <c:idx val="18"/>
          <c:order val="18"/>
          <c:tx>
            <c:strRef>
              <c:f>INEL_QIPPmilestones!$X$22</c:f>
              <c:strCache>
                <c:ptCount val="1"/>
                <c:pt idx="0">
                  <c:v>QIPP LM 1.18</c:v>
                </c:pt>
              </c:strCache>
            </c:strRef>
          </c:tx>
          <c:spPr>
            <a:ln w="12700">
              <a:solidFill>
                <a:srgbClr val="99CC00"/>
              </a:solidFill>
              <a:prstDash val="solid"/>
            </a:ln>
          </c:spPr>
          <c:marker>
            <c:symbol val="diamond"/>
            <c:size val="5"/>
            <c:spPr>
              <a:solidFill>
                <a:srgbClr val="99CC00"/>
              </a:solidFill>
              <a:ln>
                <a:solidFill>
                  <a:srgbClr val="99CC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INEL_QIPPmilestones!$X$39:$X$79</c:f>
              <c:numCache>
                <c:formatCode>mmm\ yy</c:formatCode>
                <c:ptCount val="41"/>
              </c:numCache>
            </c:numRef>
          </c:yVal>
        </c:ser>
        <c:ser>
          <c:idx val="19"/>
          <c:order val="19"/>
          <c:tx>
            <c:strRef>
              <c:f>INEL_QIPPmilestones!$Y$22</c:f>
              <c:strCache>
                <c:ptCount val="1"/>
                <c:pt idx="0">
                  <c:v>QIPP LM 1.19</c:v>
                </c:pt>
              </c:strCache>
            </c:strRef>
          </c:tx>
          <c:spPr>
            <a:ln w="12700">
              <a:solidFill>
                <a:srgbClr val="FFCC00"/>
              </a:solidFill>
              <a:prstDash val="solid"/>
            </a:ln>
          </c:spPr>
          <c:marker>
            <c:symbol val="square"/>
            <c:size val="5"/>
            <c:spPr>
              <a:solidFill>
                <a:srgbClr val="FFCC00"/>
              </a:solidFill>
              <a:ln>
                <a:solidFill>
                  <a:srgbClr val="FFCC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INEL_QIPPmilestones!$Y$39:$Y$79</c:f>
              <c:numCache>
                <c:formatCode>mmm\ yy</c:formatCode>
                <c:ptCount val="41"/>
              </c:numCache>
            </c:numRef>
          </c:yVal>
        </c:ser>
        <c:ser>
          <c:idx val="20"/>
          <c:order val="20"/>
          <c:tx>
            <c:strRef>
              <c:f>INEL_QIPPmilestones!$Z$22</c:f>
              <c:strCache>
                <c:ptCount val="1"/>
                <c:pt idx="0">
                  <c:v>QIPP LM 1.20</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INEL_QIPPmilestones!$Z$39:$Z$79</c:f>
              <c:numCache>
                <c:formatCode>mmm\ yy</c:formatCode>
                <c:ptCount val="41"/>
              </c:numCache>
            </c:numRef>
          </c:yVal>
        </c:ser>
        <c:ser>
          <c:idx val="21"/>
          <c:order val="21"/>
          <c:tx>
            <c:strRef>
              <c:f>INEL_QIPPmilestones!$AA$22</c:f>
              <c:strCache>
                <c:ptCount val="1"/>
                <c:pt idx="0">
                  <c:v>QIPP LM 1.21</c:v>
                </c:pt>
              </c:strCache>
            </c:strRef>
          </c:tx>
          <c:spPr>
            <a:ln w="12700">
              <a:solidFill>
                <a:srgbClr val="FF6600"/>
              </a:solidFill>
              <a:prstDash val="solid"/>
            </a:ln>
          </c:spPr>
          <c:marker>
            <c:symbol val="x"/>
            <c:size val="5"/>
            <c:spPr>
              <a:noFill/>
              <a:ln>
                <a:solidFill>
                  <a:srgbClr val="FF66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INEL_QIPPmilestones!$AA$39:$AA$79</c:f>
              <c:numCache>
                <c:formatCode>mmm\ yy</c:formatCode>
                <c:ptCount val="41"/>
              </c:numCache>
            </c:numRef>
          </c:yVal>
        </c:ser>
        <c:ser>
          <c:idx val="22"/>
          <c:order val="22"/>
          <c:tx>
            <c:strRef>
              <c:f>INEL_QIPPmilestones!$AB$22</c:f>
              <c:strCache>
                <c:ptCount val="1"/>
                <c:pt idx="0">
                  <c:v>QIPP LM 1.22</c:v>
                </c:pt>
              </c:strCache>
            </c:strRef>
          </c:tx>
          <c:spPr>
            <a:ln w="12700">
              <a:solidFill>
                <a:srgbClr val="666699"/>
              </a:solidFill>
              <a:prstDash val="solid"/>
            </a:ln>
          </c:spPr>
          <c:marker>
            <c:symbol val="star"/>
            <c:size val="5"/>
            <c:spPr>
              <a:noFill/>
              <a:ln>
                <a:solidFill>
                  <a:srgbClr val="666699"/>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INEL_QIPPmilestones!$AB$39:$AB$79</c:f>
              <c:numCache>
                <c:formatCode>mmm\ yy</c:formatCode>
                <c:ptCount val="41"/>
              </c:numCache>
            </c:numRef>
          </c:yVal>
        </c:ser>
        <c:ser>
          <c:idx val="23"/>
          <c:order val="23"/>
          <c:tx>
            <c:strRef>
              <c:f>INEL_QIPPmilestones!$AC$22</c:f>
              <c:strCache>
                <c:ptCount val="1"/>
                <c:pt idx="0">
                  <c:v>QIPP LM 1.23</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INEL_QIPPmilestones!$AC$39:$AC$79</c:f>
              <c:numCache>
                <c:formatCode>mmm\ yy</c:formatCode>
                <c:ptCount val="41"/>
              </c:numCache>
            </c:numRef>
          </c:yVal>
        </c:ser>
        <c:ser>
          <c:idx val="24"/>
          <c:order val="24"/>
          <c:tx>
            <c:strRef>
              <c:f>INEL_QIPPmilestones!$AD$22</c:f>
              <c:strCache>
                <c:ptCount val="1"/>
                <c:pt idx="0">
                  <c:v>QIPP LM 1.24</c:v>
                </c:pt>
              </c:strCache>
            </c:strRef>
          </c:tx>
          <c:spPr>
            <a:ln w="12700">
              <a:solidFill>
                <a:srgbClr val="003366"/>
              </a:solidFill>
              <a:prstDash val="solid"/>
            </a:ln>
          </c:spPr>
          <c:marker>
            <c:symbol val="plus"/>
            <c:size val="5"/>
            <c:spPr>
              <a:noFill/>
              <a:ln>
                <a:solidFill>
                  <a:srgbClr val="003366"/>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INEL_QIPPmilestones!$AD$39:$AD$79</c:f>
              <c:numCache>
                <c:formatCode>mmm\ yy</c:formatCode>
                <c:ptCount val="41"/>
              </c:numCache>
            </c:numRef>
          </c:yVal>
        </c:ser>
        <c:ser>
          <c:idx val="25"/>
          <c:order val="25"/>
          <c:tx>
            <c:strRef>
              <c:f>INEL_QIPPmilestones!$AE$22</c:f>
              <c:strCache>
                <c:ptCount val="1"/>
                <c:pt idx="0">
                  <c:v>QIPP LM 1.25</c:v>
                </c:pt>
              </c:strCache>
            </c:strRef>
          </c:tx>
          <c:spPr>
            <a:ln w="12700">
              <a:solidFill>
                <a:srgbClr val="339966"/>
              </a:solidFill>
              <a:prstDash val="solid"/>
            </a:ln>
          </c:spPr>
          <c:marker>
            <c:symbol val="dot"/>
            <c:size val="5"/>
            <c:spPr>
              <a:noFill/>
              <a:ln>
                <a:solidFill>
                  <a:srgbClr val="339966"/>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INEL_QIPPmilestones!$AE$39:$AE$79</c:f>
              <c:numCache>
                <c:formatCode>mmm\ yy</c:formatCode>
                <c:ptCount val="41"/>
              </c:numCache>
            </c:numRef>
          </c:yVal>
        </c:ser>
        <c:ser>
          <c:idx val="26"/>
          <c:order val="26"/>
          <c:tx>
            <c:strRef>
              <c:f>INEL_QIPPmilestones!$AF$22</c:f>
              <c:strCache>
                <c:ptCount val="1"/>
                <c:pt idx="0">
                  <c:v>QIPP LM 1.26</c:v>
                </c:pt>
              </c:strCache>
            </c:strRef>
          </c:tx>
          <c:spPr>
            <a:ln w="12700">
              <a:solidFill>
                <a:srgbClr val="003300"/>
              </a:solidFill>
              <a:prstDash val="solid"/>
            </a:ln>
          </c:spPr>
          <c:marker>
            <c:symbol val="dash"/>
            <c:size val="5"/>
            <c:spPr>
              <a:noFill/>
              <a:ln>
                <a:solidFill>
                  <a:srgbClr val="0033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INEL_QIPPmilestones!$AF$39:$AF$79</c:f>
              <c:numCache>
                <c:formatCode>mmm\ yy</c:formatCode>
                <c:ptCount val="41"/>
              </c:numCache>
            </c:numRef>
          </c:yVal>
        </c:ser>
        <c:ser>
          <c:idx val="27"/>
          <c:order val="27"/>
          <c:tx>
            <c:strRef>
              <c:f>INEL_QIPPmilestones!$AG$22</c:f>
              <c:strCache>
                <c:ptCount val="1"/>
                <c:pt idx="0">
                  <c:v>QIPP LM 1.27</c:v>
                </c:pt>
              </c:strCache>
            </c:strRef>
          </c:tx>
          <c:spPr>
            <a:ln w="12700">
              <a:solidFill>
                <a:srgbClr val="333300"/>
              </a:solidFill>
              <a:prstDash val="solid"/>
            </a:ln>
          </c:spPr>
          <c:marker>
            <c:symbol val="diamond"/>
            <c:size val="5"/>
            <c:spPr>
              <a:solidFill>
                <a:srgbClr val="333300"/>
              </a:solidFill>
              <a:ln>
                <a:solidFill>
                  <a:srgbClr val="3333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INEL_QIPPmilestones!$AG$39:$AG$79</c:f>
              <c:numCache>
                <c:formatCode>mmm\ yy</c:formatCode>
                <c:ptCount val="41"/>
              </c:numCache>
            </c:numRef>
          </c:yVal>
        </c:ser>
        <c:ser>
          <c:idx val="28"/>
          <c:order val="28"/>
          <c:tx>
            <c:strRef>
              <c:f>INEL_QIPPmilestones!$AH$22</c:f>
              <c:strCache>
                <c:ptCount val="1"/>
                <c:pt idx="0">
                  <c:v>QIPP LM 1.28</c:v>
                </c:pt>
              </c:strCache>
            </c:strRef>
          </c:tx>
          <c:spPr>
            <a:ln w="12700">
              <a:solidFill>
                <a:srgbClr val="993300"/>
              </a:solidFill>
              <a:prstDash val="solid"/>
            </a:ln>
          </c:spPr>
          <c:marker>
            <c:symbol val="square"/>
            <c:size val="5"/>
            <c:spPr>
              <a:solidFill>
                <a:srgbClr val="993300"/>
              </a:solidFill>
              <a:ln>
                <a:solidFill>
                  <a:srgbClr val="9933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INEL_QIPPmilestones!$AH$39:$AH$79</c:f>
              <c:numCache>
                <c:formatCode>mmm\ yy</c:formatCode>
                <c:ptCount val="41"/>
              </c:numCache>
            </c:numRef>
          </c:yVal>
        </c:ser>
        <c:ser>
          <c:idx val="29"/>
          <c:order val="29"/>
          <c:tx>
            <c:strRef>
              <c:f>INEL_QIPPmilestones!$AI$22</c:f>
              <c:strCache>
                <c:ptCount val="1"/>
                <c:pt idx="0">
                  <c:v>QIPP LM 1.29</c:v>
                </c:pt>
              </c:strCache>
            </c:strRef>
          </c:tx>
          <c:spPr>
            <a:ln w="12700">
              <a:solidFill>
                <a:srgbClr val="993366"/>
              </a:solidFill>
              <a:prstDash val="solid"/>
            </a:ln>
          </c:spPr>
          <c:marker>
            <c:symbol val="triangle"/>
            <c:size val="5"/>
            <c:spPr>
              <a:solidFill>
                <a:srgbClr val="993366"/>
              </a:solidFill>
              <a:ln>
                <a:solidFill>
                  <a:srgbClr val="993366"/>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INEL_QIPPmilestones!$AI$39:$AI$79</c:f>
              <c:numCache>
                <c:formatCode>mmm\ yy</c:formatCode>
                <c:ptCount val="41"/>
              </c:numCache>
            </c:numRef>
          </c:yVal>
        </c:ser>
        <c:axId val="82771968"/>
        <c:axId val="82775040"/>
      </c:scatterChart>
      <c:valAx>
        <c:axId val="82771968"/>
        <c:scaling>
          <c:orientation val="minMax"/>
        </c:scaling>
        <c:axPos val="t"/>
        <c:title>
          <c:tx>
            <c:rich>
              <a:bodyPr/>
              <a:lstStyle/>
              <a:p>
                <a:pPr>
                  <a:defRPr sz="1000" b="1" i="1" u="none" strike="noStrike" baseline="0">
                    <a:solidFill>
                      <a:srgbClr val="000000"/>
                    </a:solidFill>
                    <a:latin typeface="Calibri"/>
                    <a:ea typeface="Calibri"/>
                    <a:cs typeface="Calibri"/>
                  </a:defRPr>
                </a:pPr>
                <a:r>
                  <a:rPr lang="en-GB"/>
                  <a:t>MONTH REPORTED</a:t>
                </a:r>
              </a:p>
            </c:rich>
          </c:tx>
          <c:layout>
            <c:manualLayout>
              <c:xMode val="edge"/>
              <c:yMode val="edge"/>
              <c:x val="0.40778606755788344"/>
              <c:y val="5.1548290640885078E-2"/>
            </c:manualLayout>
          </c:layout>
          <c:spPr>
            <a:noFill/>
            <a:ln w="25400">
              <a:noFill/>
            </a:ln>
          </c:spPr>
        </c:title>
        <c:numFmt formatCode="mmm\-yy" sourceLinked="1"/>
        <c:minorTickMark val="out"/>
        <c:tickLblPos val="nextTo"/>
        <c:txPr>
          <a:bodyPr rot="-5400000" vert="horz"/>
          <a:lstStyle/>
          <a:p>
            <a:pPr>
              <a:defRPr sz="1000" b="0" i="1" u="none" strike="noStrike" baseline="0">
                <a:solidFill>
                  <a:srgbClr val="000000"/>
                </a:solidFill>
                <a:latin typeface="Calibri"/>
                <a:ea typeface="Calibri"/>
                <a:cs typeface="Calibri"/>
              </a:defRPr>
            </a:pPr>
            <a:endParaRPr lang="en-US"/>
          </a:p>
        </c:txPr>
        <c:crossAx val="82775040"/>
        <c:crossesAt val="31"/>
        <c:crossBetween val="midCat"/>
        <c:majorUnit val="31"/>
        <c:minorUnit val="31"/>
      </c:valAx>
      <c:valAx>
        <c:axId val="82775040"/>
        <c:scaling>
          <c:orientation val="maxMin"/>
        </c:scaling>
        <c:axPos val="l"/>
        <c:majorGridlines/>
        <c:minorGridlines/>
        <c:title>
          <c:tx>
            <c:rich>
              <a:bodyPr/>
              <a:lstStyle/>
              <a:p>
                <a:pPr>
                  <a:defRPr sz="1000" b="1" i="1" u="none" strike="noStrike" baseline="0">
                    <a:solidFill>
                      <a:srgbClr val="000000"/>
                    </a:solidFill>
                    <a:latin typeface="Calibri"/>
                    <a:ea typeface="Calibri"/>
                    <a:cs typeface="Calibri"/>
                  </a:defRPr>
                </a:pPr>
                <a:r>
                  <a:rPr lang="en-GB"/>
                  <a:t>EXPECTED MONTH OF DELVIERY</a:t>
                </a:r>
              </a:p>
            </c:rich>
          </c:tx>
          <c:spPr>
            <a:noFill/>
            <a:ln w="25400">
              <a:noFill/>
            </a:ln>
          </c:spPr>
        </c:title>
        <c:numFmt formatCode="mmm\-yy" sourceLinked="1"/>
        <c:minorTickMark val="out"/>
        <c:tickLblPos val="nextTo"/>
        <c:txPr>
          <a:bodyPr rot="0" vert="horz"/>
          <a:lstStyle/>
          <a:p>
            <a:pPr>
              <a:defRPr sz="1000" b="0" i="1" u="none" strike="noStrike" baseline="0">
                <a:solidFill>
                  <a:srgbClr val="000000"/>
                </a:solidFill>
                <a:latin typeface="Calibri"/>
                <a:ea typeface="Calibri"/>
                <a:cs typeface="Calibri"/>
              </a:defRPr>
            </a:pPr>
            <a:endParaRPr lang="en-US"/>
          </a:p>
        </c:txPr>
        <c:crossAx val="82771968"/>
        <c:crossesAt val="31"/>
        <c:crossBetween val="midCat"/>
        <c:majorUnit val="31"/>
        <c:minorUnit val="31"/>
      </c:valAx>
      <c:spPr>
        <a:ln>
          <a:solidFill>
            <a:schemeClr val="accent1"/>
          </a:solidFill>
        </a:ln>
      </c:spPr>
    </c:plotArea>
    <c:legend>
      <c:legendPos val="r"/>
      <c:layout>
        <c:manualLayout>
          <c:xMode val="edge"/>
          <c:yMode val="edge"/>
          <c:wMode val="edge"/>
          <c:hMode val="edge"/>
          <c:x val="7.5801851299199835E-2"/>
          <c:y val="0.80506382271836252"/>
          <c:w val="0.88727011164420766"/>
          <c:h val="0.96202598092960001"/>
        </c:manualLayout>
      </c:layout>
      <c:txPr>
        <a:bodyPr/>
        <a:lstStyle/>
        <a:p>
          <a:pPr>
            <a:defRPr sz="920" b="0" i="1" u="none" strike="noStrike" baseline="0">
              <a:solidFill>
                <a:srgbClr val="000000"/>
              </a:solidFill>
              <a:latin typeface="Calibri"/>
              <a:ea typeface="Calibri"/>
              <a:cs typeface="Calibri"/>
            </a:defRPr>
          </a:pPr>
          <a:endParaRPr lang="en-US"/>
        </a:p>
      </c:txPr>
    </c:legend>
    <c:plotVisOnly val="1"/>
    <c:dispBlanksAs val="gap"/>
  </c:chart>
  <c:txPr>
    <a:bodyPr/>
    <a:lstStyle/>
    <a:p>
      <a:pPr>
        <a:defRPr sz="1000" b="0" i="1" u="none" strike="noStrike" baseline="0">
          <a:solidFill>
            <a:srgbClr val="000000"/>
          </a:solidFill>
          <a:latin typeface="Calibri"/>
          <a:ea typeface="Calibri"/>
          <a:cs typeface="Calibri"/>
        </a:defRPr>
      </a:pPr>
      <a:endParaRPr lang="en-US"/>
    </a:p>
  </c:txPr>
  <c:printSettings>
    <c:headerFooter alignWithMargins="0"/>
    <c:pageMargins b="0.29000000000000031" l="0.52" r="0.39000000000000223" t="0.29000000000000031" header="0.30000000000000032" footer="0.30000000000000032"/>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400" b="1" i="1" u="none" strike="noStrike" baseline="0">
                <a:solidFill>
                  <a:srgbClr val="000000"/>
                </a:solidFill>
                <a:latin typeface="Calibri"/>
                <a:ea typeface="Calibri"/>
                <a:cs typeface="Calibri"/>
              </a:defRPr>
            </a:pPr>
            <a:r>
              <a:t>PCT Milestones graph - QIPP initiative 3</a:t>
            </a:r>
          </a:p>
        </c:rich>
      </c:tx>
      <c:layout>
        <c:manualLayout>
          <c:xMode val="edge"/>
          <c:yMode val="edge"/>
          <c:x val="9.8418309956153568E-3"/>
          <c:y val="9.0457490282069772E-3"/>
        </c:manualLayout>
      </c:layout>
      <c:spPr>
        <a:noFill/>
        <a:ln w="25400">
          <a:noFill/>
        </a:ln>
      </c:spPr>
    </c:title>
    <c:plotArea>
      <c:layout>
        <c:manualLayout>
          <c:layoutTarget val="inner"/>
          <c:xMode val="edge"/>
          <c:yMode val="edge"/>
          <c:x val="8.4476379228106677E-2"/>
          <c:y val="0.13164251304030034"/>
          <c:w val="0.79889298892988925"/>
          <c:h val="0.63285024154590053"/>
        </c:manualLayout>
      </c:layout>
      <c:scatterChart>
        <c:scatterStyle val="lineMarker"/>
        <c:ser>
          <c:idx val="0"/>
          <c:order val="0"/>
          <c:tx>
            <c:v>delivery path</c:v>
          </c:tx>
          <c:spPr>
            <a:ln w="6350">
              <a:prstDash val="dashDot"/>
            </a:ln>
          </c:spPr>
          <c:marker>
            <c:symbol val="none"/>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yVal>
        </c:ser>
        <c:ser>
          <c:idx val="6"/>
          <c:order val="1"/>
          <c:tx>
            <c:strRef>
              <c:f>INEL_QIPPmilestones!$BU$22</c:f>
              <c:strCache>
                <c:ptCount val="1"/>
                <c:pt idx="0">
                  <c:v>QIPP LM 3.1</c:v>
                </c:pt>
              </c:strCache>
            </c:strRef>
          </c:tx>
          <c:spPr>
            <a:ln>
              <a:solidFill>
                <a:schemeClr val="tx2">
                  <a:lumMod val="40000"/>
                  <a:lumOff val="60000"/>
                </a:schemeClr>
              </a:solidFill>
            </a:ln>
          </c:spPr>
          <c:marker>
            <c:symbol val="plus"/>
            <c:size val="7"/>
          </c:marker>
          <c:dLbls>
            <c:dLbl>
              <c:idx val="0"/>
              <c:delete val="1"/>
            </c:dLbl>
            <c:dLbl>
              <c:idx val="1"/>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INEL_QIPPmilestones!$BU$39:$BU$79</c:f>
              <c:numCache>
                <c:formatCode>mmm\ yy</c:formatCode>
                <c:ptCount val="41"/>
                <c:pt idx="4">
                  <c:v>41029</c:v>
                </c:pt>
              </c:numCache>
            </c:numRef>
          </c:yVal>
        </c:ser>
        <c:ser>
          <c:idx val="7"/>
          <c:order val="2"/>
          <c:tx>
            <c:strRef>
              <c:f>INEL_QIPPmilestones!$BV$22</c:f>
              <c:strCache>
                <c:ptCount val="1"/>
                <c:pt idx="0">
                  <c:v>QIPP LM 3.2</c:v>
                </c:pt>
              </c:strCache>
            </c:strRef>
          </c:tx>
          <c:spPr>
            <a:ln w="25400">
              <a:solidFill>
                <a:srgbClr val="FF8080"/>
              </a:solidFill>
              <a:prstDash val="lgDashDot"/>
            </a:ln>
          </c:spPr>
          <c:marker>
            <c:symbol val="plus"/>
            <c:size val="7"/>
            <c:spPr>
              <a:solidFill>
                <a:srgbClr val="969696"/>
              </a:solidFill>
              <a:ln>
                <a:solidFill>
                  <a:srgbClr val="FF8080"/>
                </a:solidFill>
                <a:prstDash val="solid"/>
              </a:ln>
            </c:spPr>
          </c:marker>
          <c:dLbls>
            <c:dLbl>
              <c:idx val="0"/>
              <c:delete val="1"/>
            </c:dLbl>
            <c:dLbl>
              <c:idx val="1"/>
              <c:delete val="1"/>
            </c:dLbl>
            <c:dLbl>
              <c:idx val="2"/>
              <c:delete val="1"/>
            </c:dLbl>
            <c:dLbl>
              <c:idx val="3"/>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INEL_QIPPmilestones!$BV$39:$BV$79</c:f>
              <c:numCache>
                <c:formatCode>mmm\ yy</c:formatCode>
                <c:ptCount val="41"/>
                <c:pt idx="4">
                  <c:v>41060</c:v>
                </c:pt>
                <c:pt idx="5">
                  <c:v>41060</c:v>
                </c:pt>
                <c:pt idx="6">
                  <c:v>41090</c:v>
                </c:pt>
              </c:numCache>
            </c:numRef>
          </c:yVal>
        </c:ser>
        <c:ser>
          <c:idx val="15"/>
          <c:order val="3"/>
          <c:tx>
            <c:strRef>
              <c:f>INEL_QIPPmilestones!$BW$22</c:f>
              <c:strCache>
                <c:ptCount val="1"/>
                <c:pt idx="0">
                  <c:v>QIPP LM 3.3</c:v>
                </c:pt>
              </c:strCache>
            </c:strRef>
          </c:tx>
          <c:spPr>
            <a:ln w="25400">
              <a:solidFill>
                <a:srgbClr val="FFCC99"/>
              </a:solidFill>
              <a:prstDash val="solid"/>
            </a:ln>
          </c:spPr>
          <c:marker>
            <c:symbol val="plus"/>
            <c:size val="7"/>
            <c:spPr>
              <a:noFill/>
              <a:ln>
                <a:solidFill>
                  <a:srgbClr val="FFCC99"/>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INEL_QIPPmilestones!$BW$39:$BW$79</c:f>
              <c:numCache>
                <c:formatCode>mmm\ yy</c:formatCode>
                <c:ptCount val="41"/>
                <c:pt idx="4">
                  <c:v>41213</c:v>
                </c:pt>
                <c:pt idx="5">
                  <c:v>41213</c:v>
                </c:pt>
                <c:pt idx="6">
                  <c:v>41213</c:v>
                </c:pt>
                <c:pt idx="7">
                  <c:v>41213</c:v>
                </c:pt>
                <c:pt idx="8">
                  <c:v>41213</c:v>
                </c:pt>
                <c:pt idx="9">
                  <c:v>41213</c:v>
                </c:pt>
              </c:numCache>
            </c:numRef>
          </c:yVal>
        </c:ser>
        <c:ser>
          <c:idx val="16"/>
          <c:order val="4"/>
          <c:tx>
            <c:strRef>
              <c:f>INEL_QIPPmilestones!$BX$22</c:f>
              <c:strCache>
                <c:ptCount val="1"/>
                <c:pt idx="0">
                  <c:v>QIPP LM 3.4</c:v>
                </c:pt>
              </c:strCache>
            </c:strRef>
          </c:tx>
          <c:spPr>
            <a:ln w="25400">
              <a:solidFill>
                <a:srgbClr val="3366FF"/>
              </a:solidFill>
              <a:prstDash val="solid"/>
            </a:ln>
          </c:spPr>
          <c:marker>
            <c:symbol val="plus"/>
            <c:size val="7"/>
            <c:spPr>
              <a:noFill/>
              <a:ln>
                <a:solidFill>
                  <a:srgbClr val="3366FF"/>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INEL_QIPPmilestones!$BX$39:$BX$79</c:f>
              <c:numCache>
                <c:formatCode>mmm\ yy</c:formatCode>
                <c:ptCount val="41"/>
              </c:numCache>
            </c:numRef>
          </c:yVal>
        </c:ser>
        <c:ser>
          <c:idx val="17"/>
          <c:order val="5"/>
          <c:tx>
            <c:strRef>
              <c:f>INEL_QIPPmilestones!$BY$22</c:f>
              <c:strCache>
                <c:ptCount val="1"/>
                <c:pt idx="0">
                  <c:v>QIPP LM 3.5</c:v>
                </c:pt>
              </c:strCache>
            </c:strRef>
          </c:tx>
          <c:spPr>
            <a:ln w="25400">
              <a:solidFill>
                <a:srgbClr val="33CCCC"/>
              </a:solidFill>
              <a:prstDash val="solid"/>
            </a:ln>
          </c:spPr>
          <c:marker>
            <c:symbol val="plus"/>
            <c:size val="7"/>
            <c:spPr>
              <a:noFill/>
              <a:ln>
                <a:solidFill>
                  <a:srgbClr val="33CCCC"/>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INEL_QIPPmilestones!$BY$39:$BY$79</c:f>
              <c:numCache>
                <c:formatCode>mmm\ yy</c:formatCode>
                <c:ptCount val="41"/>
              </c:numCache>
            </c:numRef>
          </c:yVal>
        </c:ser>
        <c:ser>
          <c:idx val="2"/>
          <c:order val="6"/>
          <c:tx>
            <c:strRef>
              <c:f>INEL_QIPPmilestones!$BZ$22</c:f>
              <c:strCache>
                <c:ptCount val="1"/>
                <c:pt idx="0">
                  <c:v>QIPP LM 3.6</c:v>
                </c:pt>
              </c:strCache>
            </c:strRef>
          </c:tx>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INEL_QIPPmilestones!$BZ$39:$BZ$79</c:f>
              <c:numCache>
                <c:formatCode>mmm\ yy</c:formatCode>
                <c:ptCount val="41"/>
              </c:numCache>
            </c:numRef>
          </c:yVal>
        </c:ser>
        <c:ser>
          <c:idx val="3"/>
          <c:order val="7"/>
          <c:tx>
            <c:strRef>
              <c:f>INEL_QIPPmilestones!$CA$22</c:f>
              <c:strCache>
                <c:ptCount val="1"/>
                <c:pt idx="0">
                  <c:v>QIPP LM 3.7</c:v>
                </c:pt>
              </c:strCache>
            </c:strRef>
          </c:tx>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INEL_QIPPmilestones!$CA$39:$CA$79</c:f>
              <c:numCache>
                <c:formatCode>mmm\ yy</c:formatCode>
                <c:ptCount val="41"/>
              </c:numCache>
            </c:numRef>
          </c:yVal>
        </c:ser>
        <c:ser>
          <c:idx val="4"/>
          <c:order val="8"/>
          <c:tx>
            <c:strRef>
              <c:f>INEL_QIPPmilestones!$CB$22</c:f>
              <c:strCache>
                <c:ptCount val="1"/>
                <c:pt idx="0">
                  <c:v>QIPP LM 3.8</c:v>
                </c:pt>
              </c:strCache>
            </c:strRef>
          </c:tx>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INEL_QIPPmilestones!$CB$39:$CB$79</c:f>
              <c:numCache>
                <c:formatCode>mmm\ yy</c:formatCode>
                <c:ptCount val="41"/>
              </c:numCache>
            </c:numRef>
          </c:yVal>
        </c:ser>
        <c:ser>
          <c:idx val="5"/>
          <c:order val="9"/>
          <c:tx>
            <c:strRef>
              <c:f>INEL_QIPPmilestones!$CC$22</c:f>
              <c:strCache>
                <c:ptCount val="1"/>
                <c:pt idx="0">
                  <c:v>QIPP LM 3.9</c:v>
                </c:pt>
              </c:strCache>
            </c:strRef>
          </c:tx>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INEL_QIPPmilestones!$CC$39:$CC$79</c:f>
              <c:numCache>
                <c:formatCode>mmm\ yy</c:formatCode>
                <c:ptCount val="41"/>
              </c:numCache>
            </c:numRef>
          </c:yVal>
        </c:ser>
        <c:ser>
          <c:idx val="8"/>
          <c:order val="10"/>
          <c:tx>
            <c:strRef>
              <c:f>INEL_QIPPmilestones!$CD$22</c:f>
              <c:strCache>
                <c:ptCount val="1"/>
                <c:pt idx="0">
                  <c:v>QIPP LM 3.10</c:v>
                </c:pt>
              </c:strCache>
            </c:strRef>
          </c:tx>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INEL_QIPPmilestones!$CD$39:$CD$79</c:f>
              <c:numCache>
                <c:formatCode>mmm\ yy</c:formatCode>
                <c:ptCount val="41"/>
              </c:numCache>
            </c:numRef>
          </c:yVal>
        </c:ser>
        <c:ser>
          <c:idx val="1"/>
          <c:order val="11"/>
          <c:tx>
            <c:strRef>
              <c:f>INEL_QIPPmilestones!$CE$22</c:f>
              <c:strCache>
                <c:ptCount val="1"/>
                <c:pt idx="0">
                  <c:v>QIPP LM 3.11</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INEL_QIPPmilestones!$CE$39:$CE$79</c:f>
              <c:numCache>
                <c:formatCode>mmm\ yy</c:formatCode>
                <c:ptCount val="41"/>
              </c:numCache>
            </c:numRef>
          </c:yVal>
        </c:ser>
        <c:ser>
          <c:idx val="9"/>
          <c:order val="12"/>
          <c:tx>
            <c:strRef>
              <c:f>INEL_QIPPmilestones!$CF$22</c:f>
              <c:strCache>
                <c:ptCount val="1"/>
                <c:pt idx="0">
                  <c:v>QIPP LM 3.12</c:v>
                </c:pt>
              </c:strCache>
            </c:strRef>
          </c:tx>
          <c:spPr>
            <a:ln w="12700">
              <a:solidFill>
                <a:srgbClr val="CCFFFF"/>
              </a:solidFill>
              <a:prstDash val="solid"/>
            </a:ln>
          </c:spPr>
          <c:marker>
            <c:symbol val="diamond"/>
            <c:size val="5"/>
            <c:spPr>
              <a:solidFill>
                <a:srgbClr val="CCFFFF"/>
              </a:solidFill>
              <a:ln>
                <a:solidFill>
                  <a:srgbClr val="CCFFFF"/>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INEL_QIPPmilestones!$CF$39:$CF$79</c:f>
              <c:numCache>
                <c:formatCode>mmm\ yy</c:formatCode>
                <c:ptCount val="41"/>
              </c:numCache>
            </c:numRef>
          </c:yVal>
        </c:ser>
        <c:ser>
          <c:idx val="10"/>
          <c:order val="13"/>
          <c:tx>
            <c:strRef>
              <c:f>INEL_QIPPmilestones!$CG$22</c:f>
              <c:strCache>
                <c:ptCount val="1"/>
                <c:pt idx="0">
                  <c:v>QIPP LM 3.13</c:v>
                </c:pt>
              </c:strCache>
            </c:strRef>
          </c:tx>
          <c:spPr>
            <a:ln w="12700">
              <a:solidFill>
                <a:srgbClr val="CCFFCC"/>
              </a:solidFill>
              <a:prstDash val="solid"/>
            </a:ln>
          </c:spPr>
          <c:marker>
            <c:symbol val="square"/>
            <c:size val="5"/>
            <c:spPr>
              <a:solidFill>
                <a:srgbClr val="CCFFCC"/>
              </a:solidFill>
              <a:ln>
                <a:solidFill>
                  <a:srgbClr val="CCFFCC"/>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INEL_QIPPmilestones!$CG$39:$CG$79</c:f>
              <c:numCache>
                <c:formatCode>mmm\ yy</c:formatCode>
                <c:ptCount val="41"/>
              </c:numCache>
            </c:numRef>
          </c:yVal>
        </c:ser>
        <c:ser>
          <c:idx val="11"/>
          <c:order val="14"/>
          <c:tx>
            <c:strRef>
              <c:f>INEL_QIPPmilestones!$CH$22</c:f>
              <c:strCache>
                <c:ptCount val="1"/>
                <c:pt idx="0">
                  <c:v>QIPP LM 3.14</c:v>
                </c:pt>
              </c:strCache>
            </c:strRef>
          </c:tx>
          <c:spPr>
            <a:ln w="12700">
              <a:solidFill>
                <a:srgbClr val="FFFF99"/>
              </a:solidFill>
              <a:prstDash val="solid"/>
            </a:ln>
          </c:spPr>
          <c:marker>
            <c:symbol val="triangle"/>
            <c:size val="5"/>
            <c:spPr>
              <a:solidFill>
                <a:srgbClr val="FFFF99"/>
              </a:solidFill>
              <a:ln>
                <a:solidFill>
                  <a:srgbClr val="FFFF99"/>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INEL_QIPPmilestones!$CH$39:$CH$79</c:f>
              <c:numCache>
                <c:formatCode>mmm\ yy</c:formatCode>
                <c:ptCount val="41"/>
              </c:numCache>
            </c:numRef>
          </c:yVal>
        </c:ser>
        <c:ser>
          <c:idx val="12"/>
          <c:order val="15"/>
          <c:tx>
            <c:strRef>
              <c:f>INEL_QIPPmilestones!$CI$22</c:f>
              <c:strCache>
                <c:ptCount val="1"/>
                <c:pt idx="0">
                  <c:v>QIPP LM 3.15</c:v>
                </c:pt>
              </c:strCache>
            </c:strRef>
          </c:tx>
          <c:spPr>
            <a:ln w="12700">
              <a:solidFill>
                <a:srgbClr val="99CCFF"/>
              </a:solidFill>
              <a:prstDash val="solid"/>
            </a:ln>
          </c:spPr>
          <c:marker>
            <c:symbol val="x"/>
            <c:size val="5"/>
            <c:spPr>
              <a:noFill/>
              <a:ln>
                <a:solidFill>
                  <a:srgbClr val="99CCFF"/>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INEL_QIPPmilestones!$CI$39:$CI$79</c:f>
              <c:numCache>
                <c:formatCode>mmm\ yy</c:formatCode>
                <c:ptCount val="41"/>
              </c:numCache>
            </c:numRef>
          </c:yVal>
        </c:ser>
        <c:ser>
          <c:idx val="13"/>
          <c:order val="16"/>
          <c:tx>
            <c:strRef>
              <c:f>INEL_QIPPmilestones!$CJ$22</c:f>
              <c:strCache>
                <c:ptCount val="1"/>
                <c:pt idx="0">
                  <c:v>QIPP LM 3.16</c:v>
                </c:pt>
              </c:strCache>
            </c:strRef>
          </c:tx>
          <c:spPr>
            <a:ln w="12700">
              <a:solidFill>
                <a:srgbClr val="FF99CC"/>
              </a:solidFill>
              <a:prstDash val="solid"/>
            </a:ln>
          </c:spPr>
          <c:marker>
            <c:symbol val="star"/>
            <c:size val="5"/>
            <c:spPr>
              <a:noFill/>
              <a:ln>
                <a:solidFill>
                  <a:srgbClr val="FF99CC"/>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INEL_QIPPmilestones!$CJ$39:$CJ$79</c:f>
              <c:numCache>
                <c:formatCode>mmm\ yy</c:formatCode>
                <c:ptCount val="41"/>
              </c:numCache>
            </c:numRef>
          </c:yVal>
        </c:ser>
        <c:ser>
          <c:idx val="14"/>
          <c:order val="17"/>
          <c:tx>
            <c:strRef>
              <c:f>INEL_QIPPmilestones!$CK$22</c:f>
              <c:strCache>
                <c:ptCount val="1"/>
                <c:pt idx="0">
                  <c:v>QIPP LM 3.17</c:v>
                </c:pt>
              </c:strCache>
            </c:strRef>
          </c:tx>
          <c:spPr>
            <a:ln w="12700">
              <a:solidFill>
                <a:srgbClr val="CC99FF"/>
              </a:solidFill>
              <a:prstDash val="solid"/>
            </a:ln>
          </c:spPr>
          <c:marker>
            <c:symbol val="circle"/>
            <c:size val="5"/>
            <c:spPr>
              <a:solidFill>
                <a:srgbClr val="CC99FF"/>
              </a:solidFill>
              <a:ln>
                <a:solidFill>
                  <a:srgbClr val="CC99FF"/>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INEL_QIPPmilestones!$CK$39:$CK$79</c:f>
              <c:numCache>
                <c:formatCode>mmm\ yy</c:formatCode>
                <c:ptCount val="41"/>
              </c:numCache>
            </c:numRef>
          </c:yVal>
        </c:ser>
        <c:ser>
          <c:idx val="18"/>
          <c:order val="18"/>
          <c:tx>
            <c:strRef>
              <c:f>INEL_QIPPmilestones!$CL$22</c:f>
              <c:strCache>
                <c:ptCount val="1"/>
                <c:pt idx="0">
                  <c:v>QIPP LM 3.18</c:v>
                </c:pt>
              </c:strCache>
            </c:strRef>
          </c:tx>
          <c:spPr>
            <a:ln w="12700">
              <a:solidFill>
                <a:srgbClr val="99CC00"/>
              </a:solidFill>
              <a:prstDash val="solid"/>
            </a:ln>
          </c:spPr>
          <c:marker>
            <c:symbol val="diamond"/>
            <c:size val="5"/>
            <c:spPr>
              <a:solidFill>
                <a:srgbClr val="99CC00"/>
              </a:solidFill>
              <a:ln>
                <a:solidFill>
                  <a:srgbClr val="99CC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INEL_QIPPmilestones!$CL$39:$CL$79</c:f>
              <c:numCache>
                <c:formatCode>mmm\ yy</c:formatCode>
                <c:ptCount val="41"/>
              </c:numCache>
            </c:numRef>
          </c:yVal>
        </c:ser>
        <c:ser>
          <c:idx val="19"/>
          <c:order val="19"/>
          <c:tx>
            <c:strRef>
              <c:f>INEL_QIPPmilestones!$CM$22</c:f>
              <c:strCache>
                <c:ptCount val="1"/>
                <c:pt idx="0">
                  <c:v>QIPP LM 3.19</c:v>
                </c:pt>
              </c:strCache>
            </c:strRef>
          </c:tx>
          <c:spPr>
            <a:ln w="12700">
              <a:solidFill>
                <a:srgbClr val="FFCC00"/>
              </a:solidFill>
              <a:prstDash val="solid"/>
            </a:ln>
          </c:spPr>
          <c:marker>
            <c:symbol val="square"/>
            <c:size val="5"/>
            <c:spPr>
              <a:solidFill>
                <a:srgbClr val="FFCC00"/>
              </a:solidFill>
              <a:ln>
                <a:solidFill>
                  <a:srgbClr val="FFCC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INEL_QIPPmilestones!$CM$39:$CM$79</c:f>
              <c:numCache>
                <c:formatCode>mmm\ yy</c:formatCode>
                <c:ptCount val="41"/>
              </c:numCache>
            </c:numRef>
          </c:yVal>
        </c:ser>
        <c:ser>
          <c:idx val="20"/>
          <c:order val="20"/>
          <c:tx>
            <c:strRef>
              <c:f>INEL_QIPPmilestones!$CN$22</c:f>
              <c:strCache>
                <c:ptCount val="1"/>
                <c:pt idx="0">
                  <c:v>QIPP LM 3.20</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INEL_QIPPmilestones!$CN$39:$CN$79</c:f>
              <c:numCache>
                <c:formatCode>mmm\ yy</c:formatCode>
                <c:ptCount val="41"/>
              </c:numCache>
            </c:numRef>
          </c:yVal>
        </c:ser>
        <c:ser>
          <c:idx val="21"/>
          <c:order val="21"/>
          <c:tx>
            <c:strRef>
              <c:f>INEL_QIPPmilestones!$CO$22</c:f>
              <c:strCache>
                <c:ptCount val="1"/>
                <c:pt idx="0">
                  <c:v>QIPP LM 3.21</c:v>
                </c:pt>
              </c:strCache>
            </c:strRef>
          </c:tx>
          <c:spPr>
            <a:ln w="12700">
              <a:solidFill>
                <a:srgbClr val="FF6600"/>
              </a:solidFill>
              <a:prstDash val="solid"/>
            </a:ln>
          </c:spPr>
          <c:marker>
            <c:symbol val="x"/>
            <c:size val="5"/>
            <c:spPr>
              <a:noFill/>
              <a:ln>
                <a:solidFill>
                  <a:srgbClr val="FF66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INEL_QIPPmilestones!$CO$39:$CO$79</c:f>
              <c:numCache>
                <c:formatCode>mmm\ yy</c:formatCode>
                <c:ptCount val="41"/>
              </c:numCache>
            </c:numRef>
          </c:yVal>
        </c:ser>
        <c:ser>
          <c:idx val="22"/>
          <c:order val="22"/>
          <c:tx>
            <c:strRef>
              <c:f>INEL_QIPPmilestones!$CP$22</c:f>
              <c:strCache>
                <c:ptCount val="1"/>
                <c:pt idx="0">
                  <c:v>QIPP LM 3.22</c:v>
                </c:pt>
              </c:strCache>
            </c:strRef>
          </c:tx>
          <c:spPr>
            <a:ln w="12700">
              <a:solidFill>
                <a:srgbClr val="666699"/>
              </a:solidFill>
              <a:prstDash val="solid"/>
            </a:ln>
          </c:spPr>
          <c:marker>
            <c:symbol val="star"/>
            <c:size val="5"/>
            <c:spPr>
              <a:noFill/>
              <a:ln>
                <a:solidFill>
                  <a:srgbClr val="666699"/>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INEL_QIPPmilestones!$CP$39:$CP$79</c:f>
              <c:numCache>
                <c:formatCode>mmm\ yy</c:formatCode>
                <c:ptCount val="41"/>
              </c:numCache>
            </c:numRef>
          </c:yVal>
        </c:ser>
        <c:ser>
          <c:idx val="23"/>
          <c:order val="23"/>
          <c:tx>
            <c:strRef>
              <c:f>INEL_QIPPmilestones!$CQ$22</c:f>
              <c:strCache>
                <c:ptCount val="1"/>
                <c:pt idx="0">
                  <c:v>QIPP LM 3.23</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INEL_QIPPmilestones!$CQ$39:$CQ$79</c:f>
              <c:numCache>
                <c:formatCode>mmm\ yy</c:formatCode>
                <c:ptCount val="41"/>
              </c:numCache>
            </c:numRef>
          </c:yVal>
        </c:ser>
        <c:ser>
          <c:idx val="24"/>
          <c:order val="24"/>
          <c:tx>
            <c:strRef>
              <c:f>INEL_QIPPmilestones!$CR$22</c:f>
              <c:strCache>
                <c:ptCount val="1"/>
                <c:pt idx="0">
                  <c:v>QIPP LM 3.24</c:v>
                </c:pt>
              </c:strCache>
            </c:strRef>
          </c:tx>
          <c:spPr>
            <a:ln w="12700">
              <a:solidFill>
                <a:srgbClr val="003366"/>
              </a:solidFill>
              <a:prstDash val="solid"/>
            </a:ln>
          </c:spPr>
          <c:marker>
            <c:symbol val="plus"/>
            <c:size val="5"/>
            <c:spPr>
              <a:noFill/>
              <a:ln>
                <a:solidFill>
                  <a:srgbClr val="003366"/>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INEL_QIPPmilestones!$CR$39:$CR$79</c:f>
              <c:numCache>
                <c:formatCode>mmm\ yy</c:formatCode>
                <c:ptCount val="41"/>
              </c:numCache>
            </c:numRef>
          </c:yVal>
        </c:ser>
        <c:ser>
          <c:idx val="25"/>
          <c:order val="25"/>
          <c:tx>
            <c:strRef>
              <c:f>INEL_QIPPmilestones!$CS$22</c:f>
              <c:strCache>
                <c:ptCount val="1"/>
                <c:pt idx="0">
                  <c:v>QIPP LM 3.25</c:v>
                </c:pt>
              </c:strCache>
            </c:strRef>
          </c:tx>
          <c:spPr>
            <a:ln w="12700">
              <a:solidFill>
                <a:srgbClr val="339966"/>
              </a:solidFill>
              <a:prstDash val="solid"/>
            </a:ln>
          </c:spPr>
          <c:marker>
            <c:symbol val="dot"/>
            <c:size val="5"/>
            <c:spPr>
              <a:noFill/>
              <a:ln>
                <a:solidFill>
                  <a:srgbClr val="339966"/>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INEL_QIPPmilestones!$CS$39:$CS$79</c:f>
              <c:numCache>
                <c:formatCode>mmm\ yy</c:formatCode>
                <c:ptCount val="41"/>
              </c:numCache>
            </c:numRef>
          </c:yVal>
        </c:ser>
        <c:ser>
          <c:idx val="26"/>
          <c:order val="26"/>
          <c:tx>
            <c:strRef>
              <c:f>INEL_QIPPmilestones!$CT$22</c:f>
              <c:strCache>
                <c:ptCount val="1"/>
                <c:pt idx="0">
                  <c:v>QIPP LM 3.26</c:v>
                </c:pt>
              </c:strCache>
            </c:strRef>
          </c:tx>
          <c:spPr>
            <a:ln w="12700">
              <a:solidFill>
                <a:srgbClr val="003300"/>
              </a:solidFill>
              <a:prstDash val="solid"/>
            </a:ln>
          </c:spPr>
          <c:marker>
            <c:symbol val="dash"/>
            <c:size val="5"/>
            <c:spPr>
              <a:noFill/>
              <a:ln>
                <a:solidFill>
                  <a:srgbClr val="0033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INEL_QIPPmilestones!$CT$39:$CT$79</c:f>
              <c:numCache>
                <c:formatCode>mmm\ yy</c:formatCode>
                <c:ptCount val="41"/>
              </c:numCache>
            </c:numRef>
          </c:yVal>
        </c:ser>
        <c:ser>
          <c:idx val="27"/>
          <c:order val="27"/>
          <c:tx>
            <c:strRef>
              <c:f>INEL_QIPPmilestones!$CU$22</c:f>
              <c:strCache>
                <c:ptCount val="1"/>
                <c:pt idx="0">
                  <c:v>QIPP LM 3.27</c:v>
                </c:pt>
              </c:strCache>
            </c:strRef>
          </c:tx>
          <c:spPr>
            <a:ln w="12700">
              <a:solidFill>
                <a:srgbClr val="333300"/>
              </a:solidFill>
              <a:prstDash val="solid"/>
            </a:ln>
          </c:spPr>
          <c:marker>
            <c:symbol val="diamond"/>
            <c:size val="5"/>
            <c:spPr>
              <a:solidFill>
                <a:srgbClr val="333300"/>
              </a:solidFill>
              <a:ln>
                <a:solidFill>
                  <a:srgbClr val="3333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INEL_QIPPmilestones!$CU$39:$CU$79</c:f>
              <c:numCache>
                <c:formatCode>mmm\ yy</c:formatCode>
                <c:ptCount val="41"/>
              </c:numCache>
            </c:numRef>
          </c:yVal>
        </c:ser>
        <c:ser>
          <c:idx val="28"/>
          <c:order val="28"/>
          <c:tx>
            <c:strRef>
              <c:f>INEL_QIPPmilestones!$CV$22</c:f>
              <c:strCache>
                <c:ptCount val="1"/>
                <c:pt idx="0">
                  <c:v>QIPP LM 3.28</c:v>
                </c:pt>
              </c:strCache>
            </c:strRef>
          </c:tx>
          <c:spPr>
            <a:ln w="12700">
              <a:solidFill>
                <a:srgbClr val="993300"/>
              </a:solidFill>
              <a:prstDash val="solid"/>
            </a:ln>
          </c:spPr>
          <c:marker>
            <c:symbol val="square"/>
            <c:size val="5"/>
            <c:spPr>
              <a:solidFill>
                <a:srgbClr val="993300"/>
              </a:solidFill>
              <a:ln>
                <a:solidFill>
                  <a:srgbClr val="9933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INEL_QIPPmilestones!$CV$39:$CV$79</c:f>
              <c:numCache>
                <c:formatCode>mmm\ yy</c:formatCode>
                <c:ptCount val="41"/>
              </c:numCache>
            </c:numRef>
          </c:yVal>
        </c:ser>
        <c:ser>
          <c:idx val="29"/>
          <c:order val="29"/>
          <c:tx>
            <c:strRef>
              <c:f>INEL_QIPPmilestones!$CW$22</c:f>
              <c:strCache>
                <c:ptCount val="1"/>
                <c:pt idx="0">
                  <c:v>QIPP LM 3.29</c:v>
                </c:pt>
              </c:strCache>
            </c:strRef>
          </c:tx>
          <c:spPr>
            <a:ln w="12700">
              <a:solidFill>
                <a:srgbClr val="993366"/>
              </a:solidFill>
              <a:prstDash val="solid"/>
            </a:ln>
          </c:spPr>
          <c:marker>
            <c:symbol val="triangle"/>
            <c:size val="5"/>
            <c:spPr>
              <a:solidFill>
                <a:srgbClr val="993366"/>
              </a:solidFill>
              <a:ln>
                <a:solidFill>
                  <a:srgbClr val="993366"/>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INEL_QIPPmilestones!$CW$39:$CW$79</c:f>
              <c:numCache>
                <c:formatCode>mmm\ yy</c:formatCode>
                <c:ptCount val="41"/>
              </c:numCache>
            </c:numRef>
          </c:yVal>
        </c:ser>
        <c:axId val="87214720"/>
        <c:axId val="87226240"/>
      </c:scatterChart>
      <c:valAx>
        <c:axId val="87214720"/>
        <c:scaling>
          <c:orientation val="minMax"/>
        </c:scaling>
        <c:axPos val="t"/>
        <c:title>
          <c:tx>
            <c:rich>
              <a:bodyPr/>
              <a:lstStyle/>
              <a:p>
                <a:pPr>
                  <a:defRPr sz="1000" b="1" i="1" u="none" strike="noStrike" baseline="0">
                    <a:solidFill>
                      <a:srgbClr val="000000"/>
                    </a:solidFill>
                    <a:latin typeface="Calibri"/>
                    <a:ea typeface="Calibri"/>
                    <a:cs typeface="Calibri"/>
                  </a:defRPr>
                </a:pPr>
                <a:r>
                  <a:t>MONTH REPORTED</a:t>
                </a:r>
              </a:p>
            </c:rich>
          </c:tx>
          <c:layout>
            <c:manualLayout>
              <c:xMode val="edge"/>
              <c:yMode val="edge"/>
              <c:x val="0.40778606755788344"/>
              <c:y val="5.1548290640885078E-2"/>
            </c:manualLayout>
          </c:layout>
          <c:spPr>
            <a:noFill/>
            <a:ln w="25400">
              <a:noFill/>
            </a:ln>
          </c:spPr>
        </c:title>
        <c:numFmt formatCode="mmm\-yy" sourceLinked="1"/>
        <c:minorTickMark val="out"/>
        <c:tickLblPos val="nextTo"/>
        <c:txPr>
          <a:bodyPr rot="-5400000" vert="horz"/>
          <a:lstStyle/>
          <a:p>
            <a:pPr>
              <a:defRPr sz="1000" b="0" i="1" u="none" strike="noStrike" baseline="0">
                <a:solidFill>
                  <a:srgbClr val="000000"/>
                </a:solidFill>
                <a:latin typeface="Calibri"/>
                <a:ea typeface="Calibri"/>
                <a:cs typeface="Calibri"/>
              </a:defRPr>
            </a:pPr>
            <a:endParaRPr lang="en-US"/>
          </a:p>
        </c:txPr>
        <c:crossAx val="87226240"/>
        <c:crossesAt val="31"/>
        <c:crossBetween val="midCat"/>
        <c:majorUnit val="31"/>
        <c:minorUnit val="31"/>
      </c:valAx>
      <c:valAx>
        <c:axId val="87226240"/>
        <c:scaling>
          <c:orientation val="maxMin"/>
        </c:scaling>
        <c:axPos val="l"/>
        <c:majorGridlines/>
        <c:minorGridlines/>
        <c:title>
          <c:tx>
            <c:rich>
              <a:bodyPr/>
              <a:lstStyle/>
              <a:p>
                <a:pPr>
                  <a:defRPr sz="1000" b="1" i="1" u="none" strike="noStrike" baseline="0">
                    <a:solidFill>
                      <a:srgbClr val="000000"/>
                    </a:solidFill>
                    <a:latin typeface="Calibri"/>
                    <a:ea typeface="Calibri"/>
                    <a:cs typeface="Calibri"/>
                  </a:defRPr>
                </a:pPr>
                <a:r>
                  <a:t>EXPECTED MONTH OF DELVIERY</a:t>
                </a:r>
              </a:p>
            </c:rich>
          </c:tx>
          <c:spPr>
            <a:noFill/>
            <a:ln w="25400">
              <a:noFill/>
            </a:ln>
          </c:spPr>
        </c:title>
        <c:numFmt formatCode="mmm\-yy" sourceLinked="1"/>
        <c:minorTickMark val="out"/>
        <c:tickLblPos val="nextTo"/>
        <c:txPr>
          <a:bodyPr rot="0" vert="horz"/>
          <a:lstStyle/>
          <a:p>
            <a:pPr>
              <a:defRPr sz="1000" b="0" i="1" u="none" strike="noStrike" baseline="0">
                <a:solidFill>
                  <a:srgbClr val="000000"/>
                </a:solidFill>
                <a:latin typeface="Calibri"/>
                <a:ea typeface="Calibri"/>
                <a:cs typeface="Calibri"/>
              </a:defRPr>
            </a:pPr>
            <a:endParaRPr lang="en-US"/>
          </a:p>
        </c:txPr>
        <c:crossAx val="87214720"/>
        <c:crossesAt val="31"/>
        <c:crossBetween val="midCat"/>
        <c:majorUnit val="88.460399999999993"/>
        <c:minorUnit val="88.460399999999993"/>
      </c:valAx>
      <c:spPr>
        <a:ln>
          <a:solidFill>
            <a:schemeClr val="accent1"/>
          </a:solidFill>
        </a:ln>
      </c:spPr>
    </c:plotArea>
    <c:legend>
      <c:legendPos val="r"/>
      <c:layout>
        <c:manualLayout>
          <c:xMode val="edge"/>
          <c:yMode val="edge"/>
          <c:wMode val="edge"/>
          <c:hMode val="edge"/>
          <c:x val="7.5801851299199835E-2"/>
          <c:y val="0.80506382271836252"/>
          <c:w val="0.88727011164420766"/>
          <c:h val="0.96202598092960001"/>
        </c:manualLayout>
      </c:layout>
      <c:txPr>
        <a:bodyPr/>
        <a:lstStyle/>
        <a:p>
          <a:pPr>
            <a:defRPr sz="920" b="0" i="1" u="none" strike="noStrike" baseline="0">
              <a:solidFill>
                <a:srgbClr val="000000"/>
              </a:solidFill>
              <a:latin typeface="Calibri"/>
              <a:ea typeface="Calibri"/>
              <a:cs typeface="Calibri"/>
            </a:defRPr>
          </a:pPr>
          <a:endParaRPr lang="en-US"/>
        </a:p>
      </c:txPr>
    </c:legend>
    <c:plotVisOnly val="1"/>
    <c:dispBlanksAs val="gap"/>
  </c:chart>
  <c:txPr>
    <a:bodyPr/>
    <a:lstStyle/>
    <a:p>
      <a:pPr>
        <a:defRPr sz="1000" b="0" i="1" u="none" strike="noStrike" baseline="0">
          <a:solidFill>
            <a:srgbClr val="000000"/>
          </a:solidFill>
          <a:latin typeface="Calibri"/>
          <a:ea typeface="Calibri"/>
          <a:cs typeface="Calibri"/>
        </a:defRPr>
      </a:pPr>
      <a:endParaRPr lang="en-US"/>
    </a:p>
  </c:txPr>
  <c:printSettings>
    <c:headerFooter alignWithMargins="0"/>
    <c:pageMargins b="1" l="0.75000000000000333" r="0.75000000000000333"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400" b="1" i="1" u="none" strike="noStrike" baseline="0">
                <a:solidFill>
                  <a:srgbClr val="000000"/>
                </a:solidFill>
                <a:latin typeface="Calibri"/>
                <a:ea typeface="Calibri"/>
                <a:cs typeface="Calibri"/>
              </a:defRPr>
            </a:pPr>
            <a:r>
              <a:t>PCT Milestones graph - QIPP initiative 4</a:t>
            </a:r>
          </a:p>
        </c:rich>
      </c:tx>
      <c:layout>
        <c:manualLayout>
          <c:xMode val="edge"/>
          <c:yMode val="edge"/>
          <c:x val="9.8418571464974642E-3"/>
          <c:y val="9.0457064079111325E-3"/>
        </c:manualLayout>
      </c:layout>
      <c:spPr>
        <a:noFill/>
        <a:ln w="25400">
          <a:noFill/>
        </a:ln>
      </c:spPr>
    </c:title>
    <c:plotArea>
      <c:layout>
        <c:manualLayout>
          <c:layoutTarget val="inner"/>
          <c:xMode val="edge"/>
          <c:yMode val="edge"/>
          <c:x val="8.4476379228106677E-2"/>
          <c:y val="0.13164251304030034"/>
          <c:w val="0.79889298892988925"/>
          <c:h val="0.63285024154590053"/>
        </c:manualLayout>
      </c:layout>
      <c:scatterChart>
        <c:scatterStyle val="lineMarker"/>
        <c:ser>
          <c:idx val="0"/>
          <c:order val="0"/>
          <c:tx>
            <c:v>delivery path</c:v>
          </c:tx>
          <c:spPr>
            <a:ln w="6350">
              <a:prstDash val="dashDot"/>
            </a:ln>
          </c:spPr>
          <c:marker>
            <c:symbol val="none"/>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yVal>
        </c:ser>
        <c:ser>
          <c:idx val="6"/>
          <c:order val="1"/>
          <c:tx>
            <c:strRef>
              <c:f>INEL_QIPPmilestones!$DB$22</c:f>
              <c:strCache>
                <c:ptCount val="1"/>
                <c:pt idx="0">
                  <c:v>QIPP LM 4.1</c:v>
                </c:pt>
              </c:strCache>
            </c:strRef>
          </c:tx>
          <c:spPr>
            <a:ln>
              <a:solidFill>
                <a:schemeClr val="tx2">
                  <a:lumMod val="40000"/>
                  <a:lumOff val="60000"/>
                </a:schemeClr>
              </a:solidFill>
            </a:ln>
          </c:spPr>
          <c:marker>
            <c:symbol val="plus"/>
            <c:size val="7"/>
          </c:marker>
          <c:dLbls>
            <c:dLbl>
              <c:idx val="0"/>
              <c:delete val="1"/>
            </c:dLbl>
            <c:dLbl>
              <c:idx val="1"/>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INEL_QIPPmilestones!$DB$39:$DB$79</c:f>
              <c:numCache>
                <c:formatCode>mmm\ yy</c:formatCode>
                <c:ptCount val="41"/>
                <c:pt idx="4">
                  <c:v>41029</c:v>
                </c:pt>
              </c:numCache>
            </c:numRef>
          </c:yVal>
        </c:ser>
        <c:ser>
          <c:idx val="7"/>
          <c:order val="2"/>
          <c:tx>
            <c:strRef>
              <c:f>INEL_QIPPmilestones!$DC$22</c:f>
              <c:strCache>
                <c:ptCount val="1"/>
                <c:pt idx="0">
                  <c:v>QIPP LM 4.2</c:v>
                </c:pt>
              </c:strCache>
            </c:strRef>
          </c:tx>
          <c:spPr>
            <a:ln w="25400">
              <a:solidFill>
                <a:srgbClr val="FF8080"/>
              </a:solidFill>
              <a:prstDash val="lgDashDot"/>
            </a:ln>
          </c:spPr>
          <c:marker>
            <c:symbol val="plus"/>
            <c:size val="7"/>
            <c:spPr>
              <a:solidFill>
                <a:srgbClr val="969696"/>
              </a:solidFill>
              <a:ln>
                <a:solidFill>
                  <a:srgbClr val="FF8080"/>
                </a:solidFill>
                <a:prstDash val="solid"/>
              </a:ln>
            </c:spPr>
          </c:marker>
          <c:dLbls>
            <c:dLbl>
              <c:idx val="0"/>
              <c:delete val="1"/>
            </c:dLbl>
            <c:dLbl>
              <c:idx val="1"/>
              <c:delete val="1"/>
            </c:dLbl>
            <c:dLbl>
              <c:idx val="2"/>
              <c:delete val="1"/>
            </c:dLbl>
            <c:dLbl>
              <c:idx val="3"/>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INEL_QIPPmilestones!$DC$39:$DC$79</c:f>
              <c:numCache>
                <c:formatCode>mmm\ yy</c:formatCode>
                <c:ptCount val="41"/>
                <c:pt idx="4">
                  <c:v>41090</c:v>
                </c:pt>
                <c:pt idx="5">
                  <c:v>41090</c:v>
                </c:pt>
                <c:pt idx="6">
                  <c:v>41090</c:v>
                </c:pt>
              </c:numCache>
            </c:numRef>
          </c:yVal>
        </c:ser>
        <c:ser>
          <c:idx val="15"/>
          <c:order val="3"/>
          <c:tx>
            <c:strRef>
              <c:f>INEL_QIPPmilestones!$DD$22</c:f>
              <c:strCache>
                <c:ptCount val="1"/>
                <c:pt idx="0">
                  <c:v>QIPP LM 4.3</c:v>
                </c:pt>
              </c:strCache>
            </c:strRef>
          </c:tx>
          <c:spPr>
            <a:ln w="25400">
              <a:solidFill>
                <a:srgbClr val="FFCC99"/>
              </a:solidFill>
              <a:prstDash val="solid"/>
            </a:ln>
          </c:spPr>
          <c:marker>
            <c:symbol val="plus"/>
            <c:size val="7"/>
            <c:spPr>
              <a:noFill/>
              <a:ln>
                <a:solidFill>
                  <a:srgbClr val="FFCC99"/>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INEL_QIPPmilestones!$DD$39:$DD$79</c:f>
              <c:numCache>
                <c:formatCode>mmm\ yy</c:formatCode>
                <c:ptCount val="41"/>
                <c:pt idx="4">
                  <c:v>41121</c:v>
                </c:pt>
                <c:pt idx="5">
                  <c:v>41121</c:v>
                </c:pt>
                <c:pt idx="6">
                  <c:v>41121</c:v>
                </c:pt>
                <c:pt idx="7">
                  <c:v>41121</c:v>
                </c:pt>
                <c:pt idx="8">
                  <c:v>41121</c:v>
                </c:pt>
              </c:numCache>
            </c:numRef>
          </c:yVal>
        </c:ser>
        <c:ser>
          <c:idx val="16"/>
          <c:order val="4"/>
          <c:tx>
            <c:strRef>
              <c:f>INEL_QIPPmilestones!$DE$22</c:f>
              <c:strCache>
                <c:ptCount val="1"/>
                <c:pt idx="0">
                  <c:v>QIPP LM 4.4</c:v>
                </c:pt>
              </c:strCache>
            </c:strRef>
          </c:tx>
          <c:spPr>
            <a:ln w="25400">
              <a:solidFill>
                <a:srgbClr val="3366FF"/>
              </a:solidFill>
              <a:prstDash val="solid"/>
            </a:ln>
          </c:spPr>
          <c:marker>
            <c:symbol val="plus"/>
            <c:size val="7"/>
            <c:spPr>
              <a:noFill/>
              <a:ln>
                <a:solidFill>
                  <a:srgbClr val="3366FF"/>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INEL_QIPPmilestones!$DE$39:$DE$79</c:f>
              <c:numCache>
                <c:formatCode>mmm\ yy</c:formatCode>
                <c:ptCount val="41"/>
                <c:pt idx="4">
                  <c:v>41029</c:v>
                </c:pt>
              </c:numCache>
            </c:numRef>
          </c:yVal>
        </c:ser>
        <c:ser>
          <c:idx val="17"/>
          <c:order val="5"/>
          <c:tx>
            <c:strRef>
              <c:f>INEL_QIPPmilestones!$DF$22</c:f>
              <c:strCache>
                <c:ptCount val="1"/>
                <c:pt idx="0">
                  <c:v>QIPP LM 4.5</c:v>
                </c:pt>
              </c:strCache>
            </c:strRef>
          </c:tx>
          <c:spPr>
            <a:ln w="25400">
              <a:solidFill>
                <a:srgbClr val="33CCCC"/>
              </a:solidFill>
              <a:prstDash val="solid"/>
            </a:ln>
          </c:spPr>
          <c:marker>
            <c:symbol val="plus"/>
            <c:size val="7"/>
            <c:spPr>
              <a:noFill/>
              <a:ln>
                <a:solidFill>
                  <a:srgbClr val="33CCCC"/>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INEL_QIPPmilestones!$DF$39:$DF$79</c:f>
              <c:numCache>
                <c:formatCode>mmm\ yy</c:formatCode>
                <c:ptCount val="41"/>
                <c:pt idx="4">
                  <c:v>41029</c:v>
                </c:pt>
              </c:numCache>
            </c:numRef>
          </c:yVal>
        </c:ser>
        <c:ser>
          <c:idx val="2"/>
          <c:order val="6"/>
          <c:tx>
            <c:strRef>
              <c:f>INEL_QIPPmilestones!$DG$22</c:f>
              <c:strCache>
                <c:ptCount val="1"/>
                <c:pt idx="0">
                  <c:v>QIPP LM 4.6</c:v>
                </c:pt>
              </c:strCache>
            </c:strRef>
          </c:tx>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INEL_QIPPmilestones!$DG$39:$DG$79</c:f>
              <c:numCache>
                <c:formatCode>mmm\ yy</c:formatCode>
                <c:ptCount val="41"/>
                <c:pt idx="4">
                  <c:v>41029</c:v>
                </c:pt>
              </c:numCache>
            </c:numRef>
          </c:yVal>
        </c:ser>
        <c:ser>
          <c:idx val="3"/>
          <c:order val="7"/>
          <c:tx>
            <c:strRef>
              <c:f>INEL_QIPPmilestones!$DH$22</c:f>
              <c:strCache>
                <c:ptCount val="1"/>
                <c:pt idx="0">
                  <c:v>QIPP LM 4.7</c:v>
                </c:pt>
              </c:strCache>
            </c:strRef>
          </c:tx>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INEL_QIPPmilestones!$DH$39:$DH$79</c:f>
              <c:numCache>
                <c:formatCode>mmm\ yy</c:formatCode>
                <c:ptCount val="41"/>
                <c:pt idx="4">
                  <c:v>41029</c:v>
                </c:pt>
              </c:numCache>
            </c:numRef>
          </c:yVal>
        </c:ser>
        <c:ser>
          <c:idx val="4"/>
          <c:order val="8"/>
          <c:tx>
            <c:strRef>
              <c:f>INEL_QIPPmilestones!$DI$22</c:f>
              <c:strCache>
                <c:ptCount val="1"/>
                <c:pt idx="0">
                  <c:v>QIPP LM 4.8</c:v>
                </c:pt>
              </c:strCache>
            </c:strRef>
          </c:tx>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INEL_QIPPmilestones!$DI$39:$DI$79</c:f>
              <c:numCache>
                <c:formatCode>mmm\ yy</c:formatCode>
                <c:ptCount val="41"/>
                <c:pt idx="4">
                  <c:v>41090</c:v>
                </c:pt>
                <c:pt idx="5">
                  <c:v>41090</c:v>
                </c:pt>
                <c:pt idx="6">
                  <c:v>41090</c:v>
                </c:pt>
              </c:numCache>
            </c:numRef>
          </c:yVal>
        </c:ser>
        <c:ser>
          <c:idx val="5"/>
          <c:order val="9"/>
          <c:tx>
            <c:strRef>
              <c:f>INEL_QIPPmilestones!$DJ$22</c:f>
              <c:strCache>
                <c:ptCount val="1"/>
                <c:pt idx="0">
                  <c:v>QIPP LM 4.9</c:v>
                </c:pt>
              </c:strCache>
            </c:strRef>
          </c:tx>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INEL_QIPPmilestones!$DJ$39:$DJ$79</c:f>
              <c:numCache>
                <c:formatCode>mmm\ yy</c:formatCode>
                <c:ptCount val="41"/>
                <c:pt idx="4">
                  <c:v>41090</c:v>
                </c:pt>
                <c:pt idx="5">
                  <c:v>41090</c:v>
                </c:pt>
                <c:pt idx="6">
                  <c:v>41182</c:v>
                </c:pt>
                <c:pt idx="7">
                  <c:v>41182</c:v>
                </c:pt>
                <c:pt idx="8">
                  <c:v>41182</c:v>
                </c:pt>
                <c:pt idx="9">
                  <c:v>41182</c:v>
                </c:pt>
              </c:numCache>
            </c:numRef>
          </c:yVal>
        </c:ser>
        <c:ser>
          <c:idx val="8"/>
          <c:order val="10"/>
          <c:tx>
            <c:strRef>
              <c:f>INEL_QIPPmilestones!$DK$22</c:f>
              <c:strCache>
                <c:ptCount val="1"/>
                <c:pt idx="0">
                  <c:v>QIPP LM 4.10</c:v>
                </c:pt>
              </c:strCache>
            </c:strRef>
          </c:tx>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INEL_QIPPmilestones!$DK$39:$DK$79</c:f>
              <c:numCache>
                <c:formatCode>mmm\ yy</c:formatCode>
                <c:ptCount val="41"/>
                <c:pt idx="4">
                  <c:v>41090</c:v>
                </c:pt>
                <c:pt idx="5">
                  <c:v>41090</c:v>
                </c:pt>
                <c:pt idx="6">
                  <c:v>41090</c:v>
                </c:pt>
              </c:numCache>
            </c:numRef>
          </c:yVal>
        </c:ser>
        <c:ser>
          <c:idx val="1"/>
          <c:order val="11"/>
          <c:tx>
            <c:strRef>
              <c:f>INEL_QIPPmilestones!$DL$22</c:f>
              <c:strCache>
                <c:ptCount val="1"/>
                <c:pt idx="0">
                  <c:v>QIPP LM 4.11</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INEL_QIPPmilestones!$DL$39:$DL$79</c:f>
              <c:numCache>
                <c:formatCode>mmm\ yy</c:formatCode>
                <c:ptCount val="41"/>
                <c:pt idx="4">
                  <c:v>41121</c:v>
                </c:pt>
                <c:pt idx="5">
                  <c:v>41121</c:v>
                </c:pt>
                <c:pt idx="6">
                  <c:v>41121</c:v>
                </c:pt>
                <c:pt idx="7">
                  <c:v>41121</c:v>
                </c:pt>
              </c:numCache>
            </c:numRef>
          </c:yVal>
        </c:ser>
        <c:ser>
          <c:idx val="9"/>
          <c:order val="12"/>
          <c:tx>
            <c:strRef>
              <c:f>INEL_QIPPmilestones!$DM$22</c:f>
              <c:strCache>
                <c:ptCount val="1"/>
                <c:pt idx="0">
                  <c:v>QIPP LM 4.12</c:v>
                </c:pt>
              </c:strCache>
            </c:strRef>
          </c:tx>
          <c:spPr>
            <a:ln w="12700">
              <a:solidFill>
                <a:srgbClr val="CCFFFF"/>
              </a:solidFill>
              <a:prstDash val="solid"/>
            </a:ln>
          </c:spPr>
          <c:marker>
            <c:symbol val="diamond"/>
            <c:size val="5"/>
            <c:spPr>
              <a:solidFill>
                <a:srgbClr val="CCFFFF"/>
              </a:solidFill>
              <a:ln>
                <a:solidFill>
                  <a:srgbClr val="CCFFFF"/>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INEL_QIPPmilestones!$DM$39:$DM$79</c:f>
              <c:numCache>
                <c:formatCode>mmm\ yy</c:formatCode>
                <c:ptCount val="41"/>
                <c:pt idx="4">
                  <c:v>41274</c:v>
                </c:pt>
                <c:pt idx="5">
                  <c:v>41274</c:v>
                </c:pt>
                <c:pt idx="6">
                  <c:v>41274</c:v>
                </c:pt>
                <c:pt idx="7">
                  <c:v>41274</c:v>
                </c:pt>
                <c:pt idx="8">
                  <c:v>41274</c:v>
                </c:pt>
                <c:pt idx="9">
                  <c:v>41274</c:v>
                </c:pt>
              </c:numCache>
            </c:numRef>
          </c:yVal>
        </c:ser>
        <c:ser>
          <c:idx val="10"/>
          <c:order val="13"/>
          <c:tx>
            <c:strRef>
              <c:f>INEL_QIPPmilestones!$DN$22</c:f>
              <c:strCache>
                <c:ptCount val="1"/>
                <c:pt idx="0">
                  <c:v>QIPP LM 4.13</c:v>
                </c:pt>
              </c:strCache>
            </c:strRef>
          </c:tx>
          <c:spPr>
            <a:ln w="12700">
              <a:solidFill>
                <a:srgbClr val="CCFFCC"/>
              </a:solidFill>
              <a:prstDash val="solid"/>
            </a:ln>
          </c:spPr>
          <c:marker>
            <c:symbol val="square"/>
            <c:size val="5"/>
            <c:spPr>
              <a:solidFill>
                <a:srgbClr val="CCFFCC"/>
              </a:solidFill>
              <a:ln>
                <a:solidFill>
                  <a:srgbClr val="CCFFCC"/>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INEL_QIPPmilestones!$DN$39:$DN$79</c:f>
              <c:numCache>
                <c:formatCode>mmm\ yy</c:formatCode>
                <c:ptCount val="41"/>
                <c:pt idx="4">
                  <c:v>41305</c:v>
                </c:pt>
                <c:pt idx="5">
                  <c:v>41305</c:v>
                </c:pt>
                <c:pt idx="6">
                  <c:v>41305</c:v>
                </c:pt>
                <c:pt idx="7">
                  <c:v>41305</c:v>
                </c:pt>
                <c:pt idx="8">
                  <c:v>41305</c:v>
                </c:pt>
                <c:pt idx="9">
                  <c:v>41305</c:v>
                </c:pt>
              </c:numCache>
            </c:numRef>
          </c:yVal>
        </c:ser>
        <c:ser>
          <c:idx val="11"/>
          <c:order val="14"/>
          <c:tx>
            <c:strRef>
              <c:f>INEL_QIPPmilestones!$DO$22</c:f>
              <c:strCache>
                <c:ptCount val="1"/>
                <c:pt idx="0">
                  <c:v>QIPP LM 4.14</c:v>
                </c:pt>
              </c:strCache>
            </c:strRef>
          </c:tx>
          <c:spPr>
            <a:ln w="12700">
              <a:solidFill>
                <a:srgbClr val="FFFF99"/>
              </a:solidFill>
              <a:prstDash val="solid"/>
            </a:ln>
          </c:spPr>
          <c:marker>
            <c:symbol val="triangle"/>
            <c:size val="5"/>
            <c:spPr>
              <a:solidFill>
                <a:srgbClr val="FFFF99"/>
              </a:solidFill>
              <a:ln>
                <a:solidFill>
                  <a:srgbClr val="FFFF99"/>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INEL_QIPPmilestones!$DO$39:$DO$79</c:f>
              <c:numCache>
                <c:formatCode>mmm\ yy</c:formatCode>
                <c:ptCount val="41"/>
                <c:pt idx="4">
                  <c:v>41305</c:v>
                </c:pt>
                <c:pt idx="5">
                  <c:v>41305</c:v>
                </c:pt>
                <c:pt idx="6">
                  <c:v>41305</c:v>
                </c:pt>
                <c:pt idx="7">
                  <c:v>41305</c:v>
                </c:pt>
                <c:pt idx="8">
                  <c:v>41305</c:v>
                </c:pt>
                <c:pt idx="9">
                  <c:v>41305</c:v>
                </c:pt>
              </c:numCache>
            </c:numRef>
          </c:yVal>
        </c:ser>
        <c:ser>
          <c:idx val="12"/>
          <c:order val="15"/>
          <c:tx>
            <c:strRef>
              <c:f>INEL_QIPPmilestones!$DP$22</c:f>
              <c:strCache>
                <c:ptCount val="1"/>
                <c:pt idx="0">
                  <c:v>QIPP LM 4.15</c:v>
                </c:pt>
              </c:strCache>
            </c:strRef>
          </c:tx>
          <c:spPr>
            <a:ln w="12700">
              <a:solidFill>
                <a:srgbClr val="99CCFF"/>
              </a:solidFill>
              <a:prstDash val="solid"/>
            </a:ln>
          </c:spPr>
          <c:marker>
            <c:symbol val="x"/>
            <c:size val="5"/>
            <c:spPr>
              <a:noFill/>
              <a:ln>
                <a:solidFill>
                  <a:srgbClr val="99CCFF"/>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INEL_QIPPmilestones!$DP$39:$DP$79</c:f>
              <c:numCache>
                <c:formatCode>mmm\ yy</c:formatCode>
                <c:ptCount val="41"/>
                <c:pt idx="4">
                  <c:v>41364</c:v>
                </c:pt>
                <c:pt idx="5">
                  <c:v>41364</c:v>
                </c:pt>
                <c:pt idx="6">
                  <c:v>41305</c:v>
                </c:pt>
                <c:pt idx="7">
                  <c:v>41305</c:v>
                </c:pt>
                <c:pt idx="8">
                  <c:v>41305</c:v>
                </c:pt>
                <c:pt idx="9">
                  <c:v>41305</c:v>
                </c:pt>
              </c:numCache>
            </c:numRef>
          </c:yVal>
        </c:ser>
        <c:ser>
          <c:idx val="13"/>
          <c:order val="16"/>
          <c:tx>
            <c:strRef>
              <c:f>INEL_QIPPmilestones!$DQ$22</c:f>
              <c:strCache>
                <c:ptCount val="1"/>
                <c:pt idx="0">
                  <c:v>QIPP LM 4.16</c:v>
                </c:pt>
              </c:strCache>
            </c:strRef>
          </c:tx>
          <c:spPr>
            <a:ln w="12700">
              <a:solidFill>
                <a:srgbClr val="FF99CC"/>
              </a:solidFill>
              <a:prstDash val="solid"/>
            </a:ln>
          </c:spPr>
          <c:marker>
            <c:symbol val="star"/>
            <c:size val="5"/>
            <c:spPr>
              <a:noFill/>
              <a:ln>
                <a:solidFill>
                  <a:srgbClr val="FF99CC"/>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INEL_QIPPmilestones!$DQ$39:$DQ$79</c:f>
              <c:numCache>
                <c:formatCode>mmm\ yy</c:formatCode>
                <c:ptCount val="41"/>
                <c:pt idx="4">
                  <c:v>41394</c:v>
                </c:pt>
                <c:pt idx="5">
                  <c:v>41394</c:v>
                </c:pt>
                <c:pt idx="6">
                  <c:v>41305</c:v>
                </c:pt>
                <c:pt idx="7">
                  <c:v>41305</c:v>
                </c:pt>
                <c:pt idx="8">
                  <c:v>41305</c:v>
                </c:pt>
                <c:pt idx="9">
                  <c:v>41305</c:v>
                </c:pt>
              </c:numCache>
            </c:numRef>
          </c:yVal>
        </c:ser>
        <c:ser>
          <c:idx val="14"/>
          <c:order val="17"/>
          <c:tx>
            <c:strRef>
              <c:f>INEL_QIPPmilestones!$DR$22</c:f>
              <c:strCache>
                <c:ptCount val="1"/>
                <c:pt idx="0">
                  <c:v>QIPP LM 4.17</c:v>
                </c:pt>
              </c:strCache>
            </c:strRef>
          </c:tx>
          <c:spPr>
            <a:ln w="12700">
              <a:solidFill>
                <a:srgbClr val="CC99FF"/>
              </a:solidFill>
              <a:prstDash val="solid"/>
            </a:ln>
          </c:spPr>
          <c:marker>
            <c:symbol val="circle"/>
            <c:size val="5"/>
            <c:spPr>
              <a:solidFill>
                <a:srgbClr val="CC99FF"/>
              </a:solidFill>
              <a:ln>
                <a:solidFill>
                  <a:srgbClr val="CC99FF"/>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INEL_QIPPmilestones!$DR$39:$DR$79</c:f>
              <c:numCache>
                <c:formatCode>mmm\ yy</c:formatCode>
                <c:ptCount val="41"/>
                <c:pt idx="4">
                  <c:v>41547</c:v>
                </c:pt>
                <c:pt idx="5">
                  <c:v>41547</c:v>
                </c:pt>
                <c:pt idx="6">
                  <c:v>41547</c:v>
                </c:pt>
                <c:pt idx="7">
                  <c:v>41547</c:v>
                </c:pt>
                <c:pt idx="8">
                  <c:v>41547</c:v>
                </c:pt>
                <c:pt idx="9">
                  <c:v>41547</c:v>
                </c:pt>
              </c:numCache>
            </c:numRef>
          </c:yVal>
        </c:ser>
        <c:ser>
          <c:idx val="18"/>
          <c:order val="18"/>
          <c:tx>
            <c:strRef>
              <c:f>INEL_QIPPmilestones!$DS$22</c:f>
              <c:strCache>
                <c:ptCount val="1"/>
                <c:pt idx="0">
                  <c:v>QIPP LM 4.18</c:v>
                </c:pt>
              </c:strCache>
            </c:strRef>
          </c:tx>
          <c:spPr>
            <a:ln w="12700">
              <a:solidFill>
                <a:srgbClr val="99CC00"/>
              </a:solidFill>
              <a:prstDash val="solid"/>
            </a:ln>
          </c:spPr>
          <c:marker>
            <c:symbol val="diamond"/>
            <c:size val="5"/>
            <c:spPr>
              <a:solidFill>
                <a:srgbClr val="99CC00"/>
              </a:solidFill>
              <a:ln>
                <a:solidFill>
                  <a:srgbClr val="99CC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INEL_QIPPmilestones!$DS$39:$DS$79</c:f>
              <c:numCache>
                <c:formatCode>mmm\ yy</c:formatCode>
                <c:ptCount val="41"/>
                <c:pt idx="4">
                  <c:v>41670</c:v>
                </c:pt>
                <c:pt idx="5">
                  <c:v>41670</c:v>
                </c:pt>
                <c:pt idx="6">
                  <c:v>41670</c:v>
                </c:pt>
                <c:pt idx="7">
                  <c:v>41670</c:v>
                </c:pt>
                <c:pt idx="8">
                  <c:v>41670</c:v>
                </c:pt>
                <c:pt idx="9">
                  <c:v>41670</c:v>
                </c:pt>
              </c:numCache>
            </c:numRef>
          </c:yVal>
        </c:ser>
        <c:ser>
          <c:idx val="19"/>
          <c:order val="19"/>
          <c:tx>
            <c:strRef>
              <c:f>INEL_QIPPmilestones!$DT$22</c:f>
              <c:strCache>
                <c:ptCount val="1"/>
                <c:pt idx="0">
                  <c:v>QIPP LM 4.19</c:v>
                </c:pt>
              </c:strCache>
            </c:strRef>
          </c:tx>
          <c:spPr>
            <a:ln w="12700">
              <a:solidFill>
                <a:srgbClr val="FFCC00"/>
              </a:solidFill>
              <a:prstDash val="solid"/>
            </a:ln>
          </c:spPr>
          <c:marker>
            <c:symbol val="square"/>
            <c:size val="5"/>
            <c:spPr>
              <a:solidFill>
                <a:srgbClr val="FFCC00"/>
              </a:solidFill>
              <a:ln>
                <a:solidFill>
                  <a:srgbClr val="FFCC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INEL_QIPPmilestones!$DT$39:$DT$79</c:f>
              <c:numCache>
                <c:formatCode>mmm\ yy</c:formatCode>
                <c:ptCount val="41"/>
              </c:numCache>
            </c:numRef>
          </c:yVal>
        </c:ser>
        <c:ser>
          <c:idx val="20"/>
          <c:order val="20"/>
          <c:tx>
            <c:strRef>
              <c:f>INEL_QIPPmilestones!$DU$22</c:f>
              <c:strCache>
                <c:ptCount val="1"/>
                <c:pt idx="0">
                  <c:v>QIPP LM 4.20</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INEL_QIPPmilestones!$DU$39:$DU$79</c:f>
              <c:numCache>
                <c:formatCode>mmm\ yy</c:formatCode>
                <c:ptCount val="41"/>
              </c:numCache>
            </c:numRef>
          </c:yVal>
        </c:ser>
        <c:ser>
          <c:idx val="21"/>
          <c:order val="21"/>
          <c:tx>
            <c:strRef>
              <c:f>INEL_QIPPmilestones!$DV$22</c:f>
              <c:strCache>
                <c:ptCount val="1"/>
                <c:pt idx="0">
                  <c:v>QIPP LM 4.21</c:v>
                </c:pt>
              </c:strCache>
            </c:strRef>
          </c:tx>
          <c:spPr>
            <a:ln w="12700">
              <a:solidFill>
                <a:srgbClr val="FF6600"/>
              </a:solidFill>
              <a:prstDash val="solid"/>
            </a:ln>
          </c:spPr>
          <c:marker>
            <c:symbol val="x"/>
            <c:size val="5"/>
            <c:spPr>
              <a:noFill/>
              <a:ln>
                <a:solidFill>
                  <a:srgbClr val="FF66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INEL_QIPPmilestones!$DV$39:$DV$79</c:f>
              <c:numCache>
                <c:formatCode>mmm\ yy</c:formatCode>
                <c:ptCount val="41"/>
              </c:numCache>
            </c:numRef>
          </c:yVal>
        </c:ser>
        <c:ser>
          <c:idx val="22"/>
          <c:order val="22"/>
          <c:tx>
            <c:strRef>
              <c:f>INEL_QIPPmilestones!$DW$22</c:f>
              <c:strCache>
                <c:ptCount val="1"/>
                <c:pt idx="0">
                  <c:v>QIPP LM 4.22</c:v>
                </c:pt>
              </c:strCache>
            </c:strRef>
          </c:tx>
          <c:spPr>
            <a:ln w="12700">
              <a:solidFill>
                <a:srgbClr val="666699"/>
              </a:solidFill>
              <a:prstDash val="solid"/>
            </a:ln>
          </c:spPr>
          <c:marker>
            <c:symbol val="star"/>
            <c:size val="5"/>
            <c:spPr>
              <a:noFill/>
              <a:ln>
                <a:solidFill>
                  <a:srgbClr val="666699"/>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INEL_QIPPmilestones!$DW$39:$DW$79</c:f>
              <c:numCache>
                <c:formatCode>mmm\ yy</c:formatCode>
                <c:ptCount val="41"/>
              </c:numCache>
            </c:numRef>
          </c:yVal>
        </c:ser>
        <c:ser>
          <c:idx val="23"/>
          <c:order val="23"/>
          <c:tx>
            <c:strRef>
              <c:f>INEL_QIPPmilestones!$DX$22</c:f>
              <c:strCache>
                <c:ptCount val="1"/>
                <c:pt idx="0">
                  <c:v>QIPP LM 4.23</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INEL_QIPPmilestones!$DX$39:$DX$79</c:f>
              <c:numCache>
                <c:formatCode>mmm\ yy</c:formatCode>
                <c:ptCount val="41"/>
              </c:numCache>
            </c:numRef>
          </c:yVal>
        </c:ser>
        <c:ser>
          <c:idx val="24"/>
          <c:order val="24"/>
          <c:tx>
            <c:strRef>
              <c:f>INEL_QIPPmilestones!$DY$22</c:f>
              <c:strCache>
                <c:ptCount val="1"/>
                <c:pt idx="0">
                  <c:v>QIPP LM 4.24</c:v>
                </c:pt>
              </c:strCache>
            </c:strRef>
          </c:tx>
          <c:spPr>
            <a:ln w="12700">
              <a:solidFill>
                <a:srgbClr val="003366"/>
              </a:solidFill>
              <a:prstDash val="solid"/>
            </a:ln>
          </c:spPr>
          <c:marker>
            <c:symbol val="plus"/>
            <c:size val="5"/>
            <c:spPr>
              <a:noFill/>
              <a:ln>
                <a:solidFill>
                  <a:srgbClr val="003366"/>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INEL_QIPPmilestones!$DY$39:$DY$79</c:f>
              <c:numCache>
                <c:formatCode>mmm\ yy</c:formatCode>
                <c:ptCount val="41"/>
              </c:numCache>
            </c:numRef>
          </c:yVal>
        </c:ser>
        <c:ser>
          <c:idx val="25"/>
          <c:order val="25"/>
          <c:tx>
            <c:strRef>
              <c:f>INEL_QIPPmilestones!$DZ$22</c:f>
              <c:strCache>
                <c:ptCount val="1"/>
                <c:pt idx="0">
                  <c:v>QIPP LM 4.25</c:v>
                </c:pt>
              </c:strCache>
            </c:strRef>
          </c:tx>
          <c:spPr>
            <a:ln w="12700">
              <a:solidFill>
                <a:srgbClr val="339966"/>
              </a:solidFill>
              <a:prstDash val="solid"/>
            </a:ln>
          </c:spPr>
          <c:marker>
            <c:symbol val="dot"/>
            <c:size val="5"/>
            <c:spPr>
              <a:noFill/>
              <a:ln>
                <a:solidFill>
                  <a:srgbClr val="339966"/>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INEL_QIPPmilestones!$DZ$39:$DZ$79</c:f>
              <c:numCache>
                <c:formatCode>mmm\ yy</c:formatCode>
                <c:ptCount val="41"/>
              </c:numCache>
            </c:numRef>
          </c:yVal>
        </c:ser>
        <c:ser>
          <c:idx val="26"/>
          <c:order val="26"/>
          <c:tx>
            <c:strRef>
              <c:f>INEL_QIPPmilestones!$EA$22</c:f>
              <c:strCache>
                <c:ptCount val="1"/>
                <c:pt idx="0">
                  <c:v>QIPP LM 4.26</c:v>
                </c:pt>
              </c:strCache>
            </c:strRef>
          </c:tx>
          <c:spPr>
            <a:ln w="12700">
              <a:solidFill>
                <a:srgbClr val="003300"/>
              </a:solidFill>
              <a:prstDash val="solid"/>
            </a:ln>
          </c:spPr>
          <c:marker>
            <c:symbol val="dash"/>
            <c:size val="5"/>
            <c:spPr>
              <a:noFill/>
              <a:ln>
                <a:solidFill>
                  <a:srgbClr val="0033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INEL_QIPPmilestones!$EA$39:$EA$79</c:f>
              <c:numCache>
                <c:formatCode>mmm\ yy</c:formatCode>
                <c:ptCount val="41"/>
              </c:numCache>
            </c:numRef>
          </c:yVal>
        </c:ser>
        <c:ser>
          <c:idx val="27"/>
          <c:order val="27"/>
          <c:tx>
            <c:strRef>
              <c:f>INEL_QIPPmilestones!$EB$22</c:f>
              <c:strCache>
                <c:ptCount val="1"/>
                <c:pt idx="0">
                  <c:v>QIPP LM 4.27</c:v>
                </c:pt>
              </c:strCache>
            </c:strRef>
          </c:tx>
          <c:spPr>
            <a:ln w="12700">
              <a:solidFill>
                <a:srgbClr val="333300"/>
              </a:solidFill>
              <a:prstDash val="solid"/>
            </a:ln>
          </c:spPr>
          <c:marker>
            <c:symbol val="diamond"/>
            <c:size val="5"/>
            <c:spPr>
              <a:solidFill>
                <a:srgbClr val="333300"/>
              </a:solidFill>
              <a:ln>
                <a:solidFill>
                  <a:srgbClr val="3333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INEL_QIPPmilestones!$EB$39:$EB$79</c:f>
              <c:numCache>
                <c:formatCode>mmm\ yy</c:formatCode>
                <c:ptCount val="41"/>
              </c:numCache>
            </c:numRef>
          </c:yVal>
        </c:ser>
        <c:ser>
          <c:idx val="28"/>
          <c:order val="28"/>
          <c:tx>
            <c:strRef>
              <c:f>INEL_QIPPmilestones!$EC$22</c:f>
              <c:strCache>
                <c:ptCount val="1"/>
                <c:pt idx="0">
                  <c:v>QIPP LM 4.28</c:v>
                </c:pt>
              </c:strCache>
            </c:strRef>
          </c:tx>
          <c:spPr>
            <a:ln w="12700">
              <a:solidFill>
                <a:srgbClr val="993300"/>
              </a:solidFill>
              <a:prstDash val="solid"/>
            </a:ln>
          </c:spPr>
          <c:marker>
            <c:symbol val="square"/>
            <c:size val="5"/>
            <c:spPr>
              <a:solidFill>
                <a:srgbClr val="993300"/>
              </a:solidFill>
              <a:ln>
                <a:solidFill>
                  <a:srgbClr val="9933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INEL_QIPPmilestones!$EC$39:$EC$79</c:f>
              <c:numCache>
                <c:formatCode>mmm\ yy</c:formatCode>
                <c:ptCount val="41"/>
              </c:numCache>
            </c:numRef>
          </c:yVal>
        </c:ser>
        <c:ser>
          <c:idx val="29"/>
          <c:order val="29"/>
          <c:tx>
            <c:strRef>
              <c:f>INEL_QIPPmilestones!$ED$22</c:f>
              <c:strCache>
                <c:ptCount val="1"/>
                <c:pt idx="0">
                  <c:v>QIPP LM 4.29</c:v>
                </c:pt>
              </c:strCache>
            </c:strRef>
          </c:tx>
          <c:spPr>
            <a:ln w="12700">
              <a:solidFill>
                <a:srgbClr val="993366"/>
              </a:solidFill>
              <a:prstDash val="solid"/>
            </a:ln>
          </c:spPr>
          <c:marker>
            <c:symbol val="triangle"/>
            <c:size val="5"/>
            <c:spPr>
              <a:solidFill>
                <a:srgbClr val="993366"/>
              </a:solidFill>
              <a:ln>
                <a:solidFill>
                  <a:srgbClr val="993366"/>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INEL_QIPPmilestones!$ED$39:$ED$79</c:f>
              <c:numCache>
                <c:formatCode>mmm\ yy</c:formatCode>
                <c:ptCount val="41"/>
              </c:numCache>
            </c:numRef>
          </c:yVal>
        </c:ser>
        <c:axId val="87454848"/>
        <c:axId val="87458176"/>
      </c:scatterChart>
      <c:valAx>
        <c:axId val="87454848"/>
        <c:scaling>
          <c:orientation val="minMax"/>
        </c:scaling>
        <c:axPos val="t"/>
        <c:title>
          <c:tx>
            <c:rich>
              <a:bodyPr/>
              <a:lstStyle/>
              <a:p>
                <a:pPr>
                  <a:defRPr sz="1000" b="1" i="1" u="none" strike="noStrike" baseline="0">
                    <a:solidFill>
                      <a:srgbClr val="000000"/>
                    </a:solidFill>
                    <a:latin typeface="Calibri"/>
                    <a:ea typeface="Calibri"/>
                    <a:cs typeface="Calibri"/>
                  </a:defRPr>
                </a:pPr>
                <a:r>
                  <a:t>MONTH REPORTED</a:t>
                </a:r>
              </a:p>
            </c:rich>
          </c:tx>
          <c:layout>
            <c:manualLayout>
              <c:xMode val="edge"/>
              <c:yMode val="edge"/>
              <c:x val="0.40778605101546861"/>
              <c:y val="5.1548291312070837E-2"/>
            </c:manualLayout>
          </c:layout>
          <c:spPr>
            <a:noFill/>
            <a:ln w="25400">
              <a:noFill/>
            </a:ln>
          </c:spPr>
        </c:title>
        <c:numFmt formatCode="mmm\-yy" sourceLinked="1"/>
        <c:minorTickMark val="out"/>
        <c:tickLblPos val="nextTo"/>
        <c:txPr>
          <a:bodyPr rot="-5400000" vert="horz"/>
          <a:lstStyle/>
          <a:p>
            <a:pPr>
              <a:defRPr sz="1000" b="0" i="1" u="none" strike="noStrike" baseline="0">
                <a:solidFill>
                  <a:srgbClr val="000000"/>
                </a:solidFill>
                <a:latin typeface="Calibri"/>
                <a:ea typeface="Calibri"/>
                <a:cs typeface="Calibri"/>
              </a:defRPr>
            </a:pPr>
            <a:endParaRPr lang="en-US"/>
          </a:p>
        </c:txPr>
        <c:crossAx val="87458176"/>
        <c:crossesAt val="31"/>
        <c:crossBetween val="midCat"/>
        <c:majorUnit val="31"/>
        <c:minorUnit val="31"/>
      </c:valAx>
      <c:valAx>
        <c:axId val="87458176"/>
        <c:scaling>
          <c:orientation val="maxMin"/>
        </c:scaling>
        <c:axPos val="l"/>
        <c:majorGridlines/>
        <c:minorGridlines/>
        <c:title>
          <c:tx>
            <c:rich>
              <a:bodyPr/>
              <a:lstStyle/>
              <a:p>
                <a:pPr>
                  <a:defRPr sz="1000" b="1" i="1" u="none" strike="noStrike" baseline="0">
                    <a:solidFill>
                      <a:srgbClr val="000000"/>
                    </a:solidFill>
                    <a:latin typeface="Calibri"/>
                    <a:ea typeface="Calibri"/>
                    <a:cs typeface="Calibri"/>
                  </a:defRPr>
                </a:pPr>
                <a:r>
                  <a:t>EXPECTED MONTH OF DELVIERY</a:t>
                </a:r>
              </a:p>
            </c:rich>
          </c:tx>
          <c:spPr>
            <a:noFill/>
            <a:ln w="25400">
              <a:noFill/>
            </a:ln>
          </c:spPr>
        </c:title>
        <c:numFmt formatCode="mmm\-yy" sourceLinked="1"/>
        <c:minorTickMark val="out"/>
        <c:tickLblPos val="nextTo"/>
        <c:txPr>
          <a:bodyPr rot="0" vert="horz"/>
          <a:lstStyle/>
          <a:p>
            <a:pPr>
              <a:defRPr sz="1000" b="0" i="1" u="none" strike="noStrike" baseline="0">
                <a:solidFill>
                  <a:srgbClr val="000000"/>
                </a:solidFill>
                <a:latin typeface="Calibri"/>
                <a:ea typeface="Calibri"/>
                <a:cs typeface="Calibri"/>
              </a:defRPr>
            </a:pPr>
            <a:endParaRPr lang="en-US"/>
          </a:p>
        </c:txPr>
        <c:crossAx val="87454848"/>
        <c:crossesAt val="31"/>
        <c:crossBetween val="midCat"/>
        <c:majorUnit val="88.460399999999993"/>
        <c:minorUnit val="88.460399999999993"/>
      </c:valAx>
      <c:spPr>
        <a:ln>
          <a:solidFill>
            <a:schemeClr val="accent1"/>
          </a:solidFill>
        </a:ln>
      </c:spPr>
    </c:plotArea>
    <c:legend>
      <c:legendPos val="r"/>
      <c:layout>
        <c:manualLayout>
          <c:xMode val="edge"/>
          <c:yMode val="edge"/>
          <c:wMode val="edge"/>
          <c:hMode val="edge"/>
          <c:x val="7.6699029126213597E-2"/>
          <c:y val="0.8055564834698693"/>
          <c:w val="0.88737904849272453"/>
          <c:h val="0.96212227259471605"/>
        </c:manualLayout>
      </c:layout>
      <c:txPr>
        <a:bodyPr/>
        <a:lstStyle/>
        <a:p>
          <a:pPr>
            <a:defRPr sz="920" b="0" i="1" u="none" strike="noStrike" baseline="0">
              <a:solidFill>
                <a:srgbClr val="000000"/>
              </a:solidFill>
              <a:latin typeface="Calibri"/>
              <a:ea typeface="Calibri"/>
              <a:cs typeface="Calibri"/>
            </a:defRPr>
          </a:pPr>
          <a:endParaRPr lang="en-US"/>
        </a:p>
      </c:txPr>
    </c:legend>
    <c:plotVisOnly val="1"/>
    <c:dispBlanksAs val="gap"/>
  </c:chart>
  <c:txPr>
    <a:bodyPr/>
    <a:lstStyle/>
    <a:p>
      <a:pPr>
        <a:defRPr sz="1000" b="0" i="1" u="none" strike="noStrike" baseline="0">
          <a:solidFill>
            <a:srgbClr val="000000"/>
          </a:solidFill>
          <a:latin typeface="Calibri"/>
          <a:ea typeface="Calibri"/>
          <a:cs typeface="Calibri"/>
        </a:defRPr>
      </a:pPr>
      <a:endParaRPr lang="en-US"/>
    </a:p>
  </c:txPr>
  <c:printSettings>
    <c:headerFooter alignWithMargins="0"/>
    <c:pageMargins b="1" l="0.75000000000000333" r="0.75000000000000333" t="1" header="0.5" footer="0.5"/>
    <c:pageSetup orientation="landscape" horizontalDpi="200" verticalDpi="200" copies="0"/>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400" b="1" i="1" u="none" strike="noStrike" baseline="0">
                <a:solidFill>
                  <a:srgbClr val="000000"/>
                </a:solidFill>
                <a:latin typeface="Calibri"/>
                <a:ea typeface="Calibri"/>
                <a:cs typeface="Calibri"/>
              </a:defRPr>
            </a:pPr>
            <a:r>
              <a:t>PCT Milestones graph - QIPP initiative 5</a:t>
            </a:r>
          </a:p>
        </c:rich>
      </c:tx>
      <c:layout>
        <c:manualLayout>
          <c:xMode val="edge"/>
          <c:yMode val="edge"/>
          <c:x val="9.8418571464974642E-3"/>
          <c:y val="9.0457064079111325E-3"/>
        </c:manualLayout>
      </c:layout>
      <c:spPr>
        <a:noFill/>
        <a:ln w="25400">
          <a:noFill/>
        </a:ln>
      </c:spPr>
    </c:title>
    <c:plotArea>
      <c:layout>
        <c:manualLayout>
          <c:layoutTarget val="inner"/>
          <c:xMode val="edge"/>
          <c:yMode val="edge"/>
          <c:x val="8.4476379228106677E-2"/>
          <c:y val="0.13164251304030034"/>
          <c:w val="0.79889298892988925"/>
          <c:h val="0.63285024154590053"/>
        </c:manualLayout>
      </c:layout>
      <c:scatterChart>
        <c:scatterStyle val="lineMarker"/>
        <c:ser>
          <c:idx val="0"/>
          <c:order val="0"/>
          <c:tx>
            <c:v>delivery path</c:v>
          </c:tx>
          <c:spPr>
            <a:ln w="6350">
              <a:prstDash val="dashDot"/>
            </a:ln>
          </c:spPr>
          <c:marker>
            <c:symbol val="none"/>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yVal>
        </c:ser>
        <c:ser>
          <c:idx val="6"/>
          <c:order val="1"/>
          <c:tx>
            <c:strRef>
              <c:f>INEL_QIPPmilestones!$EI$22</c:f>
              <c:strCache>
                <c:ptCount val="1"/>
                <c:pt idx="0">
                  <c:v>QIPP LM 5.1</c:v>
                </c:pt>
              </c:strCache>
            </c:strRef>
          </c:tx>
          <c:spPr>
            <a:ln>
              <a:solidFill>
                <a:schemeClr val="tx2">
                  <a:lumMod val="40000"/>
                  <a:lumOff val="60000"/>
                </a:schemeClr>
              </a:solidFill>
            </a:ln>
          </c:spPr>
          <c:marker>
            <c:symbol val="plus"/>
            <c:size val="7"/>
          </c:marker>
          <c:dLbls>
            <c:dLbl>
              <c:idx val="0"/>
              <c:delete val="1"/>
            </c:dLbl>
            <c:dLbl>
              <c:idx val="1"/>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INEL_QIPPmilestones!$EI$39:$EI$79</c:f>
              <c:numCache>
                <c:formatCode>mmm\ yy</c:formatCode>
                <c:ptCount val="41"/>
                <c:pt idx="4">
                  <c:v>41029</c:v>
                </c:pt>
              </c:numCache>
            </c:numRef>
          </c:yVal>
        </c:ser>
        <c:ser>
          <c:idx val="7"/>
          <c:order val="2"/>
          <c:tx>
            <c:strRef>
              <c:f>INEL_QIPPmilestones!$EJ$22</c:f>
              <c:strCache>
                <c:ptCount val="1"/>
                <c:pt idx="0">
                  <c:v>QIPP LM 5.2</c:v>
                </c:pt>
              </c:strCache>
            </c:strRef>
          </c:tx>
          <c:spPr>
            <a:ln w="25400">
              <a:solidFill>
                <a:srgbClr val="FF8080"/>
              </a:solidFill>
              <a:prstDash val="lgDashDot"/>
            </a:ln>
          </c:spPr>
          <c:marker>
            <c:symbol val="plus"/>
            <c:size val="7"/>
            <c:spPr>
              <a:solidFill>
                <a:srgbClr val="969696"/>
              </a:solidFill>
              <a:ln>
                <a:solidFill>
                  <a:srgbClr val="FF8080"/>
                </a:solidFill>
                <a:prstDash val="solid"/>
              </a:ln>
            </c:spPr>
          </c:marker>
          <c:dLbls>
            <c:dLbl>
              <c:idx val="0"/>
              <c:delete val="1"/>
            </c:dLbl>
            <c:dLbl>
              <c:idx val="1"/>
              <c:delete val="1"/>
            </c:dLbl>
            <c:dLbl>
              <c:idx val="2"/>
              <c:delete val="1"/>
            </c:dLbl>
            <c:dLbl>
              <c:idx val="3"/>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INEL_QIPPmilestones!$EJ$39:$EJ$79</c:f>
              <c:numCache>
                <c:formatCode>mmm\ yy</c:formatCode>
                <c:ptCount val="41"/>
                <c:pt idx="4">
                  <c:v>41090</c:v>
                </c:pt>
                <c:pt idx="5">
                  <c:v>41090</c:v>
                </c:pt>
                <c:pt idx="6">
                  <c:v>41090</c:v>
                </c:pt>
              </c:numCache>
            </c:numRef>
          </c:yVal>
        </c:ser>
        <c:ser>
          <c:idx val="15"/>
          <c:order val="3"/>
          <c:tx>
            <c:strRef>
              <c:f>INEL_QIPPmilestones!$EK$22</c:f>
              <c:strCache>
                <c:ptCount val="1"/>
                <c:pt idx="0">
                  <c:v>QIPP LM 5.3</c:v>
                </c:pt>
              </c:strCache>
            </c:strRef>
          </c:tx>
          <c:spPr>
            <a:ln w="25400">
              <a:solidFill>
                <a:srgbClr val="FFCC99"/>
              </a:solidFill>
              <a:prstDash val="solid"/>
            </a:ln>
          </c:spPr>
          <c:marker>
            <c:symbol val="plus"/>
            <c:size val="7"/>
            <c:spPr>
              <a:noFill/>
              <a:ln>
                <a:solidFill>
                  <a:srgbClr val="FFCC99"/>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INEL_QIPPmilestones!$EK$39:$EK$79</c:f>
              <c:numCache>
                <c:formatCode>mmm\ yy</c:formatCode>
                <c:ptCount val="41"/>
                <c:pt idx="4">
                  <c:v>41121</c:v>
                </c:pt>
                <c:pt idx="5">
                  <c:v>41121</c:v>
                </c:pt>
                <c:pt idx="6">
                  <c:v>41121</c:v>
                </c:pt>
                <c:pt idx="7">
                  <c:v>41121</c:v>
                </c:pt>
              </c:numCache>
            </c:numRef>
          </c:yVal>
        </c:ser>
        <c:ser>
          <c:idx val="16"/>
          <c:order val="4"/>
          <c:tx>
            <c:strRef>
              <c:f>INEL_QIPPmilestones!$EL$22</c:f>
              <c:strCache>
                <c:ptCount val="1"/>
                <c:pt idx="0">
                  <c:v>QIPP LM 5.4</c:v>
                </c:pt>
              </c:strCache>
            </c:strRef>
          </c:tx>
          <c:spPr>
            <a:ln w="25400">
              <a:solidFill>
                <a:srgbClr val="3366FF"/>
              </a:solidFill>
              <a:prstDash val="solid"/>
            </a:ln>
          </c:spPr>
          <c:marker>
            <c:symbol val="plus"/>
            <c:size val="7"/>
            <c:spPr>
              <a:noFill/>
              <a:ln>
                <a:solidFill>
                  <a:srgbClr val="3366FF"/>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INEL_QIPPmilestones!$EL$39:$EL$79</c:f>
              <c:numCache>
                <c:formatCode>mmm\ yy</c:formatCode>
                <c:ptCount val="41"/>
                <c:pt idx="4">
                  <c:v>41213</c:v>
                </c:pt>
                <c:pt idx="5">
                  <c:v>41213</c:v>
                </c:pt>
                <c:pt idx="6">
                  <c:v>41213</c:v>
                </c:pt>
                <c:pt idx="7">
                  <c:v>41213</c:v>
                </c:pt>
                <c:pt idx="8">
                  <c:v>41213</c:v>
                </c:pt>
                <c:pt idx="9">
                  <c:v>41213</c:v>
                </c:pt>
              </c:numCache>
            </c:numRef>
          </c:yVal>
        </c:ser>
        <c:ser>
          <c:idx val="17"/>
          <c:order val="5"/>
          <c:tx>
            <c:strRef>
              <c:f>INEL_QIPPmilestones!$EM$22</c:f>
              <c:strCache>
                <c:ptCount val="1"/>
                <c:pt idx="0">
                  <c:v>QIPP LM 5.5</c:v>
                </c:pt>
              </c:strCache>
            </c:strRef>
          </c:tx>
          <c:spPr>
            <a:ln w="25400">
              <a:solidFill>
                <a:srgbClr val="33CCCC"/>
              </a:solidFill>
              <a:prstDash val="solid"/>
            </a:ln>
          </c:spPr>
          <c:marker>
            <c:symbol val="plus"/>
            <c:size val="7"/>
            <c:spPr>
              <a:noFill/>
              <a:ln>
                <a:solidFill>
                  <a:srgbClr val="33CCCC"/>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INEL_QIPPmilestones!$EM$39:$EM$79</c:f>
              <c:numCache>
                <c:formatCode>mmm\ yy</c:formatCode>
                <c:ptCount val="41"/>
                <c:pt idx="4">
                  <c:v>41364</c:v>
                </c:pt>
                <c:pt idx="5">
                  <c:v>41364</c:v>
                </c:pt>
                <c:pt idx="6">
                  <c:v>41364</c:v>
                </c:pt>
                <c:pt idx="7">
                  <c:v>41364</c:v>
                </c:pt>
                <c:pt idx="8">
                  <c:v>41364</c:v>
                </c:pt>
                <c:pt idx="9">
                  <c:v>41364</c:v>
                </c:pt>
              </c:numCache>
            </c:numRef>
          </c:yVal>
        </c:ser>
        <c:ser>
          <c:idx val="2"/>
          <c:order val="6"/>
          <c:tx>
            <c:strRef>
              <c:f>INEL_QIPPmilestones!$EN$22</c:f>
              <c:strCache>
                <c:ptCount val="1"/>
                <c:pt idx="0">
                  <c:v>QIPP LM 5.6</c:v>
                </c:pt>
              </c:strCache>
            </c:strRef>
          </c:tx>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INEL_QIPPmilestones!$EN$39:$EN$79</c:f>
              <c:numCache>
                <c:formatCode>mmm\ yy</c:formatCode>
                <c:ptCount val="41"/>
                <c:pt idx="4">
                  <c:v>41029</c:v>
                </c:pt>
              </c:numCache>
            </c:numRef>
          </c:yVal>
        </c:ser>
        <c:ser>
          <c:idx val="3"/>
          <c:order val="7"/>
          <c:tx>
            <c:strRef>
              <c:f>INEL_QIPPmilestones!$EO$22</c:f>
              <c:strCache>
                <c:ptCount val="1"/>
                <c:pt idx="0">
                  <c:v>QIPP LM 5.7</c:v>
                </c:pt>
              </c:strCache>
            </c:strRef>
          </c:tx>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INEL_QIPPmilestones!$EO$39:$EO$79</c:f>
              <c:numCache>
                <c:formatCode>mmm\ yy</c:formatCode>
                <c:ptCount val="41"/>
                <c:pt idx="4">
                  <c:v>41090</c:v>
                </c:pt>
                <c:pt idx="5">
                  <c:v>41090</c:v>
                </c:pt>
                <c:pt idx="6">
                  <c:v>41090</c:v>
                </c:pt>
              </c:numCache>
            </c:numRef>
          </c:yVal>
        </c:ser>
        <c:ser>
          <c:idx val="4"/>
          <c:order val="8"/>
          <c:tx>
            <c:strRef>
              <c:f>INEL_QIPPmilestones!$EP$22</c:f>
              <c:strCache>
                <c:ptCount val="1"/>
                <c:pt idx="0">
                  <c:v>QIPP LM 5.8</c:v>
                </c:pt>
              </c:strCache>
            </c:strRef>
          </c:tx>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INEL_QIPPmilestones!$EP$39:$EP$79</c:f>
              <c:numCache>
                <c:formatCode>mmm\ yy</c:formatCode>
                <c:ptCount val="41"/>
                <c:pt idx="4">
                  <c:v>41121</c:v>
                </c:pt>
                <c:pt idx="5">
                  <c:v>41121</c:v>
                </c:pt>
                <c:pt idx="6">
                  <c:v>41121</c:v>
                </c:pt>
              </c:numCache>
            </c:numRef>
          </c:yVal>
        </c:ser>
        <c:ser>
          <c:idx val="5"/>
          <c:order val="9"/>
          <c:tx>
            <c:strRef>
              <c:f>INEL_QIPPmilestones!$EQ$22</c:f>
              <c:strCache>
                <c:ptCount val="1"/>
                <c:pt idx="0">
                  <c:v>QIPP LM 5.9</c:v>
                </c:pt>
              </c:strCache>
            </c:strRef>
          </c:tx>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INEL_QIPPmilestones!$EQ$39:$EQ$79</c:f>
              <c:numCache>
                <c:formatCode>mmm\ yy</c:formatCode>
                <c:ptCount val="41"/>
                <c:pt idx="4">
                  <c:v>41152</c:v>
                </c:pt>
                <c:pt idx="5">
                  <c:v>41152</c:v>
                </c:pt>
                <c:pt idx="6">
                  <c:v>41152</c:v>
                </c:pt>
                <c:pt idx="7">
                  <c:v>41152</c:v>
                </c:pt>
                <c:pt idx="8">
                  <c:v>41182</c:v>
                </c:pt>
                <c:pt idx="9">
                  <c:v>41305</c:v>
                </c:pt>
              </c:numCache>
            </c:numRef>
          </c:yVal>
        </c:ser>
        <c:ser>
          <c:idx val="8"/>
          <c:order val="10"/>
          <c:tx>
            <c:strRef>
              <c:f>INEL_QIPPmilestones!$ER$22</c:f>
              <c:strCache>
                <c:ptCount val="1"/>
                <c:pt idx="0">
                  <c:v>QIPP LM 5.10</c:v>
                </c:pt>
              </c:strCache>
            </c:strRef>
          </c:tx>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INEL_QIPPmilestones!$ER$39:$ER$79</c:f>
              <c:numCache>
                <c:formatCode>mmm\ yy</c:formatCode>
                <c:ptCount val="41"/>
                <c:pt idx="4">
                  <c:v>41213</c:v>
                </c:pt>
                <c:pt idx="5">
                  <c:v>41213</c:v>
                </c:pt>
                <c:pt idx="6">
                  <c:v>41213</c:v>
                </c:pt>
                <c:pt idx="7">
                  <c:v>41213</c:v>
                </c:pt>
                <c:pt idx="8">
                  <c:v>41213</c:v>
                </c:pt>
                <c:pt idx="9">
                  <c:v>41213</c:v>
                </c:pt>
              </c:numCache>
            </c:numRef>
          </c:yVal>
        </c:ser>
        <c:ser>
          <c:idx val="1"/>
          <c:order val="11"/>
          <c:tx>
            <c:strRef>
              <c:f>INEL_QIPPmilestones!$ES$22</c:f>
              <c:strCache>
                <c:ptCount val="1"/>
                <c:pt idx="0">
                  <c:v>QIPP LM 5.11</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INEL_QIPPmilestones!$ES$39:$ES$79</c:f>
              <c:numCache>
                <c:formatCode>mmm\ yy</c:formatCode>
                <c:ptCount val="41"/>
                <c:pt idx="4">
                  <c:v>41274</c:v>
                </c:pt>
                <c:pt idx="5">
                  <c:v>41274</c:v>
                </c:pt>
                <c:pt idx="6">
                  <c:v>41274</c:v>
                </c:pt>
                <c:pt idx="7">
                  <c:v>41274</c:v>
                </c:pt>
                <c:pt idx="8">
                  <c:v>41274</c:v>
                </c:pt>
                <c:pt idx="9">
                  <c:v>41274</c:v>
                </c:pt>
              </c:numCache>
            </c:numRef>
          </c:yVal>
        </c:ser>
        <c:ser>
          <c:idx val="9"/>
          <c:order val="12"/>
          <c:tx>
            <c:strRef>
              <c:f>INEL_QIPPmilestones!$ET$22</c:f>
              <c:strCache>
                <c:ptCount val="1"/>
                <c:pt idx="0">
                  <c:v>QIPP LM 5.12</c:v>
                </c:pt>
              </c:strCache>
            </c:strRef>
          </c:tx>
          <c:spPr>
            <a:ln w="12700">
              <a:solidFill>
                <a:srgbClr val="CCFFFF"/>
              </a:solidFill>
              <a:prstDash val="solid"/>
            </a:ln>
          </c:spPr>
          <c:marker>
            <c:symbol val="diamond"/>
            <c:size val="5"/>
            <c:spPr>
              <a:solidFill>
                <a:srgbClr val="CCFFFF"/>
              </a:solidFill>
              <a:ln>
                <a:solidFill>
                  <a:srgbClr val="CCFFFF"/>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INEL_QIPPmilestones!$ET$39:$ET$79</c:f>
              <c:numCache>
                <c:formatCode>mmm\ yy</c:formatCode>
                <c:ptCount val="41"/>
                <c:pt idx="4">
                  <c:v>41305</c:v>
                </c:pt>
                <c:pt idx="5">
                  <c:v>41305</c:v>
                </c:pt>
                <c:pt idx="6">
                  <c:v>41305</c:v>
                </c:pt>
                <c:pt idx="7">
                  <c:v>41305</c:v>
                </c:pt>
                <c:pt idx="8">
                  <c:v>41305</c:v>
                </c:pt>
                <c:pt idx="9">
                  <c:v>41305</c:v>
                </c:pt>
              </c:numCache>
            </c:numRef>
          </c:yVal>
        </c:ser>
        <c:ser>
          <c:idx val="10"/>
          <c:order val="13"/>
          <c:tx>
            <c:strRef>
              <c:f>INEL_QIPPmilestones!$EU$22</c:f>
              <c:strCache>
                <c:ptCount val="1"/>
                <c:pt idx="0">
                  <c:v>QIPP LM 5.13</c:v>
                </c:pt>
              </c:strCache>
            </c:strRef>
          </c:tx>
          <c:spPr>
            <a:ln w="12700">
              <a:solidFill>
                <a:srgbClr val="CCFFCC"/>
              </a:solidFill>
              <a:prstDash val="solid"/>
            </a:ln>
          </c:spPr>
          <c:marker>
            <c:symbol val="square"/>
            <c:size val="5"/>
            <c:spPr>
              <a:solidFill>
                <a:srgbClr val="CCFFCC"/>
              </a:solidFill>
              <a:ln>
                <a:solidFill>
                  <a:srgbClr val="CCFFCC"/>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INEL_QIPPmilestones!$EU$39:$EU$79</c:f>
              <c:numCache>
                <c:formatCode>mmm\ yy</c:formatCode>
                <c:ptCount val="41"/>
                <c:pt idx="4">
                  <c:v>41364</c:v>
                </c:pt>
                <c:pt idx="5">
                  <c:v>41364</c:v>
                </c:pt>
                <c:pt idx="6">
                  <c:v>41364</c:v>
                </c:pt>
                <c:pt idx="7">
                  <c:v>41364</c:v>
                </c:pt>
                <c:pt idx="8">
                  <c:v>41364</c:v>
                </c:pt>
                <c:pt idx="9">
                  <c:v>41364</c:v>
                </c:pt>
              </c:numCache>
            </c:numRef>
          </c:yVal>
        </c:ser>
        <c:ser>
          <c:idx val="11"/>
          <c:order val="14"/>
          <c:tx>
            <c:strRef>
              <c:f>INEL_QIPPmilestones!$EV$22</c:f>
              <c:strCache>
                <c:ptCount val="1"/>
                <c:pt idx="0">
                  <c:v>QIPP LM 5.14</c:v>
                </c:pt>
              </c:strCache>
            </c:strRef>
          </c:tx>
          <c:spPr>
            <a:ln w="12700">
              <a:solidFill>
                <a:srgbClr val="FFFF99"/>
              </a:solidFill>
              <a:prstDash val="solid"/>
            </a:ln>
          </c:spPr>
          <c:marker>
            <c:symbol val="triangle"/>
            <c:size val="5"/>
            <c:spPr>
              <a:solidFill>
                <a:srgbClr val="FFFF99"/>
              </a:solidFill>
              <a:ln>
                <a:solidFill>
                  <a:srgbClr val="FFFF99"/>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INEL_QIPPmilestones!$EV$39:$EV$79</c:f>
              <c:numCache>
                <c:formatCode>mmm\ yy</c:formatCode>
                <c:ptCount val="41"/>
                <c:pt idx="4">
                  <c:v>41029</c:v>
                </c:pt>
              </c:numCache>
            </c:numRef>
          </c:yVal>
        </c:ser>
        <c:ser>
          <c:idx val="12"/>
          <c:order val="15"/>
          <c:tx>
            <c:strRef>
              <c:f>INEL_QIPPmilestones!$EW$22</c:f>
              <c:strCache>
                <c:ptCount val="1"/>
                <c:pt idx="0">
                  <c:v>QIPP LM 5.15</c:v>
                </c:pt>
              </c:strCache>
            </c:strRef>
          </c:tx>
          <c:spPr>
            <a:ln w="12700">
              <a:solidFill>
                <a:srgbClr val="99CCFF"/>
              </a:solidFill>
              <a:prstDash val="solid"/>
            </a:ln>
          </c:spPr>
          <c:marker>
            <c:symbol val="x"/>
            <c:size val="5"/>
            <c:spPr>
              <a:noFill/>
              <a:ln>
                <a:solidFill>
                  <a:srgbClr val="99CCFF"/>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INEL_QIPPmilestones!$EW$39:$EW$79</c:f>
              <c:numCache>
                <c:formatCode>mmm\ yy</c:formatCode>
                <c:ptCount val="41"/>
              </c:numCache>
            </c:numRef>
          </c:yVal>
        </c:ser>
        <c:ser>
          <c:idx val="13"/>
          <c:order val="16"/>
          <c:tx>
            <c:strRef>
              <c:f>INEL_QIPPmilestones!$EX$22</c:f>
              <c:strCache>
                <c:ptCount val="1"/>
                <c:pt idx="0">
                  <c:v>QIPP LM 5.16</c:v>
                </c:pt>
              </c:strCache>
            </c:strRef>
          </c:tx>
          <c:spPr>
            <a:ln w="12700">
              <a:solidFill>
                <a:srgbClr val="FF99CC"/>
              </a:solidFill>
              <a:prstDash val="solid"/>
            </a:ln>
          </c:spPr>
          <c:marker>
            <c:symbol val="star"/>
            <c:size val="5"/>
            <c:spPr>
              <a:noFill/>
              <a:ln>
                <a:solidFill>
                  <a:srgbClr val="FF99CC"/>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INEL_QIPPmilestones!$EX$39:$EX$79</c:f>
              <c:numCache>
                <c:formatCode>mmm\ yy</c:formatCode>
                <c:ptCount val="41"/>
              </c:numCache>
            </c:numRef>
          </c:yVal>
        </c:ser>
        <c:ser>
          <c:idx val="14"/>
          <c:order val="17"/>
          <c:tx>
            <c:strRef>
              <c:f>INEL_QIPPmilestones!$EY$22</c:f>
              <c:strCache>
                <c:ptCount val="1"/>
                <c:pt idx="0">
                  <c:v>QIPP LM 5.17</c:v>
                </c:pt>
              </c:strCache>
            </c:strRef>
          </c:tx>
          <c:spPr>
            <a:ln w="12700">
              <a:solidFill>
                <a:srgbClr val="CC99FF"/>
              </a:solidFill>
              <a:prstDash val="solid"/>
            </a:ln>
          </c:spPr>
          <c:marker>
            <c:symbol val="circle"/>
            <c:size val="5"/>
            <c:spPr>
              <a:solidFill>
                <a:srgbClr val="CC99FF"/>
              </a:solidFill>
              <a:ln>
                <a:solidFill>
                  <a:srgbClr val="CC99FF"/>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INEL_QIPPmilestones!$EY$39:$EY$79</c:f>
              <c:numCache>
                <c:formatCode>mmm\ yy</c:formatCode>
                <c:ptCount val="41"/>
              </c:numCache>
            </c:numRef>
          </c:yVal>
        </c:ser>
        <c:ser>
          <c:idx val="18"/>
          <c:order val="18"/>
          <c:tx>
            <c:strRef>
              <c:f>INEL_QIPPmilestones!$EZ$22</c:f>
              <c:strCache>
                <c:ptCount val="1"/>
                <c:pt idx="0">
                  <c:v>QIPP LM 5.18</c:v>
                </c:pt>
              </c:strCache>
            </c:strRef>
          </c:tx>
          <c:spPr>
            <a:ln w="12700">
              <a:solidFill>
                <a:srgbClr val="99CC00"/>
              </a:solidFill>
              <a:prstDash val="solid"/>
            </a:ln>
          </c:spPr>
          <c:marker>
            <c:symbol val="diamond"/>
            <c:size val="5"/>
            <c:spPr>
              <a:solidFill>
                <a:srgbClr val="99CC00"/>
              </a:solidFill>
              <a:ln>
                <a:solidFill>
                  <a:srgbClr val="99CC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INEL_QIPPmilestones!$EZ$39:$EZ$79</c:f>
              <c:numCache>
                <c:formatCode>mmm\ yy</c:formatCode>
                <c:ptCount val="41"/>
              </c:numCache>
            </c:numRef>
          </c:yVal>
        </c:ser>
        <c:ser>
          <c:idx val="19"/>
          <c:order val="19"/>
          <c:tx>
            <c:strRef>
              <c:f>INEL_QIPPmilestones!$FA$22</c:f>
              <c:strCache>
                <c:ptCount val="1"/>
                <c:pt idx="0">
                  <c:v>QIPP LM 5.19</c:v>
                </c:pt>
              </c:strCache>
            </c:strRef>
          </c:tx>
          <c:spPr>
            <a:ln w="12700">
              <a:solidFill>
                <a:srgbClr val="FFCC00"/>
              </a:solidFill>
              <a:prstDash val="solid"/>
            </a:ln>
          </c:spPr>
          <c:marker>
            <c:symbol val="square"/>
            <c:size val="5"/>
            <c:spPr>
              <a:solidFill>
                <a:srgbClr val="FFCC00"/>
              </a:solidFill>
              <a:ln>
                <a:solidFill>
                  <a:srgbClr val="FFCC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INEL_QIPPmilestones!$FA$39:$FA$79</c:f>
              <c:numCache>
                <c:formatCode>mmm\ yy</c:formatCode>
                <c:ptCount val="41"/>
              </c:numCache>
            </c:numRef>
          </c:yVal>
        </c:ser>
        <c:ser>
          <c:idx val="20"/>
          <c:order val="20"/>
          <c:tx>
            <c:strRef>
              <c:f>INEL_QIPPmilestones!$FB$22</c:f>
              <c:strCache>
                <c:ptCount val="1"/>
                <c:pt idx="0">
                  <c:v>QIPP LM 5.20</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INEL_QIPPmilestones!$FB$39:$FB$79</c:f>
              <c:numCache>
                <c:formatCode>mmm\ yy</c:formatCode>
                <c:ptCount val="41"/>
              </c:numCache>
            </c:numRef>
          </c:yVal>
        </c:ser>
        <c:ser>
          <c:idx val="21"/>
          <c:order val="21"/>
          <c:tx>
            <c:strRef>
              <c:f>INEL_QIPPmilestones!$FC$22</c:f>
              <c:strCache>
                <c:ptCount val="1"/>
                <c:pt idx="0">
                  <c:v>QIPP LM 5.21</c:v>
                </c:pt>
              </c:strCache>
            </c:strRef>
          </c:tx>
          <c:spPr>
            <a:ln w="12700">
              <a:solidFill>
                <a:srgbClr val="FF6600"/>
              </a:solidFill>
              <a:prstDash val="solid"/>
            </a:ln>
          </c:spPr>
          <c:marker>
            <c:symbol val="x"/>
            <c:size val="5"/>
            <c:spPr>
              <a:noFill/>
              <a:ln>
                <a:solidFill>
                  <a:srgbClr val="FF66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INEL_QIPPmilestones!$FC$39:$FC$79</c:f>
              <c:numCache>
                <c:formatCode>mmm\ yy</c:formatCode>
                <c:ptCount val="41"/>
              </c:numCache>
            </c:numRef>
          </c:yVal>
        </c:ser>
        <c:ser>
          <c:idx val="22"/>
          <c:order val="22"/>
          <c:tx>
            <c:strRef>
              <c:f>INEL_QIPPmilestones!$FD$22</c:f>
              <c:strCache>
                <c:ptCount val="1"/>
                <c:pt idx="0">
                  <c:v>QIPP LM 5.22</c:v>
                </c:pt>
              </c:strCache>
            </c:strRef>
          </c:tx>
          <c:spPr>
            <a:ln w="12700">
              <a:solidFill>
                <a:srgbClr val="666699"/>
              </a:solidFill>
              <a:prstDash val="solid"/>
            </a:ln>
          </c:spPr>
          <c:marker>
            <c:symbol val="star"/>
            <c:size val="5"/>
            <c:spPr>
              <a:noFill/>
              <a:ln>
                <a:solidFill>
                  <a:srgbClr val="666699"/>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INEL_QIPPmilestones!$FD$39:$FD$79</c:f>
              <c:numCache>
                <c:formatCode>mmm\ yy</c:formatCode>
                <c:ptCount val="41"/>
              </c:numCache>
            </c:numRef>
          </c:yVal>
        </c:ser>
        <c:ser>
          <c:idx val="23"/>
          <c:order val="23"/>
          <c:tx>
            <c:strRef>
              <c:f>INEL_QIPPmilestones!$FE$22</c:f>
              <c:strCache>
                <c:ptCount val="1"/>
                <c:pt idx="0">
                  <c:v>QIPP LM 5.23</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INEL_QIPPmilestones!$FE$39:$FE$79</c:f>
              <c:numCache>
                <c:formatCode>mmm\ yy</c:formatCode>
                <c:ptCount val="41"/>
              </c:numCache>
            </c:numRef>
          </c:yVal>
        </c:ser>
        <c:ser>
          <c:idx val="24"/>
          <c:order val="24"/>
          <c:tx>
            <c:strRef>
              <c:f>INEL_QIPPmilestones!$FF$22</c:f>
              <c:strCache>
                <c:ptCount val="1"/>
                <c:pt idx="0">
                  <c:v>QIPP LM 5.24</c:v>
                </c:pt>
              </c:strCache>
            </c:strRef>
          </c:tx>
          <c:spPr>
            <a:ln w="12700">
              <a:solidFill>
                <a:srgbClr val="003366"/>
              </a:solidFill>
              <a:prstDash val="solid"/>
            </a:ln>
          </c:spPr>
          <c:marker>
            <c:symbol val="plus"/>
            <c:size val="5"/>
            <c:spPr>
              <a:noFill/>
              <a:ln>
                <a:solidFill>
                  <a:srgbClr val="003366"/>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INEL_QIPPmilestones!$FF$39:$FF$79</c:f>
              <c:numCache>
                <c:formatCode>mmm\ yy</c:formatCode>
                <c:ptCount val="41"/>
              </c:numCache>
            </c:numRef>
          </c:yVal>
        </c:ser>
        <c:ser>
          <c:idx val="25"/>
          <c:order val="25"/>
          <c:tx>
            <c:strRef>
              <c:f>INEL_QIPPmilestones!$FG$22</c:f>
              <c:strCache>
                <c:ptCount val="1"/>
                <c:pt idx="0">
                  <c:v>QIPP LM 5.25</c:v>
                </c:pt>
              </c:strCache>
            </c:strRef>
          </c:tx>
          <c:spPr>
            <a:ln w="12700">
              <a:solidFill>
                <a:srgbClr val="339966"/>
              </a:solidFill>
              <a:prstDash val="solid"/>
            </a:ln>
          </c:spPr>
          <c:marker>
            <c:symbol val="dot"/>
            <c:size val="5"/>
            <c:spPr>
              <a:noFill/>
              <a:ln>
                <a:solidFill>
                  <a:srgbClr val="339966"/>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INEL_QIPPmilestones!$FG$39:$FG$79</c:f>
              <c:numCache>
                <c:formatCode>mmm\ yy</c:formatCode>
                <c:ptCount val="41"/>
              </c:numCache>
            </c:numRef>
          </c:yVal>
        </c:ser>
        <c:ser>
          <c:idx val="26"/>
          <c:order val="26"/>
          <c:tx>
            <c:strRef>
              <c:f>INEL_QIPPmilestones!$FH$22</c:f>
              <c:strCache>
                <c:ptCount val="1"/>
                <c:pt idx="0">
                  <c:v>QIPP LM 5.26</c:v>
                </c:pt>
              </c:strCache>
            </c:strRef>
          </c:tx>
          <c:spPr>
            <a:ln w="12700">
              <a:solidFill>
                <a:srgbClr val="003300"/>
              </a:solidFill>
              <a:prstDash val="solid"/>
            </a:ln>
          </c:spPr>
          <c:marker>
            <c:symbol val="dash"/>
            <c:size val="5"/>
            <c:spPr>
              <a:noFill/>
              <a:ln>
                <a:solidFill>
                  <a:srgbClr val="0033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INEL_QIPPmilestones!$FH$39:$FH$79</c:f>
              <c:numCache>
                <c:formatCode>mmm\ yy</c:formatCode>
                <c:ptCount val="41"/>
              </c:numCache>
            </c:numRef>
          </c:yVal>
        </c:ser>
        <c:ser>
          <c:idx val="27"/>
          <c:order val="27"/>
          <c:tx>
            <c:strRef>
              <c:f>INEL_QIPPmilestones!$FI$22</c:f>
              <c:strCache>
                <c:ptCount val="1"/>
                <c:pt idx="0">
                  <c:v>QIPP LM 5.27</c:v>
                </c:pt>
              </c:strCache>
            </c:strRef>
          </c:tx>
          <c:spPr>
            <a:ln w="12700">
              <a:solidFill>
                <a:srgbClr val="333300"/>
              </a:solidFill>
              <a:prstDash val="solid"/>
            </a:ln>
          </c:spPr>
          <c:marker>
            <c:symbol val="diamond"/>
            <c:size val="5"/>
            <c:spPr>
              <a:solidFill>
                <a:srgbClr val="333300"/>
              </a:solidFill>
              <a:ln>
                <a:solidFill>
                  <a:srgbClr val="3333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INEL_QIPPmilestones!$FI$39:$FI$79</c:f>
              <c:numCache>
                <c:formatCode>mmm\ yy</c:formatCode>
                <c:ptCount val="41"/>
              </c:numCache>
            </c:numRef>
          </c:yVal>
        </c:ser>
        <c:ser>
          <c:idx val="28"/>
          <c:order val="28"/>
          <c:tx>
            <c:strRef>
              <c:f>INEL_QIPPmilestones!$FJ$22</c:f>
              <c:strCache>
                <c:ptCount val="1"/>
                <c:pt idx="0">
                  <c:v>QIPP LM 5.28</c:v>
                </c:pt>
              </c:strCache>
            </c:strRef>
          </c:tx>
          <c:spPr>
            <a:ln w="12700">
              <a:solidFill>
                <a:srgbClr val="993300"/>
              </a:solidFill>
              <a:prstDash val="solid"/>
            </a:ln>
          </c:spPr>
          <c:marker>
            <c:symbol val="square"/>
            <c:size val="5"/>
            <c:spPr>
              <a:solidFill>
                <a:srgbClr val="993300"/>
              </a:solidFill>
              <a:ln>
                <a:solidFill>
                  <a:srgbClr val="9933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INEL_QIPPmilestones!$FJ$39:$FJ$79</c:f>
              <c:numCache>
                <c:formatCode>mmm\ yy</c:formatCode>
                <c:ptCount val="41"/>
              </c:numCache>
            </c:numRef>
          </c:yVal>
        </c:ser>
        <c:ser>
          <c:idx val="29"/>
          <c:order val="29"/>
          <c:tx>
            <c:strRef>
              <c:f>INEL_QIPPmilestones!$FK$22</c:f>
              <c:strCache>
                <c:ptCount val="1"/>
                <c:pt idx="0">
                  <c:v>QIPP LM 5.29</c:v>
                </c:pt>
              </c:strCache>
            </c:strRef>
          </c:tx>
          <c:spPr>
            <a:ln w="12700">
              <a:solidFill>
                <a:srgbClr val="993366"/>
              </a:solidFill>
              <a:prstDash val="solid"/>
            </a:ln>
          </c:spPr>
          <c:marker>
            <c:symbol val="triangle"/>
            <c:size val="5"/>
            <c:spPr>
              <a:solidFill>
                <a:srgbClr val="993366"/>
              </a:solidFill>
              <a:ln>
                <a:solidFill>
                  <a:srgbClr val="993366"/>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INEL_QIPPmilestones!$FK$39:$FK$79</c:f>
              <c:numCache>
                <c:formatCode>mmm\ yy</c:formatCode>
                <c:ptCount val="41"/>
              </c:numCache>
            </c:numRef>
          </c:yVal>
        </c:ser>
        <c:axId val="88722816"/>
        <c:axId val="88738432"/>
      </c:scatterChart>
      <c:valAx>
        <c:axId val="88722816"/>
        <c:scaling>
          <c:orientation val="minMax"/>
        </c:scaling>
        <c:axPos val="t"/>
        <c:title>
          <c:tx>
            <c:rich>
              <a:bodyPr/>
              <a:lstStyle/>
              <a:p>
                <a:pPr>
                  <a:defRPr sz="1000" b="1" i="1" u="none" strike="noStrike" baseline="0">
                    <a:solidFill>
                      <a:srgbClr val="000000"/>
                    </a:solidFill>
                    <a:latin typeface="Calibri"/>
                    <a:ea typeface="Calibri"/>
                    <a:cs typeface="Calibri"/>
                  </a:defRPr>
                </a:pPr>
                <a:r>
                  <a:t>MONTH REPORTED</a:t>
                </a:r>
              </a:p>
            </c:rich>
          </c:tx>
          <c:layout>
            <c:manualLayout>
              <c:xMode val="edge"/>
              <c:yMode val="edge"/>
              <c:x val="0.40778605101546861"/>
              <c:y val="5.1548291312070837E-2"/>
            </c:manualLayout>
          </c:layout>
          <c:spPr>
            <a:noFill/>
            <a:ln w="25400">
              <a:noFill/>
            </a:ln>
          </c:spPr>
        </c:title>
        <c:numFmt formatCode="mmm\-yy" sourceLinked="1"/>
        <c:minorTickMark val="out"/>
        <c:tickLblPos val="nextTo"/>
        <c:txPr>
          <a:bodyPr rot="-5400000" vert="horz"/>
          <a:lstStyle/>
          <a:p>
            <a:pPr>
              <a:defRPr sz="1000" b="0" i="1" u="none" strike="noStrike" baseline="0">
                <a:solidFill>
                  <a:srgbClr val="000000"/>
                </a:solidFill>
                <a:latin typeface="Calibri"/>
                <a:ea typeface="Calibri"/>
                <a:cs typeface="Calibri"/>
              </a:defRPr>
            </a:pPr>
            <a:endParaRPr lang="en-US"/>
          </a:p>
        </c:txPr>
        <c:crossAx val="88738432"/>
        <c:crossesAt val="31"/>
        <c:crossBetween val="midCat"/>
        <c:majorUnit val="31"/>
        <c:minorUnit val="31"/>
      </c:valAx>
      <c:valAx>
        <c:axId val="88738432"/>
        <c:scaling>
          <c:orientation val="maxMin"/>
        </c:scaling>
        <c:axPos val="l"/>
        <c:majorGridlines/>
        <c:minorGridlines/>
        <c:title>
          <c:tx>
            <c:rich>
              <a:bodyPr/>
              <a:lstStyle/>
              <a:p>
                <a:pPr>
                  <a:defRPr sz="1000" b="1" i="1" u="none" strike="noStrike" baseline="0">
                    <a:solidFill>
                      <a:srgbClr val="000000"/>
                    </a:solidFill>
                    <a:latin typeface="Calibri"/>
                    <a:ea typeface="Calibri"/>
                    <a:cs typeface="Calibri"/>
                  </a:defRPr>
                </a:pPr>
                <a:r>
                  <a:t>EXPECTED MONTH OF DELVIERY</a:t>
                </a:r>
              </a:p>
            </c:rich>
          </c:tx>
          <c:spPr>
            <a:noFill/>
            <a:ln w="25400">
              <a:noFill/>
            </a:ln>
          </c:spPr>
        </c:title>
        <c:numFmt formatCode="mmm\-yy" sourceLinked="1"/>
        <c:minorTickMark val="out"/>
        <c:tickLblPos val="nextTo"/>
        <c:txPr>
          <a:bodyPr rot="0" vert="horz"/>
          <a:lstStyle/>
          <a:p>
            <a:pPr>
              <a:defRPr sz="1000" b="0" i="1" u="none" strike="noStrike" baseline="0">
                <a:solidFill>
                  <a:srgbClr val="000000"/>
                </a:solidFill>
                <a:latin typeface="Calibri"/>
                <a:ea typeface="Calibri"/>
                <a:cs typeface="Calibri"/>
              </a:defRPr>
            </a:pPr>
            <a:endParaRPr lang="en-US"/>
          </a:p>
        </c:txPr>
        <c:crossAx val="88722816"/>
        <c:crossesAt val="31"/>
        <c:crossBetween val="midCat"/>
        <c:majorUnit val="31"/>
        <c:minorUnit val="31"/>
      </c:valAx>
      <c:spPr>
        <a:ln>
          <a:solidFill>
            <a:schemeClr val="accent1"/>
          </a:solidFill>
        </a:ln>
      </c:spPr>
    </c:plotArea>
    <c:legend>
      <c:legendPos val="r"/>
      <c:layout>
        <c:manualLayout>
          <c:xMode val="edge"/>
          <c:yMode val="edge"/>
          <c:wMode val="edge"/>
          <c:hMode val="edge"/>
          <c:x val="7.6699029126213597E-2"/>
          <c:y val="0.8055564834698693"/>
          <c:w val="0.88737904849272453"/>
          <c:h val="0.96212227259471605"/>
        </c:manualLayout>
      </c:layout>
      <c:txPr>
        <a:bodyPr/>
        <a:lstStyle/>
        <a:p>
          <a:pPr>
            <a:defRPr sz="920" b="0" i="1" u="none" strike="noStrike" baseline="0">
              <a:solidFill>
                <a:srgbClr val="000000"/>
              </a:solidFill>
              <a:latin typeface="Calibri"/>
              <a:ea typeface="Calibri"/>
              <a:cs typeface="Calibri"/>
            </a:defRPr>
          </a:pPr>
          <a:endParaRPr lang="en-US"/>
        </a:p>
      </c:txPr>
    </c:legend>
    <c:plotVisOnly val="1"/>
    <c:dispBlanksAs val="gap"/>
  </c:chart>
  <c:txPr>
    <a:bodyPr/>
    <a:lstStyle/>
    <a:p>
      <a:pPr>
        <a:defRPr sz="1000" b="0" i="1" u="none" strike="noStrike" baseline="0">
          <a:solidFill>
            <a:srgbClr val="000000"/>
          </a:solidFill>
          <a:latin typeface="Calibri"/>
          <a:ea typeface="Calibri"/>
          <a:cs typeface="Calibri"/>
        </a:defRPr>
      </a:pPr>
      <a:endParaRPr lang="en-US"/>
    </a:p>
  </c:txPr>
  <c:printSettings>
    <c:headerFooter alignWithMargins="0"/>
    <c:pageMargins b="1" l="0.75000000000000333" r="0.75000000000000333"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400" b="1" i="1" u="none" strike="noStrike" baseline="0">
                <a:solidFill>
                  <a:srgbClr val="000000"/>
                </a:solidFill>
                <a:latin typeface="Calibri"/>
                <a:ea typeface="Calibri"/>
                <a:cs typeface="Calibri"/>
              </a:defRPr>
            </a:pPr>
            <a:r>
              <a:t>PCT Milestones graph - QIPP initiative 6</a:t>
            </a:r>
          </a:p>
        </c:rich>
      </c:tx>
      <c:layout>
        <c:manualLayout>
          <c:xMode val="edge"/>
          <c:yMode val="edge"/>
          <c:x val="9.8417814165081968E-3"/>
          <c:y val="9.0456851783817412E-3"/>
        </c:manualLayout>
      </c:layout>
      <c:spPr>
        <a:noFill/>
        <a:ln w="25400">
          <a:noFill/>
        </a:ln>
      </c:spPr>
    </c:title>
    <c:plotArea>
      <c:layout>
        <c:manualLayout>
          <c:layoutTarget val="inner"/>
          <c:xMode val="edge"/>
          <c:yMode val="edge"/>
          <c:x val="8.4476379228106677E-2"/>
          <c:y val="0.13164251304030034"/>
          <c:w val="0.79889298892988925"/>
          <c:h val="0.63285024154590053"/>
        </c:manualLayout>
      </c:layout>
      <c:scatterChart>
        <c:scatterStyle val="lineMarker"/>
        <c:ser>
          <c:idx val="0"/>
          <c:order val="0"/>
          <c:tx>
            <c:v>delivery path</c:v>
          </c:tx>
          <c:spPr>
            <a:ln w="6350">
              <a:prstDash val="dashDot"/>
            </a:ln>
          </c:spPr>
          <c:marker>
            <c:symbol val="none"/>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yVal>
        </c:ser>
        <c:ser>
          <c:idx val="6"/>
          <c:order val="1"/>
          <c:tx>
            <c:strRef>
              <c:f>INEL_QIPPmilestones!$FP$22</c:f>
              <c:strCache>
                <c:ptCount val="1"/>
                <c:pt idx="0">
                  <c:v>QIPP LM 6.1</c:v>
                </c:pt>
              </c:strCache>
            </c:strRef>
          </c:tx>
          <c:spPr>
            <a:ln>
              <a:solidFill>
                <a:schemeClr val="tx2">
                  <a:lumMod val="40000"/>
                  <a:lumOff val="60000"/>
                </a:schemeClr>
              </a:solidFill>
            </a:ln>
          </c:spPr>
          <c:marker>
            <c:symbol val="plus"/>
            <c:size val="7"/>
          </c:marker>
          <c:dLbls>
            <c:dLbl>
              <c:idx val="0"/>
              <c:delete val="1"/>
            </c:dLbl>
            <c:dLbl>
              <c:idx val="1"/>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INEL_QIPPmilestones!$FP$39:$FP$79</c:f>
              <c:numCache>
                <c:formatCode>mmm\ yy</c:formatCode>
                <c:ptCount val="41"/>
                <c:pt idx="4">
                  <c:v>41121</c:v>
                </c:pt>
                <c:pt idx="5">
                  <c:v>41121</c:v>
                </c:pt>
                <c:pt idx="6">
                  <c:v>41121</c:v>
                </c:pt>
                <c:pt idx="7">
                  <c:v>41305</c:v>
                </c:pt>
                <c:pt idx="8">
                  <c:v>41305</c:v>
                </c:pt>
                <c:pt idx="9">
                  <c:v>41305</c:v>
                </c:pt>
              </c:numCache>
            </c:numRef>
          </c:yVal>
        </c:ser>
        <c:ser>
          <c:idx val="7"/>
          <c:order val="2"/>
          <c:tx>
            <c:strRef>
              <c:f>INEL_QIPPmilestones!$FQ$22</c:f>
              <c:strCache>
                <c:ptCount val="1"/>
                <c:pt idx="0">
                  <c:v>QIPP LM 6.2</c:v>
                </c:pt>
              </c:strCache>
            </c:strRef>
          </c:tx>
          <c:spPr>
            <a:ln w="25400">
              <a:solidFill>
                <a:srgbClr val="FF8080"/>
              </a:solidFill>
              <a:prstDash val="lgDashDot"/>
            </a:ln>
          </c:spPr>
          <c:marker>
            <c:symbol val="plus"/>
            <c:size val="7"/>
            <c:spPr>
              <a:solidFill>
                <a:srgbClr val="969696"/>
              </a:solidFill>
              <a:ln>
                <a:solidFill>
                  <a:srgbClr val="FF8080"/>
                </a:solidFill>
                <a:prstDash val="solid"/>
              </a:ln>
            </c:spPr>
          </c:marker>
          <c:dLbls>
            <c:dLbl>
              <c:idx val="0"/>
              <c:delete val="1"/>
            </c:dLbl>
            <c:dLbl>
              <c:idx val="1"/>
              <c:delete val="1"/>
            </c:dLbl>
            <c:dLbl>
              <c:idx val="2"/>
              <c:delete val="1"/>
            </c:dLbl>
            <c:dLbl>
              <c:idx val="3"/>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INEL_QIPPmilestones!$FQ$39:$FQ$79</c:f>
              <c:numCache>
                <c:formatCode>mmm\ yy</c:formatCode>
                <c:ptCount val="41"/>
                <c:pt idx="4">
                  <c:v>41152</c:v>
                </c:pt>
                <c:pt idx="5">
                  <c:v>41152</c:v>
                </c:pt>
                <c:pt idx="6">
                  <c:v>41121</c:v>
                </c:pt>
                <c:pt idx="7">
                  <c:v>41121</c:v>
                </c:pt>
                <c:pt idx="8">
                  <c:v>41364</c:v>
                </c:pt>
                <c:pt idx="9">
                  <c:v>41364</c:v>
                </c:pt>
              </c:numCache>
            </c:numRef>
          </c:yVal>
        </c:ser>
        <c:ser>
          <c:idx val="15"/>
          <c:order val="3"/>
          <c:tx>
            <c:strRef>
              <c:f>INEL_QIPPmilestones!$FR$22</c:f>
              <c:strCache>
                <c:ptCount val="1"/>
                <c:pt idx="0">
                  <c:v>QIPP LM 6.3</c:v>
                </c:pt>
              </c:strCache>
            </c:strRef>
          </c:tx>
          <c:spPr>
            <a:ln w="25400">
              <a:solidFill>
                <a:srgbClr val="FFCC99"/>
              </a:solidFill>
              <a:prstDash val="solid"/>
            </a:ln>
          </c:spPr>
          <c:marker>
            <c:symbol val="plus"/>
            <c:size val="7"/>
            <c:spPr>
              <a:noFill/>
              <a:ln>
                <a:solidFill>
                  <a:srgbClr val="FFCC99"/>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INEL_QIPPmilestones!$FR$39:$FR$79</c:f>
              <c:numCache>
                <c:formatCode>mmm\ yy</c:formatCode>
                <c:ptCount val="41"/>
                <c:pt idx="4">
                  <c:v>41305</c:v>
                </c:pt>
                <c:pt idx="5">
                  <c:v>41305</c:v>
                </c:pt>
                <c:pt idx="6">
                  <c:v>41305</c:v>
                </c:pt>
                <c:pt idx="7">
                  <c:v>41305</c:v>
                </c:pt>
                <c:pt idx="8">
                  <c:v>41305</c:v>
                </c:pt>
                <c:pt idx="9">
                  <c:v>41305</c:v>
                </c:pt>
              </c:numCache>
            </c:numRef>
          </c:yVal>
        </c:ser>
        <c:ser>
          <c:idx val="16"/>
          <c:order val="4"/>
          <c:tx>
            <c:strRef>
              <c:f>INEL_QIPPmilestones!$FS$22</c:f>
              <c:strCache>
                <c:ptCount val="1"/>
                <c:pt idx="0">
                  <c:v>QIPP LM 6.4</c:v>
                </c:pt>
              </c:strCache>
            </c:strRef>
          </c:tx>
          <c:spPr>
            <a:ln w="25400">
              <a:solidFill>
                <a:srgbClr val="3366FF"/>
              </a:solidFill>
              <a:prstDash val="solid"/>
            </a:ln>
          </c:spPr>
          <c:marker>
            <c:symbol val="plus"/>
            <c:size val="7"/>
            <c:spPr>
              <a:noFill/>
              <a:ln>
                <a:solidFill>
                  <a:srgbClr val="3366FF"/>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INEL_QIPPmilestones!$FS$39:$FS$79</c:f>
              <c:numCache>
                <c:formatCode>mmm\ yy</c:formatCode>
                <c:ptCount val="41"/>
                <c:pt idx="4">
                  <c:v>41060</c:v>
                </c:pt>
                <c:pt idx="5">
                  <c:v>41060</c:v>
                </c:pt>
                <c:pt idx="6">
                  <c:v>41090</c:v>
                </c:pt>
              </c:numCache>
            </c:numRef>
          </c:yVal>
        </c:ser>
        <c:ser>
          <c:idx val="17"/>
          <c:order val="5"/>
          <c:tx>
            <c:strRef>
              <c:f>INEL_QIPPmilestones!$FT$22</c:f>
              <c:strCache>
                <c:ptCount val="1"/>
                <c:pt idx="0">
                  <c:v>QIPP LM 6.5</c:v>
                </c:pt>
              </c:strCache>
            </c:strRef>
          </c:tx>
          <c:spPr>
            <a:ln w="25400">
              <a:solidFill>
                <a:srgbClr val="33CCCC"/>
              </a:solidFill>
              <a:prstDash val="solid"/>
            </a:ln>
          </c:spPr>
          <c:marker>
            <c:symbol val="plus"/>
            <c:size val="7"/>
            <c:spPr>
              <a:noFill/>
              <a:ln>
                <a:solidFill>
                  <a:srgbClr val="33CCCC"/>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INEL_QIPPmilestones!$FT$39:$FT$79</c:f>
              <c:numCache>
                <c:formatCode>mmm\ yy</c:formatCode>
                <c:ptCount val="41"/>
                <c:pt idx="4">
                  <c:v>41213</c:v>
                </c:pt>
                <c:pt idx="5">
                  <c:v>41213</c:v>
                </c:pt>
                <c:pt idx="6">
                  <c:v>41213</c:v>
                </c:pt>
                <c:pt idx="7">
                  <c:v>41213</c:v>
                </c:pt>
                <c:pt idx="8">
                  <c:v>41213</c:v>
                </c:pt>
                <c:pt idx="9">
                  <c:v>41213</c:v>
                </c:pt>
              </c:numCache>
            </c:numRef>
          </c:yVal>
        </c:ser>
        <c:ser>
          <c:idx val="2"/>
          <c:order val="6"/>
          <c:tx>
            <c:strRef>
              <c:f>INEL_QIPPmilestones!$FU$22</c:f>
              <c:strCache>
                <c:ptCount val="1"/>
                <c:pt idx="0">
                  <c:v>QIPP LM 6.6</c:v>
                </c:pt>
              </c:strCache>
            </c:strRef>
          </c:tx>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INEL_QIPPmilestones!$FU$39:$FU$79</c:f>
              <c:numCache>
                <c:formatCode>mmm\ yy</c:formatCode>
                <c:ptCount val="41"/>
              </c:numCache>
            </c:numRef>
          </c:yVal>
        </c:ser>
        <c:ser>
          <c:idx val="3"/>
          <c:order val="7"/>
          <c:tx>
            <c:strRef>
              <c:f>INEL_QIPPmilestones!$FV$22</c:f>
              <c:strCache>
                <c:ptCount val="1"/>
                <c:pt idx="0">
                  <c:v>QIPP LM 6.7</c:v>
                </c:pt>
              </c:strCache>
            </c:strRef>
          </c:tx>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INEL_QIPPmilestones!$FV$39:$FV$79</c:f>
              <c:numCache>
                <c:formatCode>mmm\ yy</c:formatCode>
                <c:ptCount val="41"/>
              </c:numCache>
            </c:numRef>
          </c:yVal>
        </c:ser>
        <c:ser>
          <c:idx val="4"/>
          <c:order val="8"/>
          <c:tx>
            <c:strRef>
              <c:f>INEL_QIPPmilestones!$FW$22</c:f>
              <c:strCache>
                <c:ptCount val="1"/>
                <c:pt idx="0">
                  <c:v>QIPP LM 6.8</c:v>
                </c:pt>
              </c:strCache>
            </c:strRef>
          </c:tx>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INEL_QIPPmilestones!$FW$39:$FW$79</c:f>
              <c:numCache>
                <c:formatCode>mmm\ yy</c:formatCode>
                <c:ptCount val="41"/>
              </c:numCache>
            </c:numRef>
          </c:yVal>
        </c:ser>
        <c:ser>
          <c:idx val="5"/>
          <c:order val="9"/>
          <c:tx>
            <c:strRef>
              <c:f>INEL_QIPPmilestones!$FX$22</c:f>
              <c:strCache>
                <c:ptCount val="1"/>
                <c:pt idx="0">
                  <c:v>QIPP LM 6.9</c:v>
                </c:pt>
              </c:strCache>
            </c:strRef>
          </c:tx>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INEL_QIPPmilestones!$FX$39:$FX$78</c:f>
              <c:numCache>
                <c:formatCode>mmm\ yy</c:formatCode>
                <c:ptCount val="40"/>
              </c:numCache>
            </c:numRef>
          </c:yVal>
        </c:ser>
        <c:ser>
          <c:idx val="8"/>
          <c:order val="10"/>
          <c:tx>
            <c:strRef>
              <c:f>INEL_QIPPmilestones!$FY$22</c:f>
              <c:strCache>
                <c:ptCount val="1"/>
                <c:pt idx="0">
                  <c:v>QIPP LM 6.10</c:v>
                </c:pt>
              </c:strCache>
            </c:strRef>
          </c:tx>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INEL_QIPPmilestones!$FY$39:$FY$79</c:f>
              <c:numCache>
                <c:formatCode>mmm\ yy</c:formatCode>
                <c:ptCount val="41"/>
              </c:numCache>
            </c:numRef>
          </c:yVal>
        </c:ser>
        <c:ser>
          <c:idx val="1"/>
          <c:order val="11"/>
          <c:tx>
            <c:strRef>
              <c:f>INEL_QIPPmilestones!$FZ$22</c:f>
              <c:strCache>
                <c:ptCount val="1"/>
                <c:pt idx="0">
                  <c:v>QIPP LM 6.11</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INEL_QIPPmilestones!$FZ$39:$FZ$79</c:f>
              <c:numCache>
                <c:formatCode>mmm\ yy</c:formatCode>
                <c:ptCount val="41"/>
              </c:numCache>
            </c:numRef>
          </c:yVal>
        </c:ser>
        <c:ser>
          <c:idx val="9"/>
          <c:order val="12"/>
          <c:tx>
            <c:strRef>
              <c:f>INEL_QIPPmilestones!$GA$22</c:f>
              <c:strCache>
                <c:ptCount val="1"/>
                <c:pt idx="0">
                  <c:v>QIPP LM 6.12</c:v>
                </c:pt>
              </c:strCache>
            </c:strRef>
          </c:tx>
          <c:spPr>
            <a:ln w="12700">
              <a:solidFill>
                <a:srgbClr val="CCFFFF"/>
              </a:solidFill>
              <a:prstDash val="solid"/>
            </a:ln>
          </c:spPr>
          <c:marker>
            <c:symbol val="diamond"/>
            <c:size val="5"/>
            <c:spPr>
              <a:solidFill>
                <a:srgbClr val="CCFFFF"/>
              </a:solidFill>
              <a:ln>
                <a:solidFill>
                  <a:srgbClr val="CCFFFF"/>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INEL_QIPPmilestones!$GA$39:$GA$79</c:f>
              <c:numCache>
                <c:formatCode>mmm\ yy</c:formatCode>
                <c:ptCount val="41"/>
              </c:numCache>
            </c:numRef>
          </c:yVal>
        </c:ser>
        <c:ser>
          <c:idx val="10"/>
          <c:order val="13"/>
          <c:tx>
            <c:strRef>
              <c:f>INEL_QIPPmilestones!$GB$22</c:f>
              <c:strCache>
                <c:ptCount val="1"/>
                <c:pt idx="0">
                  <c:v>QIPP LM 6.13</c:v>
                </c:pt>
              </c:strCache>
            </c:strRef>
          </c:tx>
          <c:spPr>
            <a:ln w="12700">
              <a:solidFill>
                <a:srgbClr val="CCFFCC"/>
              </a:solidFill>
              <a:prstDash val="solid"/>
            </a:ln>
          </c:spPr>
          <c:marker>
            <c:symbol val="square"/>
            <c:size val="5"/>
            <c:spPr>
              <a:solidFill>
                <a:srgbClr val="CCFFCC"/>
              </a:solidFill>
              <a:ln>
                <a:solidFill>
                  <a:srgbClr val="CCFFCC"/>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INEL_QIPPmilestones!$GB$39:$GB$79</c:f>
              <c:numCache>
                <c:formatCode>mmm\ yy</c:formatCode>
                <c:ptCount val="41"/>
              </c:numCache>
            </c:numRef>
          </c:yVal>
        </c:ser>
        <c:ser>
          <c:idx val="11"/>
          <c:order val="14"/>
          <c:tx>
            <c:strRef>
              <c:f>INEL_QIPPmilestones!$GC$22</c:f>
              <c:strCache>
                <c:ptCount val="1"/>
                <c:pt idx="0">
                  <c:v>QIPP LM 6.14</c:v>
                </c:pt>
              </c:strCache>
            </c:strRef>
          </c:tx>
          <c:spPr>
            <a:ln w="12700">
              <a:solidFill>
                <a:srgbClr val="FFFF99"/>
              </a:solidFill>
              <a:prstDash val="solid"/>
            </a:ln>
          </c:spPr>
          <c:marker>
            <c:symbol val="triangle"/>
            <c:size val="5"/>
            <c:spPr>
              <a:solidFill>
                <a:srgbClr val="FFFF99"/>
              </a:solidFill>
              <a:ln>
                <a:solidFill>
                  <a:srgbClr val="FFFF99"/>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INEL_QIPPmilestones!$GC$39:$GC$79</c:f>
              <c:numCache>
                <c:formatCode>mmm\ yy</c:formatCode>
                <c:ptCount val="41"/>
              </c:numCache>
            </c:numRef>
          </c:yVal>
        </c:ser>
        <c:ser>
          <c:idx val="12"/>
          <c:order val="15"/>
          <c:tx>
            <c:strRef>
              <c:f>INEL_QIPPmilestones!$GD$22</c:f>
              <c:strCache>
                <c:ptCount val="1"/>
                <c:pt idx="0">
                  <c:v>QIPP LM 6.15</c:v>
                </c:pt>
              </c:strCache>
            </c:strRef>
          </c:tx>
          <c:spPr>
            <a:ln w="12700">
              <a:solidFill>
                <a:srgbClr val="99CCFF"/>
              </a:solidFill>
              <a:prstDash val="solid"/>
            </a:ln>
          </c:spPr>
          <c:marker>
            <c:symbol val="x"/>
            <c:size val="5"/>
            <c:spPr>
              <a:noFill/>
              <a:ln>
                <a:solidFill>
                  <a:srgbClr val="99CCFF"/>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INEL_QIPPmilestones!$GD$39:$GD$78</c:f>
              <c:numCache>
                <c:formatCode>mmm\ yy</c:formatCode>
                <c:ptCount val="40"/>
              </c:numCache>
            </c:numRef>
          </c:yVal>
        </c:ser>
        <c:ser>
          <c:idx val="13"/>
          <c:order val="16"/>
          <c:tx>
            <c:strRef>
              <c:f>INEL_QIPPmilestones!$GE$22</c:f>
              <c:strCache>
                <c:ptCount val="1"/>
                <c:pt idx="0">
                  <c:v>QIPP LM 6.16</c:v>
                </c:pt>
              </c:strCache>
            </c:strRef>
          </c:tx>
          <c:spPr>
            <a:ln w="12700">
              <a:solidFill>
                <a:srgbClr val="FF99CC"/>
              </a:solidFill>
              <a:prstDash val="solid"/>
            </a:ln>
          </c:spPr>
          <c:marker>
            <c:symbol val="star"/>
            <c:size val="5"/>
            <c:spPr>
              <a:noFill/>
              <a:ln>
                <a:solidFill>
                  <a:srgbClr val="FF99CC"/>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INEL_QIPPmilestones!$GE$39:$GE$79</c:f>
              <c:numCache>
                <c:formatCode>mmm\ yy</c:formatCode>
                <c:ptCount val="41"/>
              </c:numCache>
            </c:numRef>
          </c:yVal>
        </c:ser>
        <c:ser>
          <c:idx val="14"/>
          <c:order val="17"/>
          <c:tx>
            <c:strRef>
              <c:f>INEL_QIPPmilestones!$GF$22</c:f>
              <c:strCache>
                <c:ptCount val="1"/>
                <c:pt idx="0">
                  <c:v>QIPP LM 6.17</c:v>
                </c:pt>
              </c:strCache>
            </c:strRef>
          </c:tx>
          <c:spPr>
            <a:ln w="12700">
              <a:solidFill>
                <a:srgbClr val="CC99FF"/>
              </a:solidFill>
              <a:prstDash val="solid"/>
            </a:ln>
          </c:spPr>
          <c:marker>
            <c:symbol val="circle"/>
            <c:size val="5"/>
            <c:spPr>
              <a:solidFill>
                <a:srgbClr val="CC99FF"/>
              </a:solidFill>
              <a:ln>
                <a:solidFill>
                  <a:srgbClr val="CC99FF"/>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INEL_QIPPmilestones!$GF$39:$GF$79</c:f>
              <c:numCache>
                <c:formatCode>mmm\ yy</c:formatCode>
                <c:ptCount val="41"/>
              </c:numCache>
            </c:numRef>
          </c:yVal>
        </c:ser>
        <c:ser>
          <c:idx val="18"/>
          <c:order val="18"/>
          <c:tx>
            <c:strRef>
              <c:f>INEL_QIPPmilestones!$GG$22</c:f>
              <c:strCache>
                <c:ptCount val="1"/>
                <c:pt idx="0">
                  <c:v>QIPP LM 6.18</c:v>
                </c:pt>
              </c:strCache>
            </c:strRef>
          </c:tx>
          <c:spPr>
            <a:ln w="12700">
              <a:solidFill>
                <a:srgbClr val="99CC00"/>
              </a:solidFill>
              <a:prstDash val="solid"/>
            </a:ln>
          </c:spPr>
          <c:marker>
            <c:symbol val="diamond"/>
            <c:size val="5"/>
            <c:spPr>
              <a:solidFill>
                <a:srgbClr val="99CC00"/>
              </a:solidFill>
              <a:ln>
                <a:solidFill>
                  <a:srgbClr val="99CC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INEL_QIPPmilestones!$GG$39:$GG$79</c:f>
              <c:numCache>
                <c:formatCode>mmm\ yy</c:formatCode>
                <c:ptCount val="41"/>
              </c:numCache>
            </c:numRef>
          </c:yVal>
        </c:ser>
        <c:ser>
          <c:idx val="19"/>
          <c:order val="19"/>
          <c:tx>
            <c:strRef>
              <c:f>INEL_QIPPmilestones!$GH$22</c:f>
              <c:strCache>
                <c:ptCount val="1"/>
                <c:pt idx="0">
                  <c:v>QIPP LM 6.19</c:v>
                </c:pt>
              </c:strCache>
            </c:strRef>
          </c:tx>
          <c:spPr>
            <a:ln w="12700">
              <a:solidFill>
                <a:srgbClr val="FFCC00"/>
              </a:solidFill>
              <a:prstDash val="solid"/>
            </a:ln>
          </c:spPr>
          <c:marker>
            <c:symbol val="square"/>
            <c:size val="5"/>
            <c:spPr>
              <a:solidFill>
                <a:srgbClr val="FFCC00"/>
              </a:solidFill>
              <a:ln>
                <a:solidFill>
                  <a:srgbClr val="FFCC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INEL_QIPPmilestones!$GH$39:$GH$79</c:f>
              <c:numCache>
                <c:formatCode>mmm\ yy</c:formatCode>
                <c:ptCount val="41"/>
              </c:numCache>
            </c:numRef>
          </c:yVal>
        </c:ser>
        <c:ser>
          <c:idx val="20"/>
          <c:order val="20"/>
          <c:tx>
            <c:strRef>
              <c:f>INEL_QIPPmilestones!$GI$22</c:f>
              <c:strCache>
                <c:ptCount val="1"/>
                <c:pt idx="0">
                  <c:v>QIPP LM 6.20</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INEL_QIPPmilestones!$GI$39:$GI$79</c:f>
              <c:numCache>
                <c:formatCode>mmm\ yy</c:formatCode>
                <c:ptCount val="41"/>
              </c:numCache>
            </c:numRef>
          </c:yVal>
        </c:ser>
        <c:ser>
          <c:idx val="21"/>
          <c:order val="21"/>
          <c:tx>
            <c:strRef>
              <c:f>INEL_QIPPmilestones!$GJ$22</c:f>
              <c:strCache>
                <c:ptCount val="1"/>
                <c:pt idx="0">
                  <c:v>QIPP LM 6.21</c:v>
                </c:pt>
              </c:strCache>
            </c:strRef>
          </c:tx>
          <c:spPr>
            <a:ln w="12700">
              <a:solidFill>
                <a:srgbClr val="FF6600"/>
              </a:solidFill>
              <a:prstDash val="solid"/>
            </a:ln>
          </c:spPr>
          <c:marker>
            <c:symbol val="x"/>
            <c:size val="5"/>
            <c:spPr>
              <a:noFill/>
              <a:ln>
                <a:solidFill>
                  <a:srgbClr val="FF66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INEL_QIPPmilestones!$GJ$39:$GJ$79</c:f>
              <c:numCache>
                <c:formatCode>mmm\ yy</c:formatCode>
                <c:ptCount val="41"/>
              </c:numCache>
            </c:numRef>
          </c:yVal>
        </c:ser>
        <c:ser>
          <c:idx val="22"/>
          <c:order val="22"/>
          <c:tx>
            <c:strRef>
              <c:f>INEL_QIPPmilestones!$GK$22</c:f>
              <c:strCache>
                <c:ptCount val="1"/>
                <c:pt idx="0">
                  <c:v>QIPP LM 6.22</c:v>
                </c:pt>
              </c:strCache>
            </c:strRef>
          </c:tx>
          <c:spPr>
            <a:ln w="12700">
              <a:solidFill>
                <a:srgbClr val="666699"/>
              </a:solidFill>
              <a:prstDash val="solid"/>
            </a:ln>
          </c:spPr>
          <c:marker>
            <c:symbol val="star"/>
            <c:size val="5"/>
            <c:spPr>
              <a:noFill/>
              <a:ln>
                <a:solidFill>
                  <a:srgbClr val="666699"/>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INEL_QIPPmilestones!$GK$39:$GK$79</c:f>
              <c:numCache>
                <c:formatCode>mmm\ yy</c:formatCode>
                <c:ptCount val="41"/>
              </c:numCache>
            </c:numRef>
          </c:yVal>
        </c:ser>
        <c:ser>
          <c:idx val="23"/>
          <c:order val="23"/>
          <c:tx>
            <c:strRef>
              <c:f>INEL_QIPPmilestones!$GL$22</c:f>
              <c:strCache>
                <c:ptCount val="1"/>
                <c:pt idx="0">
                  <c:v>QIPP LM 6.23</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INEL_QIPPmilestones!$GL$39:$GL$79</c:f>
              <c:numCache>
                <c:formatCode>mmm\ yy</c:formatCode>
                <c:ptCount val="41"/>
              </c:numCache>
            </c:numRef>
          </c:yVal>
        </c:ser>
        <c:ser>
          <c:idx val="24"/>
          <c:order val="24"/>
          <c:tx>
            <c:strRef>
              <c:f>INEL_QIPPmilestones!$GM$22</c:f>
              <c:strCache>
                <c:ptCount val="1"/>
                <c:pt idx="0">
                  <c:v>QIPP LM 6.24</c:v>
                </c:pt>
              </c:strCache>
            </c:strRef>
          </c:tx>
          <c:spPr>
            <a:ln w="12700">
              <a:solidFill>
                <a:srgbClr val="003366"/>
              </a:solidFill>
              <a:prstDash val="solid"/>
            </a:ln>
          </c:spPr>
          <c:marker>
            <c:symbol val="plus"/>
            <c:size val="5"/>
            <c:spPr>
              <a:noFill/>
              <a:ln>
                <a:solidFill>
                  <a:srgbClr val="003366"/>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INEL_QIPPmilestones!$GM$39:$GM$79</c:f>
              <c:numCache>
                <c:formatCode>mmm\ yy</c:formatCode>
                <c:ptCount val="41"/>
              </c:numCache>
            </c:numRef>
          </c:yVal>
        </c:ser>
        <c:ser>
          <c:idx val="25"/>
          <c:order val="25"/>
          <c:tx>
            <c:strRef>
              <c:f>INEL_QIPPmilestones!$GN$22</c:f>
              <c:strCache>
                <c:ptCount val="1"/>
                <c:pt idx="0">
                  <c:v>QIPP LM 6.25</c:v>
                </c:pt>
              </c:strCache>
            </c:strRef>
          </c:tx>
          <c:spPr>
            <a:ln w="12700">
              <a:solidFill>
                <a:srgbClr val="339966"/>
              </a:solidFill>
              <a:prstDash val="solid"/>
            </a:ln>
          </c:spPr>
          <c:marker>
            <c:symbol val="dot"/>
            <c:size val="5"/>
            <c:spPr>
              <a:noFill/>
              <a:ln>
                <a:solidFill>
                  <a:srgbClr val="339966"/>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INEL_QIPPmilestones!$GN$39:$GN$79</c:f>
              <c:numCache>
                <c:formatCode>mmm\ yy</c:formatCode>
                <c:ptCount val="41"/>
              </c:numCache>
            </c:numRef>
          </c:yVal>
        </c:ser>
        <c:ser>
          <c:idx val="26"/>
          <c:order val="26"/>
          <c:tx>
            <c:strRef>
              <c:f>INEL_QIPPmilestones!$GO$22</c:f>
              <c:strCache>
                <c:ptCount val="1"/>
                <c:pt idx="0">
                  <c:v>QIPP LM 6.26</c:v>
                </c:pt>
              </c:strCache>
            </c:strRef>
          </c:tx>
          <c:spPr>
            <a:ln w="12700">
              <a:solidFill>
                <a:srgbClr val="003300"/>
              </a:solidFill>
              <a:prstDash val="solid"/>
            </a:ln>
          </c:spPr>
          <c:marker>
            <c:symbol val="dash"/>
            <c:size val="5"/>
            <c:spPr>
              <a:noFill/>
              <a:ln>
                <a:solidFill>
                  <a:srgbClr val="0033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INEL_QIPPmilestones!$GO$39:$GO$79</c:f>
              <c:numCache>
                <c:formatCode>mmm\ yy</c:formatCode>
                <c:ptCount val="41"/>
              </c:numCache>
            </c:numRef>
          </c:yVal>
        </c:ser>
        <c:ser>
          <c:idx val="27"/>
          <c:order val="27"/>
          <c:tx>
            <c:strRef>
              <c:f>INEL_QIPPmilestones!$GP$22</c:f>
              <c:strCache>
                <c:ptCount val="1"/>
                <c:pt idx="0">
                  <c:v>QIPP LM 6.27</c:v>
                </c:pt>
              </c:strCache>
            </c:strRef>
          </c:tx>
          <c:spPr>
            <a:ln w="12700">
              <a:solidFill>
                <a:srgbClr val="333300"/>
              </a:solidFill>
              <a:prstDash val="solid"/>
            </a:ln>
          </c:spPr>
          <c:marker>
            <c:symbol val="diamond"/>
            <c:size val="5"/>
            <c:spPr>
              <a:solidFill>
                <a:srgbClr val="333300"/>
              </a:solidFill>
              <a:ln>
                <a:solidFill>
                  <a:srgbClr val="3333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INEL_QIPPmilestones!$GP$39:$GP$79</c:f>
              <c:numCache>
                <c:formatCode>mmm\ yy</c:formatCode>
                <c:ptCount val="41"/>
              </c:numCache>
            </c:numRef>
          </c:yVal>
        </c:ser>
        <c:ser>
          <c:idx val="28"/>
          <c:order val="28"/>
          <c:tx>
            <c:strRef>
              <c:f>INEL_QIPPmilestones!$GQ$22</c:f>
              <c:strCache>
                <c:ptCount val="1"/>
                <c:pt idx="0">
                  <c:v>QIPP LM 6.28</c:v>
                </c:pt>
              </c:strCache>
            </c:strRef>
          </c:tx>
          <c:spPr>
            <a:ln w="12700">
              <a:solidFill>
                <a:srgbClr val="993300"/>
              </a:solidFill>
              <a:prstDash val="solid"/>
            </a:ln>
          </c:spPr>
          <c:marker>
            <c:symbol val="square"/>
            <c:size val="5"/>
            <c:spPr>
              <a:solidFill>
                <a:srgbClr val="993300"/>
              </a:solidFill>
              <a:ln>
                <a:solidFill>
                  <a:srgbClr val="9933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INEL_QIPPmilestones!$GQ$39:$GQ$79</c:f>
              <c:numCache>
                <c:formatCode>mmm\ yy</c:formatCode>
                <c:ptCount val="41"/>
              </c:numCache>
            </c:numRef>
          </c:yVal>
        </c:ser>
        <c:ser>
          <c:idx val="29"/>
          <c:order val="29"/>
          <c:tx>
            <c:strRef>
              <c:f>INEL_QIPPmilestones!$GR$22</c:f>
              <c:strCache>
                <c:ptCount val="1"/>
                <c:pt idx="0">
                  <c:v>QIPP LM 6.29</c:v>
                </c:pt>
              </c:strCache>
            </c:strRef>
          </c:tx>
          <c:spPr>
            <a:ln w="12700">
              <a:solidFill>
                <a:srgbClr val="993366"/>
              </a:solidFill>
              <a:prstDash val="solid"/>
            </a:ln>
          </c:spPr>
          <c:marker>
            <c:symbol val="triangle"/>
            <c:size val="5"/>
            <c:spPr>
              <a:solidFill>
                <a:srgbClr val="993366"/>
              </a:solidFill>
              <a:ln>
                <a:solidFill>
                  <a:srgbClr val="993366"/>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INEL_QIPPmilestones!$GR$39:$GR$79</c:f>
              <c:numCache>
                <c:formatCode>mmm\ yy</c:formatCode>
                <c:ptCount val="41"/>
              </c:numCache>
            </c:numRef>
          </c:yVal>
        </c:ser>
        <c:axId val="88953984"/>
        <c:axId val="88961408"/>
      </c:scatterChart>
      <c:valAx>
        <c:axId val="88953984"/>
        <c:scaling>
          <c:orientation val="minMax"/>
        </c:scaling>
        <c:axPos val="t"/>
        <c:title>
          <c:tx>
            <c:rich>
              <a:bodyPr/>
              <a:lstStyle/>
              <a:p>
                <a:pPr>
                  <a:defRPr sz="1000" b="1" i="1" u="none" strike="noStrike" baseline="0">
                    <a:solidFill>
                      <a:srgbClr val="000000"/>
                    </a:solidFill>
                    <a:latin typeface="Calibri"/>
                    <a:ea typeface="Calibri"/>
                    <a:cs typeface="Calibri"/>
                  </a:defRPr>
                </a:pPr>
                <a:r>
                  <a:t>MONTH REPORTED</a:t>
                </a:r>
              </a:p>
            </c:rich>
          </c:tx>
          <c:layout>
            <c:manualLayout>
              <c:xMode val="edge"/>
              <c:yMode val="edge"/>
              <c:x val="0.40778603450514367"/>
              <c:y val="5.1548291646394143E-2"/>
            </c:manualLayout>
          </c:layout>
          <c:spPr>
            <a:noFill/>
            <a:ln w="25400">
              <a:noFill/>
            </a:ln>
          </c:spPr>
        </c:title>
        <c:numFmt formatCode="mmm\-yy" sourceLinked="1"/>
        <c:minorTickMark val="out"/>
        <c:tickLblPos val="nextTo"/>
        <c:txPr>
          <a:bodyPr rot="-5400000" vert="horz"/>
          <a:lstStyle/>
          <a:p>
            <a:pPr>
              <a:defRPr sz="1000" b="0" i="1" u="none" strike="noStrike" baseline="0">
                <a:solidFill>
                  <a:srgbClr val="000000"/>
                </a:solidFill>
                <a:latin typeface="Calibri"/>
                <a:ea typeface="Calibri"/>
                <a:cs typeface="Calibri"/>
              </a:defRPr>
            </a:pPr>
            <a:endParaRPr lang="en-US"/>
          </a:p>
        </c:txPr>
        <c:crossAx val="88961408"/>
        <c:crossesAt val="31"/>
        <c:crossBetween val="midCat"/>
        <c:majorUnit val="31"/>
        <c:minorUnit val="31"/>
      </c:valAx>
      <c:valAx>
        <c:axId val="88961408"/>
        <c:scaling>
          <c:orientation val="maxMin"/>
        </c:scaling>
        <c:axPos val="l"/>
        <c:majorGridlines/>
        <c:minorGridlines/>
        <c:title>
          <c:tx>
            <c:rich>
              <a:bodyPr/>
              <a:lstStyle/>
              <a:p>
                <a:pPr>
                  <a:defRPr sz="1000" b="1" i="1" u="none" strike="noStrike" baseline="0">
                    <a:solidFill>
                      <a:srgbClr val="000000"/>
                    </a:solidFill>
                    <a:latin typeface="Calibri"/>
                    <a:ea typeface="Calibri"/>
                    <a:cs typeface="Calibri"/>
                  </a:defRPr>
                </a:pPr>
                <a:r>
                  <a:t>EXPECTED MONTH OF DELVIERY</a:t>
                </a:r>
              </a:p>
            </c:rich>
          </c:tx>
          <c:spPr>
            <a:noFill/>
            <a:ln w="25400">
              <a:noFill/>
            </a:ln>
          </c:spPr>
        </c:title>
        <c:numFmt formatCode="mmm\-yy" sourceLinked="1"/>
        <c:minorTickMark val="out"/>
        <c:tickLblPos val="nextTo"/>
        <c:txPr>
          <a:bodyPr rot="0" vert="horz"/>
          <a:lstStyle/>
          <a:p>
            <a:pPr>
              <a:defRPr sz="1000" b="0" i="1" u="none" strike="noStrike" baseline="0">
                <a:solidFill>
                  <a:srgbClr val="000000"/>
                </a:solidFill>
                <a:latin typeface="Calibri"/>
                <a:ea typeface="Calibri"/>
                <a:cs typeface="Calibri"/>
              </a:defRPr>
            </a:pPr>
            <a:endParaRPr lang="en-US"/>
          </a:p>
        </c:txPr>
        <c:crossAx val="88953984"/>
        <c:crossesAt val="31"/>
        <c:crossBetween val="midCat"/>
        <c:majorUnit val="31"/>
        <c:minorUnit val="31"/>
      </c:valAx>
      <c:spPr>
        <a:ln>
          <a:solidFill>
            <a:schemeClr val="accent1"/>
          </a:solidFill>
        </a:ln>
      </c:spPr>
    </c:plotArea>
    <c:legend>
      <c:legendPos val="r"/>
      <c:layout>
        <c:manualLayout>
          <c:xMode val="edge"/>
          <c:yMode val="edge"/>
          <c:wMode val="edge"/>
          <c:hMode val="edge"/>
          <c:x val="7.662463627546072E-2"/>
          <c:y val="0.80454025214061364"/>
          <c:w val="0.88651794374393444"/>
          <c:h val="0.96090860647463416"/>
        </c:manualLayout>
      </c:layout>
      <c:txPr>
        <a:bodyPr/>
        <a:lstStyle/>
        <a:p>
          <a:pPr>
            <a:defRPr sz="920" b="0" i="1" u="none" strike="noStrike" baseline="0">
              <a:solidFill>
                <a:srgbClr val="000000"/>
              </a:solidFill>
              <a:latin typeface="Calibri"/>
              <a:ea typeface="Calibri"/>
              <a:cs typeface="Calibri"/>
            </a:defRPr>
          </a:pPr>
          <a:endParaRPr lang="en-US"/>
        </a:p>
      </c:txPr>
    </c:legend>
    <c:plotVisOnly val="1"/>
    <c:dispBlanksAs val="gap"/>
  </c:chart>
  <c:txPr>
    <a:bodyPr/>
    <a:lstStyle/>
    <a:p>
      <a:pPr>
        <a:defRPr sz="1000" b="0" i="1" u="none" strike="noStrike" baseline="0">
          <a:solidFill>
            <a:srgbClr val="000000"/>
          </a:solidFill>
          <a:latin typeface="Calibri"/>
          <a:ea typeface="Calibri"/>
          <a:cs typeface="Calibri"/>
        </a:defRPr>
      </a:pPr>
      <a:endParaRPr lang="en-US"/>
    </a:p>
  </c:txPr>
  <c:printSettings>
    <c:headerFooter alignWithMargins="0"/>
    <c:pageMargins b="1" l="0.75000000000000333" r="0.75000000000000333"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400" b="1" i="1" u="none" strike="noStrike" baseline="0">
                <a:solidFill>
                  <a:srgbClr val="000000"/>
                </a:solidFill>
                <a:latin typeface="Calibri"/>
                <a:ea typeface="Calibri"/>
                <a:cs typeface="Calibri"/>
              </a:defRPr>
            </a:pPr>
            <a:r>
              <a:t>PCT Milestones graph - QIPP initiative 7</a:t>
            </a:r>
          </a:p>
        </c:rich>
      </c:tx>
      <c:layout>
        <c:manualLayout>
          <c:xMode val="edge"/>
          <c:yMode val="edge"/>
          <c:x val="9.8418075647520795E-3"/>
          <c:y val="9.0457962276126614E-3"/>
        </c:manualLayout>
      </c:layout>
      <c:spPr>
        <a:noFill/>
        <a:ln w="25400">
          <a:noFill/>
        </a:ln>
      </c:spPr>
    </c:title>
    <c:plotArea>
      <c:layout>
        <c:manualLayout>
          <c:layoutTarget val="inner"/>
          <c:xMode val="edge"/>
          <c:yMode val="edge"/>
          <c:x val="8.4476379228106677E-2"/>
          <c:y val="0.13164251304030034"/>
          <c:w val="0.79889298892988925"/>
          <c:h val="0.63285024154590053"/>
        </c:manualLayout>
      </c:layout>
      <c:scatterChart>
        <c:scatterStyle val="lineMarker"/>
        <c:ser>
          <c:idx val="0"/>
          <c:order val="0"/>
          <c:tx>
            <c:v>delivery path</c:v>
          </c:tx>
          <c:spPr>
            <a:ln w="6350">
              <a:prstDash val="dashDot"/>
            </a:ln>
          </c:spPr>
          <c:marker>
            <c:symbol val="none"/>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yVal>
        </c:ser>
        <c:ser>
          <c:idx val="6"/>
          <c:order val="1"/>
          <c:tx>
            <c:strRef>
              <c:f>INEL_QIPPmilestones!$GW$22</c:f>
              <c:strCache>
                <c:ptCount val="1"/>
                <c:pt idx="0">
                  <c:v>QIPP LM 7.1</c:v>
                </c:pt>
              </c:strCache>
            </c:strRef>
          </c:tx>
          <c:spPr>
            <a:ln>
              <a:solidFill>
                <a:schemeClr val="tx2">
                  <a:lumMod val="40000"/>
                  <a:lumOff val="60000"/>
                </a:schemeClr>
              </a:solidFill>
            </a:ln>
          </c:spPr>
          <c:marker>
            <c:symbol val="plus"/>
            <c:size val="7"/>
          </c:marker>
          <c:dLbls>
            <c:dLbl>
              <c:idx val="0"/>
              <c:delete val="1"/>
            </c:dLbl>
            <c:dLbl>
              <c:idx val="1"/>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INEL_QIPPmilestones!$GW$39:$GW$79</c:f>
              <c:numCache>
                <c:formatCode>mmm\ yy</c:formatCode>
                <c:ptCount val="41"/>
              </c:numCache>
            </c:numRef>
          </c:yVal>
        </c:ser>
        <c:ser>
          <c:idx val="7"/>
          <c:order val="2"/>
          <c:tx>
            <c:strRef>
              <c:f>INEL_QIPPmilestones!$GX$22</c:f>
              <c:strCache>
                <c:ptCount val="1"/>
                <c:pt idx="0">
                  <c:v>QIPP LM 7.2</c:v>
                </c:pt>
              </c:strCache>
            </c:strRef>
          </c:tx>
          <c:spPr>
            <a:ln w="25400">
              <a:solidFill>
                <a:srgbClr val="FF8080"/>
              </a:solidFill>
              <a:prstDash val="lgDashDot"/>
            </a:ln>
          </c:spPr>
          <c:marker>
            <c:symbol val="plus"/>
            <c:size val="7"/>
            <c:spPr>
              <a:solidFill>
                <a:srgbClr val="969696"/>
              </a:solidFill>
              <a:ln>
                <a:solidFill>
                  <a:srgbClr val="FF8080"/>
                </a:solidFill>
                <a:prstDash val="solid"/>
              </a:ln>
            </c:spPr>
          </c:marker>
          <c:dLbls>
            <c:dLbl>
              <c:idx val="0"/>
              <c:delete val="1"/>
            </c:dLbl>
            <c:dLbl>
              <c:idx val="1"/>
              <c:delete val="1"/>
            </c:dLbl>
            <c:dLbl>
              <c:idx val="2"/>
              <c:delete val="1"/>
            </c:dLbl>
            <c:dLbl>
              <c:idx val="3"/>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INEL_QIPPmilestones!$GX$39:$GX$79</c:f>
              <c:numCache>
                <c:formatCode>mmm\ yy</c:formatCode>
                <c:ptCount val="41"/>
              </c:numCache>
            </c:numRef>
          </c:yVal>
        </c:ser>
        <c:ser>
          <c:idx val="15"/>
          <c:order val="3"/>
          <c:tx>
            <c:strRef>
              <c:f>INEL_QIPPmilestones!$GY$22</c:f>
              <c:strCache>
                <c:ptCount val="1"/>
                <c:pt idx="0">
                  <c:v>QIPP LM 7.3</c:v>
                </c:pt>
              </c:strCache>
            </c:strRef>
          </c:tx>
          <c:spPr>
            <a:ln w="25400">
              <a:solidFill>
                <a:srgbClr val="FFCC99"/>
              </a:solidFill>
              <a:prstDash val="solid"/>
            </a:ln>
          </c:spPr>
          <c:marker>
            <c:symbol val="plus"/>
            <c:size val="7"/>
            <c:spPr>
              <a:noFill/>
              <a:ln>
                <a:solidFill>
                  <a:srgbClr val="FFCC99"/>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INEL_QIPPmilestones!$GY$39:$GY$79</c:f>
              <c:numCache>
                <c:formatCode>mmm\ yy</c:formatCode>
                <c:ptCount val="41"/>
              </c:numCache>
            </c:numRef>
          </c:yVal>
        </c:ser>
        <c:ser>
          <c:idx val="16"/>
          <c:order val="4"/>
          <c:tx>
            <c:strRef>
              <c:f>INEL_QIPPmilestones!$GZ$22</c:f>
              <c:strCache>
                <c:ptCount val="1"/>
                <c:pt idx="0">
                  <c:v>QIPP LM 7.4</c:v>
                </c:pt>
              </c:strCache>
            </c:strRef>
          </c:tx>
          <c:spPr>
            <a:ln w="25400">
              <a:solidFill>
                <a:srgbClr val="3366FF"/>
              </a:solidFill>
              <a:prstDash val="solid"/>
            </a:ln>
          </c:spPr>
          <c:marker>
            <c:symbol val="plus"/>
            <c:size val="7"/>
            <c:spPr>
              <a:noFill/>
              <a:ln>
                <a:solidFill>
                  <a:srgbClr val="3366FF"/>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INEL_QIPPmilestones!$GZ$39:$GZ$79</c:f>
              <c:numCache>
                <c:formatCode>mmm\ yy</c:formatCode>
                <c:ptCount val="41"/>
              </c:numCache>
            </c:numRef>
          </c:yVal>
        </c:ser>
        <c:ser>
          <c:idx val="17"/>
          <c:order val="5"/>
          <c:tx>
            <c:strRef>
              <c:f>INEL_QIPPmilestones!$HA$22</c:f>
              <c:strCache>
                <c:ptCount val="1"/>
                <c:pt idx="0">
                  <c:v>QIPP LM 7.5</c:v>
                </c:pt>
              </c:strCache>
            </c:strRef>
          </c:tx>
          <c:spPr>
            <a:ln w="25400">
              <a:solidFill>
                <a:srgbClr val="33CCCC"/>
              </a:solidFill>
              <a:prstDash val="solid"/>
            </a:ln>
          </c:spPr>
          <c:marker>
            <c:symbol val="plus"/>
            <c:size val="7"/>
            <c:spPr>
              <a:noFill/>
              <a:ln>
                <a:solidFill>
                  <a:srgbClr val="33CCCC"/>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INEL_QIPPmilestones!$HA$39:$HA$79</c:f>
              <c:numCache>
                <c:formatCode>mmm\ yy</c:formatCode>
                <c:ptCount val="41"/>
              </c:numCache>
            </c:numRef>
          </c:yVal>
        </c:ser>
        <c:ser>
          <c:idx val="2"/>
          <c:order val="6"/>
          <c:tx>
            <c:strRef>
              <c:f>INEL_QIPPmilestones!$HB$22</c:f>
              <c:strCache>
                <c:ptCount val="1"/>
                <c:pt idx="0">
                  <c:v>QIPP LM 7.6</c:v>
                </c:pt>
              </c:strCache>
            </c:strRef>
          </c:tx>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INEL_QIPPmilestones!$HB$39:$HB$79</c:f>
              <c:numCache>
                <c:formatCode>mmm\ yy</c:formatCode>
                <c:ptCount val="41"/>
              </c:numCache>
            </c:numRef>
          </c:yVal>
        </c:ser>
        <c:ser>
          <c:idx val="3"/>
          <c:order val="7"/>
          <c:tx>
            <c:strRef>
              <c:f>INEL_QIPPmilestones!$HC$22</c:f>
              <c:strCache>
                <c:ptCount val="1"/>
                <c:pt idx="0">
                  <c:v>QIPP LM 7.7</c:v>
                </c:pt>
              </c:strCache>
            </c:strRef>
          </c:tx>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INEL_QIPPmilestones!$HC$39:$HC$79</c:f>
              <c:numCache>
                <c:formatCode>mmm\ yy</c:formatCode>
                <c:ptCount val="41"/>
              </c:numCache>
            </c:numRef>
          </c:yVal>
        </c:ser>
        <c:ser>
          <c:idx val="4"/>
          <c:order val="8"/>
          <c:tx>
            <c:strRef>
              <c:f>INEL_QIPPmilestones!$HD$22</c:f>
              <c:strCache>
                <c:ptCount val="1"/>
                <c:pt idx="0">
                  <c:v>QIPP LM 7.8</c:v>
                </c:pt>
              </c:strCache>
            </c:strRef>
          </c:tx>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INEL_QIPPmilestones!$HD$39:$HD$79</c:f>
              <c:numCache>
                <c:formatCode>mmm\ yy</c:formatCode>
                <c:ptCount val="41"/>
              </c:numCache>
            </c:numRef>
          </c:yVal>
        </c:ser>
        <c:ser>
          <c:idx val="5"/>
          <c:order val="9"/>
          <c:tx>
            <c:strRef>
              <c:f>INEL_QIPPmilestones!$HE$22</c:f>
              <c:strCache>
                <c:ptCount val="1"/>
                <c:pt idx="0">
                  <c:v>QIPP LM 7.9</c:v>
                </c:pt>
              </c:strCache>
            </c:strRef>
          </c:tx>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INEL_QIPPmilestones!$HE$39:$HE$79</c:f>
              <c:numCache>
                <c:formatCode>mmm\ yy</c:formatCode>
                <c:ptCount val="41"/>
              </c:numCache>
            </c:numRef>
          </c:yVal>
        </c:ser>
        <c:ser>
          <c:idx val="8"/>
          <c:order val="10"/>
          <c:tx>
            <c:strRef>
              <c:f>INEL_QIPPmilestones!$HF$22</c:f>
              <c:strCache>
                <c:ptCount val="1"/>
                <c:pt idx="0">
                  <c:v>QIPP LM 7.10</c:v>
                </c:pt>
              </c:strCache>
            </c:strRef>
          </c:tx>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INEL_QIPPmilestones!$HF$39:$HF$79</c:f>
              <c:numCache>
                <c:formatCode>mmm\ yy</c:formatCode>
                <c:ptCount val="41"/>
              </c:numCache>
            </c:numRef>
          </c:yVal>
        </c:ser>
        <c:ser>
          <c:idx val="1"/>
          <c:order val="11"/>
          <c:tx>
            <c:strRef>
              <c:f>INEL_QIPPmilestones!$HG$22</c:f>
              <c:strCache>
                <c:ptCount val="1"/>
                <c:pt idx="0">
                  <c:v>QIPP LM 7.11</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INEL_QIPPmilestones!$HG$39:$HG$79</c:f>
              <c:numCache>
                <c:formatCode>mmm\ yy</c:formatCode>
                <c:ptCount val="41"/>
              </c:numCache>
            </c:numRef>
          </c:yVal>
        </c:ser>
        <c:ser>
          <c:idx val="9"/>
          <c:order val="12"/>
          <c:tx>
            <c:strRef>
              <c:f>INEL_QIPPmilestones!$HH$22</c:f>
              <c:strCache>
                <c:ptCount val="1"/>
                <c:pt idx="0">
                  <c:v>QIPP LM 7.12</c:v>
                </c:pt>
              </c:strCache>
            </c:strRef>
          </c:tx>
          <c:spPr>
            <a:ln w="12700">
              <a:solidFill>
                <a:srgbClr val="CCFFFF"/>
              </a:solidFill>
              <a:prstDash val="solid"/>
            </a:ln>
          </c:spPr>
          <c:marker>
            <c:symbol val="diamond"/>
            <c:size val="5"/>
            <c:spPr>
              <a:solidFill>
                <a:srgbClr val="CCFFFF"/>
              </a:solidFill>
              <a:ln>
                <a:solidFill>
                  <a:srgbClr val="CCFFFF"/>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INEL_QIPPmilestones!$HH$39:$HH$79</c:f>
              <c:numCache>
                <c:formatCode>mmm\ yy</c:formatCode>
                <c:ptCount val="41"/>
              </c:numCache>
            </c:numRef>
          </c:yVal>
        </c:ser>
        <c:ser>
          <c:idx val="10"/>
          <c:order val="13"/>
          <c:tx>
            <c:strRef>
              <c:f>INEL_QIPPmilestones!$HI$22</c:f>
              <c:strCache>
                <c:ptCount val="1"/>
                <c:pt idx="0">
                  <c:v>QIPP LM 7.13</c:v>
                </c:pt>
              </c:strCache>
            </c:strRef>
          </c:tx>
          <c:spPr>
            <a:ln w="12700">
              <a:solidFill>
                <a:srgbClr val="CCFFCC"/>
              </a:solidFill>
              <a:prstDash val="solid"/>
            </a:ln>
          </c:spPr>
          <c:marker>
            <c:symbol val="square"/>
            <c:size val="5"/>
            <c:spPr>
              <a:solidFill>
                <a:srgbClr val="CCFFCC"/>
              </a:solidFill>
              <a:ln>
                <a:solidFill>
                  <a:srgbClr val="CCFFCC"/>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INEL_QIPPmilestones!$HI$39:$HI$79</c:f>
              <c:numCache>
                <c:formatCode>mmm\ yy</c:formatCode>
                <c:ptCount val="41"/>
              </c:numCache>
            </c:numRef>
          </c:yVal>
        </c:ser>
        <c:ser>
          <c:idx val="11"/>
          <c:order val="14"/>
          <c:tx>
            <c:strRef>
              <c:f>INEL_QIPPmilestones!$HJ$22</c:f>
              <c:strCache>
                <c:ptCount val="1"/>
                <c:pt idx="0">
                  <c:v>QIPP LM 7.14</c:v>
                </c:pt>
              </c:strCache>
            </c:strRef>
          </c:tx>
          <c:spPr>
            <a:ln w="12700">
              <a:solidFill>
                <a:srgbClr val="FFFF99"/>
              </a:solidFill>
              <a:prstDash val="solid"/>
            </a:ln>
          </c:spPr>
          <c:marker>
            <c:symbol val="triangle"/>
            <c:size val="5"/>
            <c:spPr>
              <a:solidFill>
                <a:srgbClr val="FFFF99"/>
              </a:solidFill>
              <a:ln>
                <a:solidFill>
                  <a:srgbClr val="FFFF99"/>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INEL_QIPPmilestones!$HJ$39:$HJ$79</c:f>
              <c:numCache>
                <c:formatCode>mmm\ yy</c:formatCode>
                <c:ptCount val="41"/>
              </c:numCache>
            </c:numRef>
          </c:yVal>
        </c:ser>
        <c:ser>
          <c:idx val="12"/>
          <c:order val="15"/>
          <c:tx>
            <c:strRef>
              <c:f>INEL_QIPPmilestones!$HK$22</c:f>
              <c:strCache>
                <c:ptCount val="1"/>
                <c:pt idx="0">
                  <c:v>QIPP LM 7.15</c:v>
                </c:pt>
              </c:strCache>
            </c:strRef>
          </c:tx>
          <c:spPr>
            <a:ln w="12700">
              <a:solidFill>
                <a:srgbClr val="99CCFF"/>
              </a:solidFill>
              <a:prstDash val="solid"/>
            </a:ln>
          </c:spPr>
          <c:marker>
            <c:symbol val="x"/>
            <c:size val="5"/>
            <c:spPr>
              <a:noFill/>
              <a:ln>
                <a:solidFill>
                  <a:srgbClr val="99CCFF"/>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INEL_QIPPmilestones!$HK$39:$HK$79</c:f>
              <c:numCache>
                <c:formatCode>mmm\ yy</c:formatCode>
                <c:ptCount val="41"/>
              </c:numCache>
            </c:numRef>
          </c:yVal>
        </c:ser>
        <c:ser>
          <c:idx val="13"/>
          <c:order val="16"/>
          <c:tx>
            <c:strRef>
              <c:f>INEL_QIPPmilestones!$HL$22</c:f>
              <c:strCache>
                <c:ptCount val="1"/>
                <c:pt idx="0">
                  <c:v>QIPP LM 7.16</c:v>
                </c:pt>
              </c:strCache>
            </c:strRef>
          </c:tx>
          <c:spPr>
            <a:ln w="12700">
              <a:solidFill>
                <a:srgbClr val="FF99CC"/>
              </a:solidFill>
              <a:prstDash val="solid"/>
            </a:ln>
          </c:spPr>
          <c:marker>
            <c:symbol val="star"/>
            <c:size val="5"/>
            <c:spPr>
              <a:noFill/>
              <a:ln>
                <a:solidFill>
                  <a:srgbClr val="FF99CC"/>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INEL_QIPPmilestones!$HL$39:$HL$79</c:f>
              <c:numCache>
                <c:formatCode>mmm\ yy</c:formatCode>
                <c:ptCount val="41"/>
              </c:numCache>
            </c:numRef>
          </c:yVal>
        </c:ser>
        <c:ser>
          <c:idx val="14"/>
          <c:order val="17"/>
          <c:tx>
            <c:strRef>
              <c:f>INEL_QIPPmilestones!$HM$22</c:f>
              <c:strCache>
                <c:ptCount val="1"/>
                <c:pt idx="0">
                  <c:v>QIPP LM 7.17</c:v>
                </c:pt>
              </c:strCache>
            </c:strRef>
          </c:tx>
          <c:spPr>
            <a:ln w="12700">
              <a:solidFill>
                <a:srgbClr val="CC99FF"/>
              </a:solidFill>
              <a:prstDash val="solid"/>
            </a:ln>
          </c:spPr>
          <c:marker>
            <c:symbol val="circle"/>
            <c:size val="5"/>
            <c:spPr>
              <a:solidFill>
                <a:srgbClr val="CC99FF"/>
              </a:solidFill>
              <a:ln>
                <a:solidFill>
                  <a:srgbClr val="CC99FF"/>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INEL_QIPPmilestones!$HM$39:$HM$79</c:f>
              <c:numCache>
                <c:formatCode>mmm\ yy</c:formatCode>
                <c:ptCount val="41"/>
              </c:numCache>
            </c:numRef>
          </c:yVal>
        </c:ser>
        <c:ser>
          <c:idx val="18"/>
          <c:order val="18"/>
          <c:tx>
            <c:strRef>
              <c:f>INEL_QIPPmilestones!$HN$22</c:f>
              <c:strCache>
                <c:ptCount val="1"/>
                <c:pt idx="0">
                  <c:v>QIPP LM 7.18</c:v>
                </c:pt>
              </c:strCache>
            </c:strRef>
          </c:tx>
          <c:spPr>
            <a:ln w="12700">
              <a:solidFill>
                <a:srgbClr val="99CC00"/>
              </a:solidFill>
              <a:prstDash val="solid"/>
            </a:ln>
          </c:spPr>
          <c:marker>
            <c:symbol val="diamond"/>
            <c:size val="5"/>
            <c:spPr>
              <a:solidFill>
                <a:srgbClr val="99CC00"/>
              </a:solidFill>
              <a:ln>
                <a:solidFill>
                  <a:srgbClr val="99CC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INEL_QIPPmilestones!$HN$39:$HN$79</c:f>
              <c:numCache>
                <c:formatCode>mmm\ yy</c:formatCode>
                <c:ptCount val="41"/>
              </c:numCache>
            </c:numRef>
          </c:yVal>
        </c:ser>
        <c:ser>
          <c:idx val="19"/>
          <c:order val="19"/>
          <c:tx>
            <c:strRef>
              <c:f>INEL_QIPPmilestones!$HO$22</c:f>
              <c:strCache>
                <c:ptCount val="1"/>
                <c:pt idx="0">
                  <c:v>QIPP LM 7.19</c:v>
                </c:pt>
              </c:strCache>
            </c:strRef>
          </c:tx>
          <c:spPr>
            <a:ln w="12700">
              <a:solidFill>
                <a:srgbClr val="FFCC00"/>
              </a:solidFill>
              <a:prstDash val="solid"/>
            </a:ln>
          </c:spPr>
          <c:marker>
            <c:symbol val="square"/>
            <c:size val="5"/>
            <c:spPr>
              <a:solidFill>
                <a:srgbClr val="FFCC00"/>
              </a:solidFill>
              <a:ln>
                <a:solidFill>
                  <a:srgbClr val="FFCC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INEL_QIPPmilestones!$HO$39:$HO$79</c:f>
              <c:numCache>
                <c:formatCode>mmm\ yy</c:formatCode>
                <c:ptCount val="41"/>
              </c:numCache>
            </c:numRef>
          </c:yVal>
        </c:ser>
        <c:ser>
          <c:idx val="20"/>
          <c:order val="20"/>
          <c:tx>
            <c:strRef>
              <c:f>INEL_QIPPmilestones!$HP$22</c:f>
              <c:strCache>
                <c:ptCount val="1"/>
                <c:pt idx="0">
                  <c:v>QIPP LM 7.20</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INEL_QIPPmilestones!$HP$39:$HP$79</c:f>
              <c:numCache>
                <c:formatCode>mmm\ yy</c:formatCode>
                <c:ptCount val="41"/>
              </c:numCache>
            </c:numRef>
          </c:yVal>
        </c:ser>
        <c:ser>
          <c:idx val="21"/>
          <c:order val="21"/>
          <c:tx>
            <c:strRef>
              <c:f>INEL_QIPPmilestones!$HQ$22</c:f>
              <c:strCache>
                <c:ptCount val="1"/>
                <c:pt idx="0">
                  <c:v>QIPP LM 7.21</c:v>
                </c:pt>
              </c:strCache>
            </c:strRef>
          </c:tx>
          <c:spPr>
            <a:ln w="12700">
              <a:solidFill>
                <a:srgbClr val="FF6600"/>
              </a:solidFill>
              <a:prstDash val="solid"/>
            </a:ln>
          </c:spPr>
          <c:marker>
            <c:symbol val="x"/>
            <c:size val="5"/>
            <c:spPr>
              <a:noFill/>
              <a:ln>
                <a:solidFill>
                  <a:srgbClr val="FF66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INEL_QIPPmilestones!$HQ$39:$HQ$79</c:f>
              <c:numCache>
                <c:formatCode>mmm\ yy</c:formatCode>
                <c:ptCount val="41"/>
              </c:numCache>
            </c:numRef>
          </c:yVal>
        </c:ser>
        <c:ser>
          <c:idx val="22"/>
          <c:order val="22"/>
          <c:tx>
            <c:strRef>
              <c:f>INEL_QIPPmilestones!$HR$22</c:f>
              <c:strCache>
                <c:ptCount val="1"/>
                <c:pt idx="0">
                  <c:v>QIPP LM 7.22</c:v>
                </c:pt>
              </c:strCache>
            </c:strRef>
          </c:tx>
          <c:spPr>
            <a:ln w="12700">
              <a:solidFill>
                <a:srgbClr val="666699"/>
              </a:solidFill>
              <a:prstDash val="solid"/>
            </a:ln>
          </c:spPr>
          <c:marker>
            <c:symbol val="star"/>
            <c:size val="5"/>
            <c:spPr>
              <a:noFill/>
              <a:ln>
                <a:solidFill>
                  <a:srgbClr val="666699"/>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INEL_QIPPmilestones!$HR$39:$HR$79</c:f>
              <c:numCache>
                <c:formatCode>mmm\ yy</c:formatCode>
                <c:ptCount val="41"/>
              </c:numCache>
            </c:numRef>
          </c:yVal>
        </c:ser>
        <c:ser>
          <c:idx val="23"/>
          <c:order val="23"/>
          <c:tx>
            <c:strRef>
              <c:f>INEL_QIPPmilestones!$HS$22</c:f>
              <c:strCache>
                <c:ptCount val="1"/>
                <c:pt idx="0">
                  <c:v>QIPP LM 7.23</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INEL_QIPPmilestones!$HS$39:$HS$79</c:f>
              <c:numCache>
                <c:formatCode>mmm\ yy</c:formatCode>
                <c:ptCount val="41"/>
              </c:numCache>
            </c:numRef>
          </c:yVal>
        </c:ser>
        <c:ser>
          <c:idx val="24"/>
          <c:order val="24"/>
          <c:tx>
            <c:strRef>
              <c:f>INEL_QIPPmilestones!$HT$22</c:f>
              <c:strCache>
                <c:ptCount val="1"/>
                <c:pt idx="0">
                  <c:v>QIPP LM 7.24</c:v>
                </c:pt>
              </c:strCache>
            </c:strRef>
          </c:tx>
          <c:spPr>
            <a:ln w="12700">
              <a:solidFill>
                <a:srgbClr val="003366"/>
              </a:solidFill>
              <a:prstDash val="solid"/>
            </a:ln>
          </c:spPr>
          <c:marker>
            <c:symbol val="plus"/>
            <c:size val="5"/>
            <c:spPr>
              <a:noFill/>
              <a:ln>
                <a:solidFill>
                  <a:srgbClr val="003366"/>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INEL_QIPPmilestones!$HT$39:$HT$79</c:f>
              <c:numCache>
                <c:formatCode>mmm\ yy</c:formatCode>
                <c:ptCount val="41"/>
              </c:numCache>
            </c:numRef>
          </c:yVal>
        </c:ser>
        <c:ser>
          <c:idx val="25"/>
          <c:order val="25"/>
          <c:tx>
            <c:strRef>
              <c:f>INEL_QIPPmilestones!$HU$22</c:f>
              <c:strCache>
                <c:ptCount val="1"/>
                <c:pt idx="0">
                  <c:v>QIPP LM 7.25</c:v>
                </c:pt>
              </c:strCache>
            </c:strRef>
          </c:tx>
          <c:spPr>
            <a:ln w="12700">
              <a:solidFill>
                <a:srgbClr val="339966"/>
              </a:solidFill>
              <a:prstDash val="solid"/>
            </a:ln>
          </c:spPr>
          <c:marker>
            <c:symbol val="dot"/>
            <c:size val="5"/>
            <c:spPr>
              <a:noFill/>
              <a:ln>
                <a:solidFill>
                  <a:srgbClr val="339966"/>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INEL_QIPPmilestones!$HU$39:$HU$79</c:f>
              <c:numCache>
                <c:formatCode>mmm\ yy</c:formatCode>
                <c:ptCount val="41"/>
              </c:numCache>
            </c:numRef>
          </c:yVal>
        </c:ser>
        <c:ser>
          <c:idx val="26"/>
          <c:order val="26"/>
          <c:tx>
            <c:strRef>
              <c:f>INEL_QIPPmilestones!$HV$22</c:f>
              <c:strCache>
                <c:ptCount val="1"/>
                <c:pt idx="0">
                  <c:v>QIPP LM 7.26</c:v>
                </c:pt>
              </c:strCache>
            </c:strRef>
          </c:tx>
          <c:spPr>
            <a:ln w="12700">
              <a:solidFill>
                <a:srgbClr val="003300"/>
              </a:solidFill>
              <a:prstDash val="solid"/>
            </a:ln>
          </c:spPr>
          <c:marker>
            <c:symbol val="dash"/>
            <c:size val="5"/>
            <c:spPr>
              <a:noFill/>
              <a:ln>
                <a:solidFill>
                  <a:srgbClr val="0033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INEL_QIPPmilestones!$HV$39:$HV$79</c:f>
              <c:numCache>
                <c:formatCode>mmm\ yy</c:formatCode>
                <c:ptCount val="41"/>
              </c:numCache>
            </c:numRef>
          </c:yVal>
        </c:ser>
        <c:ser>
          <c:idx val="27"/>
          <c:order val="27"/>
          <c:tx>
            <c:strRef>
              <c:f>INEL_QIPPmilestones!$HW$22</c:f>
              <c:strCache>
                <c:ptCount val="1"/>
                <c:pt idx="0">
                  <c:v>QIPP LM 7.27</c:v>
                </c:pt>
              </c:strCache>
            </c:strRef>
          </c:tx>
          <c:spPr>
            <a:ln w="12700">
              <a:solidFill>
                <a:srgbClr val="333300"/>
              </a:solidFill>
              <a:prstDash val="solid"/>
            </a:ln>
          </c:spPr>
          <c:marker>
            <c:symbol val="diamond"/>
            <c:size val="5"/>
            <c:spPr>
              <a:solidFill>
                <a:srgbClr val="333300"/>
              </a:solidFill>
              <a:ln>
                <a:solidFill>
                  <a:srgbClr val="3333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INEL_QIPPmilestones!$HW$39:$HW$79</c:f>
              <c:numCache>
                <c:formatCode>mmm\ yy</c:formatCode>
                <c:ptCount val="41"/>
              </c:numCache>
            </c:numRef>
          </c:yVal>
        </c:ser>
        <c:ser>
          <c:idx val="28"/>
          <c:order val="28"/>
          <c:tx>
            <c:strRef>
              <c:f>INEL_QIPPmilestones!$HX$22</c:f>
              <c:strCache>
                <c:ptCount val="1"/>
                <c:pt idx="0">
                  <c:v>QIPP LM 7.28</c:v>
                </c:pt>
              </c:strCache>
            </c:strRef>
          </c:tx>
          <c:spPr>
            <a:ln w="12700">
              <a:solidFill>
                <a:srgbClr val="993300"/>
              </a:solidFill>
              <a:prstDash val="solid"/>
            </a:ln>
          </c:spPr>
          <c:marker>
            <c:symbol val="square"/>
            <c:size val="5"/>
            <c:spPr>
              <a:solidFill>
                <a:srgbClr val="993300"/>
              </a:solidFill>
              <a:ln>
                <a:solidFill>
                  <a:srgbClr val="9933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INEL_QIPPmilestones!$HX$39:$HX$79</c:f>
              <c:numCache>
                <c:formatCode>mmm\ yy</c:formatCode>
                <c:ptCount val="41"/>
              </c:numCache>
            </c:numRef>
          </c:yVal>
        </c:ser>
        <c:ser>
          <c:idx val="29"/>
          <c:order val="29"/>
          <c:tx>
            <c:strRef>
              <c:f>INEL_QIPPmilestones!$HY$22</c:f>
              <c:strCache>
                <c:ptCount val="1"/>
                <c:pt idx="0">
                  <c:v>QIPP LM 7.29</c:v>
                </c:pt>
              </c:strCache>
            </c:strRef>
          </c:tx>
          <c:spPr>
            <a:ln w="12700">
              <a:solidFill>
                <a:srgbClr val="993366"/>
              </a:solidFill>
              <a:prstDash val="solid"/>
            </a:ln>
          </c:spPr>
          <c:marker>
            <c:symbol val="triangle"/>
            <c:size val="5"/>
            <c:spPr>
              <a:solidFill>
                <a:srgbClr val="993366"/>
              </a:solidFill>
              <a:ln>
                <a:solidFill>
                  <a:srgbClr val="993366"/>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INEL_QIPPmilestones!$HY$39:$HY$79</c:f>
              <c:numCache>
                <c:formatCode>mmm\ yy</c:formatCode>
                <c:ptCount val="41"/>
              </c:numCache>
            </c:numRef>
          </c:yVal>
        </c:ser>
        <c:axId val="89181568"/>
        <c:axId val="89193088"/>
      </c:scatterChart>
      <c:valAx>
        <c:axId val="89181568"/>
        <c:scaling>
          <c:orientation val="minMax"/>
        </c:scaling>
        <c:axPos val="t"/>
        <c:title>
          <c:tx>
            <c:rich>
              <a:bodyPr/>
              <a:lstStyle/>
              <a:p>
                <a:pPr>
                  <a:defRPr sz="1000" b="1" i="1" u="none" strike="noStrike" baseline="0">
                    <a:solidFill>
                      <a:srgbClr val="000000"/>
                    </a:solidFill>
                    <a:latin typeface="Calibri"/>
                    <a:ea typeface="Calibri"/>
                    <a:cs typeface="Calibri"/>
                  </a:defRPr>
                </a:pPr>
                <a:r>
                  <a:t>MONTH REPORTED</a:t>
                </a:r>
              </a:p>
            </c:rich>
          </c:tx>
          <c:layout>
            <c:manualLayout>
              <c:xMode val="edge"/>
              <c:yMode val="edge"/>
              <c:x val="0.40778601802681641"/>
              <c:y val="5.1548291979875323E-2"/>
            </c:manualLayout>
          </c:layout>
          <c:spPr>
            <a:noFill/>
            <a:ln w="25400">
              <a:noFill/>
            </a:ln>
          </c:spPr>
        </c:title>
        <c:numFmt formatCode="mmm\-yy" sourceLinked="1"/>
        <c:minorTickMark val="out"/>
        <c:tickLblPos val="nextTo"/>
        <c:txPr>
          <a:bodyPr rot="-5400000" vert="horz"/>
          <a:lstStyle/>
          <a:p>
            <a:pPr>
              <a:defRPr sz="1000" b="0" i="1" u="none" strike="noStrike" baseline="0">
                <a:solidFill>
                  <a:srgbClr val="000000"/>
                </a:solidFill>
                <a:latin typeface="Calibri"/>
                <a:ea typeface="Calibri"/>
                <a:cs typeface="Calibri"/>
              </a:defRPr>
            </a:pPr>
            <a:endParaRPr lang="en-US"/>
          </a:p>
        </c:txPr>
        <c:crossAx val="89193088"/>
        <c:crossesAt val="31"/>
        <c:crossBetween val="midCat"/>
        <c:majorUnit val="31"/>
        <c:minorUnit val="31"/>
      </c:valAx>
      <c:valAx>
        <c:axId val="89193088"/>
        <c:scaling>
          <c:orientation val="maxMin"/>
        </c:scaling>
        <c:axPos val="l"/>
        <c:majorGridlines/>
        <c:minorGridlines/>
        <c:title>
          <c:tx>
            <c:rich>
              <a:bodyPr/>
              <a:lstStyle/>
              <a:p>
                <a:pPr>
                  <a:defRPr sz="1000" b="1" i="1" u="none" strike="noStrike" baseline="0">
                    <a:solidFill>
                      <a:srgbClr val="000000"/>
                    </a:solidFill>
                    <a:latin typeface="Calibri"/>
                    <a:ea typeface="Calibri"/>
                    <a:cs typeface="Calibri"/>
                  </a:defRPr>
                </a:pPr>
                <a:r>
                  <a:t>EXPECTED MONTH OF DELVIERY</a:t>
                </a:r>
              </a:p>
            </c:rich>
          </c:tx>
          <c:spPr>
            <a:noFill/>
            <a:ln w="25400">
              <a:noFill/>
            </a:ln>
          </c:spPr>
        </c:title>
        <c:numFmt formatCode="mmm\-yy" sourceLinked="1"/>
        <c:minorTickMark val="out"/>
        <c:tickLblPos val="nextTo"/>
        <c:txPr>
          <a:bodyPr rot="0" vert="horz"/>
          <a:lstStyle/>
          <a:p>
            <a:pPr>
              <a:defRPr sz="1000" b="0" i="1" u="none" strike="noStrike" baseline="0">
                <a:solidFill>
                  <a:srgbClr val="000000"/>
                </a:solidFill>
                <a:latin typeface="Calibri"/>
                <a:ea typeface="Calibri"/>
                <a:cs typeface="Calibri"/>
              </a:defRPr>
            </a:pPr>
            <a:endParaRPr lang="en-US"/>
          </a:p>
        </c:txPr>
        <c:crossAx val="89181568"/>
        <c:crossesAt val="31"/>
        <c:crossBetween val="midCat"/>
        <c:majorUnit val="31"/>
        <c:minorUnit val="31"/>
      </c:valAx>
      <c:spPr>
        <a:ln>
          <a:solidFill>
            <a:schemeClr val="accent1"/>
          </a:solidFill>
        </a:ln>
      </c:spPr>
    </c:plotArea>
    <c:legend>
      <c:legendPos val="r"/>
      <c:layout>
        <c:manualLayout>
          <c:xMode val="edge"/>
          <c:yMode val="edge"/>
          <c:wMode val="edge"/>
          <c:hMode val="edge"/>
          <c:x val="7.7519481576430904E-2"/>
          <c:y val="0.80604534005037864"/>
          <c:w val="0.88662882255997422"/>
          <c:h val="0.96221662468513869"/>
        </c:manualLayout>
      </c:layout>
      <c:txPr>
        <a:bodyPr/>
        <a:lstStyle/>
        <a:p>
          <a:pPr>
            <a:defRPr sz="920" b="0" i="1" u="none" strike="noStrike" baseline="0">
              <a:solidFill>
                <a:srgbClr val="000000"/>
              </a:solidFill>
              <a:latin typeface="Calibri"/>
              <a:ea typeface="Calibri"/>
              <a:cs typeface="Calibri"/>
            </a:defRPr>
          </a:pPr>
          <a:endParaRPr lang="en-US"/>
        </a:p>
      </c:txPr>
    </c:legend>
    <c:plotVisOnly val="1"/>
    <c:dispBlanksAs val="gap"/>
  </c:chart>
  <c:txPr>
    <a:bodyPr/>
    <a:lstStyle/>
    <a:p>
      <a:pPr>
        <a:defRPr sz="1000" b="0" i="1" u="none" strike="noStrike" baseline="0">
          <a:solidFill>
            <a:srgbClr val="000000"/>
          </a:solidFill>
          <a:latin typeface="Calibri"/>
          <a:ea typeface="Calibri"/>
          <a:cs typeface="Calibri"/>
        </a:defRPr>
      </a:pPr>
      <a:endParaRPr lang="en-US"/>
    </a:p>
  </c:txPr>
  <c:printSettings>
    <c:headerFooter alignWithMargins="0"/>
    <c:pageMargins b="1" l="0.75000000000000333" r="0.75000000000000333"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400" b="1" i="1" u="none" strike="noStrike" baseline="0">
                <a:solidFill>
                  <a:srgbClr val="000000"/>
                </a:solidFill>
                <a:latin typeface="Calibri"/>
                <a:ea typeface="Calibri"/>
                <a:cs typeface="Calibri"/>
              </a:defRPr>
            </a:pPr>
            <a:r>
              <a:t>PCT Milestones graph - QIPP initiative 1</a:t>
            </a:r>
          </a:p>
        </c:rich>
      </c:tx>
      <c:layout>
        <c:manualLayout>
          <c:xMode val="edge"/>
          <c:yMode val="edge"/>
          <c:x val="9.8418309956153568E-3"/>
          <c:y val="9.0457490282069772E-3"/>
        </c:manualLayout>
      </c:layout>
      <c:spPr>
        <a:noFill/>
        <a:ln w="25400">
          <a:noFill/>
        </a:ln>
      </c:spPr>
    </c:title>
    <c:plotArea>
      <c:layout>
        <c:manualLayout>
          <c:layoutTarget val="inner"/>
          <c:xMode val="edge"/>
          <c:yMode val="edge"/>
          <c:x val="8.4476379228106677E-2"/>
          <c:y val="0.13164251304030034"/>
          <c:w val="0.79889298892988925"/>
          <c:h val="0.63285024154590053"/>
        </c:manualLayout>
      </c:layout>
      <c:scatterChart>
        <c:scatterStyle val="lineMarker"/>
        <c:ser>
          <c:idx val="0"/>
          <c:order val="0"/>
          <c:tx>
            <c:v>delivery path</c:v>
          </c:tx>
          <c:spPr>
            <a:ln w="6350">
              <a:prstDash val="dashDot"/>
            </a:ln>
          </c:spPr>
          <c:marker>
            <c:symbol val="none"/>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yVal>
        </c:ser>
        <c:ser>
          <c:idx val="6"/>
          <c:order val="1"/>
          <c:tx>
            <c:strRef>
              <c:f>NWL_QIPPmilestones!$G$22</c:f>
              <c:strCache>
                <c:ptCount val="1"/>
                <c:pt idx="0">
                  <c:v>QIPP LM 1.1</c:v>
                </c:pt>
              </c:strCache>
            </c:strRef>
          </c:tx>
          <c:spPr>
            <a:ln>
              <a:solidFill>
                <a:schemeClr val="tx2">
                  <a:lumMod val="40000"/>
                  <a:lumOff val="60000"/>
                </a:schemeClr>
              </a:solidFill>
            </a:ln>
          </c:spPr>
          <c:marker>
            <c:symbol val="plus"/>
            <c:size val="7"/>
          </c:marker>
          <c:dLbls>
            <c:dLbl>
              <c:idx val="0"/>
              <c:delete val="1"/>
            </c:dLbl>
            <c:dLbl>
              <c:idx val="1"/>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INEL_QIPPmilestones!$G$39:$G$79</c:f>
              <c:numCache>
                <c:formatCode>mmm\ yy</c:formatCode>
                <c:ptCount val="41"/>
                <c:pt idx="4">
                  <c:v>41029</c:v>
                </c:pt>
              </c:numCache>
            </c:numRef>
          </c:yVal>
        </c:ser>
        <c:ser>
          <c:idx val="7"/>
          <c:order val="2"/>
          <c:tx>
            <c:strRef>
              <c:f>NWL_QIPPmilestones!$H$22</c:f>
              <c:strCache>
                <c:ptCount val="1"/>
                <c:pt idx="0">
                  <c:v>QIPP LM 1.2</c:v>
                </c:pt>
              </c:strCache>
            </c:strRef>
          </c:tx>
          <c:spPr>
            <a:ln w="25400">
              <a:solidFill>
                <a:srgbClr val="FF8080"/>
              </a:solidFill>
              <a:prstDash val="lgDashDot"/>
            </a:ln>
          </c:spPr>
          <c:marker>
            <c:symbol val="plus"/>
            <c:size val="7"/>
            <c:spPr>
              <a:solidFill>
                <a:srgbClr val="969696"/>
              </a:solidFill>
              <a:ln>
                <a:solidFill>
                  <a:srgbClr val="FF8080"/>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NWL_QIPPmilestones!$H$39:$H$79</c:f>
              <c:numCache>
                <c:formatCode>mmm\ yy</c:formatCode>
                <c:ptCount val="41"/>
                <c:pt idx="4">
                  <c:v>41182</c:v>
                </c:pt>
                <c:pt idx="5">
                  <c:v>41182</c:v>
                </c:pt>
                <c:pt idx="6">
                  <c:v>41182</c:v>
                </c:pt>
                <c:pt idx="7">
                  <c:v>41182</c:v>
                </c:pt>
                <c:pt idx="8">
                  <c:v>41182</c:v>
                </c:pt>
                <c:pt idx="9">
                  <c:v>41182</c:v>
                </c:pt>
              </c:numCache>
            </c:numRef>
          </c:yVal>
        </c:ser>
        <c:ser>
          <c:idx val="15"/>
          <c:order val="3"/>
          <c:tx>
            <c:strRef>
              <c:f>NWL_QIPPmilestones!$I$22</c:f>
              <c:strCache>
                <c:ptCount val="1"/>
                <c:pt idx="0">
                  <c:v>QIPP LM 1.3</c:v>
                </c:pt>
              </c:strCache>
            </c:strRef>
          </c:tx>
          <c:spPr>
            <a:ln w="25400">
              <a:solidFill>
                <a:srgbClr val="FFCC99"/>
              </a:solidFill>
              <a:prstDash val="solid"/>
            </a:ln>
          </c:spPr>
          <c:marker>
            <c:symbol val="plus"/>
            <c:size val="7"/>
            <c:spPr>
              <a:noFill/>
              <a:ln>
                <a:solidFill>
                  <a:srgbClr val="FFCC99"/>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NWL_QIPPmilestones!$I$39:$I$79</c:f>
              <c:numCache>
                <c:formatCode>mmm\ yy</c:formatCode>
                <c:ptCount val="41"/>
                <c:pt idx="4">
                  <c:v>41029</c:v>
                </c:pt>
              </c:numCache>
            </c:numRef>
          </c:yVal>
        </c:ser>
        <c:ser>
          <c:idx val="16"/>
          <c:order val="4"/>
          <c:tx>
            <c:strRef>
              <c:f>NWL_QIPPmilestones!$J$22</c:f>
              <c:strCache>
                <c:ptCount val="1"/>
                <c:pt idx="0">
                  <c:v>QIPP LM 1.4</c:v>
                </c:pt>
              </c:strCache>
            </c:strRef>
          </c:tx>
          <c:spPr>
            <a:ln w="25400">
              <a:solidFill>
                <a:srgbClr val="3366FF"/>
              </a:solidFill>
              <a:prstDash val="solid"/>
            </a:ln>
          </c:spPr>
          <c:marker>
            <c:symbol val="plus"/>
            <c:size val="7"/>
            <c:spPr>
              <a:noFill/>
              <a:ln>
                <a:solidFill>
                  <a:srgbClr val="3366FF"/>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NWL_QIPPmilestones!$J$39:$J$79</c:f>
              <c:numCache>
                <c:formatCode>mmm\ yy</c:formatCode>
                <c:ptCount val="41"/>
                <c:pt idx="4">
                  <c:v>41029</c:v>
                </c:pt>
              </c:numCache>
            </c:numRef>
          </c:yVal>
        </c:ser>
        <c:ser>
          <c:idx val="17"/>
          <c:order val="5"/>
          <c:tx>
            <c:strRef>
              <c:f>NWL_QIPPmilestones!$K$22</c:f>
              <c:strCache>
                <c:ptCount val="1"/>
                <c:pt idx="0">
                  <c:v>QIPP LM 1.5</c:v>
                </c:pt>
              </c:strCache>
            </c:strRef>
          </c:tx>
          <c:spPr>
            <a:ln w="25400">
              <a:solidFill>
                <a:srgbClr val="33CCCC"/>
              </a:solidFill>
              <a:prstDash val="solid"/>
            </a:ln>
          </c:spPr>
          <c:marker>
            <c:symbol val="plus"/>
            <c:size val="7"/>
            <c:spPr>
              <a:noFill/>
              <a:ln>
                <a:solidFill>
                  <a:srgbClr val="33CCCC"/>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NWL_QIPPmilestones!$K$39:$K$79</c:f>
              <c:numCache>
                <c:formatCode>mmm\ yy</c:formatCode>
                <c:ptCount val="41"/>
                <c:pt idx="4">
                  <c:v>41029</c:v>
                </c:pt>
              </c:numCache>
            </c:numRef>
          </c:yVal>
        </c:ser>
        <c:ser>
          <c:idx val="2"/>
          <c:order val="6"/>
          <c:tx>
            <c:strRef>
              <c:f>NWL_QIPPmilestones!$L$22</c:f>
              <c:strCache>
                <c:ptCount val="1"/>
                <c:pt idx="0">
                  <c:v>QIPP LM 1.6</c:v>
                </c:pt>
              </c:strCache>
            </c:strRef>
          </c:tx>
          <c:marker>
            <c:symbol val="plus"/>
            <c:size val="7"/>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NWL_QIPPmilestones!$L$39:$L$79</c:f>
              <c:numCache>
                <c:formatCode>mmm\ yy</c:formatCode>
                <c:ptCount val="41"/>
                <c:pt idx="4">
                  <c:v>41121</c:v>
                </c:pt>
                <c:pt idx="5">
                  <c:v>41121</c:v>
                </c:pt>
                <c:pt idx="6">
                  <c:v>41121</c:v>
                </c:pt>
                <c:pt idx="7">
                  <c:v>41121</c:v>
                </c:pt>
              </c:numCache>
            </c:numRef>
          </c:yVal>
        </c:ser>
        <c:ser>
          <c:idx val="3"/>
          <c:order val="7"/>
          <c:tx>
            <c:strRef>
              <c:f>NWL_QIPPmilestones!$M$22</c:f>
              <c:strCache>
                <c:ptCount val="1"/>
                <c:pt idx="0">
                  <c:v>QIPP LM 1.7</c:v>
                </c:pt>
              </c:strCache>
            </c:strRef>
          </c:tx>
          <c:marker>
            <c:symbol val="plus"/>
            <c:size val="7"/>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NWL_QIPPmilestones!$M$39:$M$79</c:f>
              <c:numCache>
                <c:formatCode>mmm\ yy</c:formatCode>
                <c:ptCount val="41"/>
                <c:pt idx="4">
                  <c:v>41213</c:v>
                </c:pt>
                <c:pt idx="5">
                  <c:v>41213</c:v>
                </c:pt>
                <c:pt idx="6">
                  <c:v>41213</c:v>
                </c:pt>
                <c:pt idx="7">
                  <c:v>41213</c:v>
                </c:pt>
                <c:pt idx="8">
                  <c:v>41213</c:v>
                </c:pt>
                <c:pt idx="9">
                  <c:v>41213</c:v>
                </c:pt>
              </c:numCache>
            </c:numRef>
          </c:yVal>
        </c:ser>
        <c:ser>
          <c:idx val="4"/>
          <c:order val="8"/>
          <c:tx>
            <c:strRef>
              <c:f>NWL_QIPPmilestones!$N$22</c:f>
              <c:strCache>
                <c:ptCount val="1"/>
                <c:pt idx="0">
                  <c:v>QIPP LM 1.8</c:v>
                </c:pt>
              </c:strCache>
            </c:strRef>
          </c:tx>
          <c:marker>
            <c:symbol val="plus"/>
            <c:size val="7"/>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NWL_QIPPmilestones!$N$39:$N$79</c:f>
              <c:numCache>
                <c:formatCode>mmm\ yy</c:formatCode>
                <c:ptCount val="41"/>
                <c:pt idx="4">
                  <c:v>41029</c:v>
                </c:pt>
              </c:numCache>
            </c:numRef>
          </c:yVal>
        </c:ser>
        <c:ser>
          <c:idx val="5"/>
          <c:order val="9"/>
          <c:tx>
            <c:strRef>
              <c:f>NWL_QIPPmilestones!$O$22</c:f>
              <c:strCache>
                <c:ptCount val="1"/>
                <c:pt idx="0">
                  <c:v>QIPP LM 1.9</c:v>
                </c:pt>
              </c:strCache>
            </c:strRef>
          </c:tx>
          <c:marker>
            <c:symbol val="plus"/>
            <c:size val="7"/>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NWL_QIPPmilestones!$O$39:$O$79</c:f>
              <c:numCache>
                <c:formatCode>mmm\ yy</c:formatCode>
                <c:ptCount val="41"/>
                <c:pt idx="4">
                  <c:v>41029</c:v>
                </c:pt>
              </c:numCache>
            </c:numRef>
          </c:yVal>
        </c:ser>
        <c:ser>
          <c:idx val="8"/>
          <c:order val="10"/>
          <c:tx>
            <c:strRef>
              <c:f>NWL_QIPPmilestones!$P$22</c:f>
              <c:strCache>
                <c:ptCount val="1"/>
                <c:pt idx="0">
                  <c:v>QIPP LM 1.10</c:v>
                </c:pt>
              </c:strCache>
            </c:strRef>
          </c:tx>
          <c:marker>
            <c:symbol val="plus"/>
            <c:size val="7"/>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NWL_QIPPmilestones!$P$39:$P$79</c:f>
              <c:numCache>
                <c:formatCode>mmm\ yy</c:formatCode>
                <c:ptCount val="41"/>
                <c:pt idx="4">
                  <c:v>41029</c:v>
                </c:pt>
              </c:numCache>
            </c:numRef>
          </c:yVal>
        </c:ser>
        <c:ser>
          <c:idx val="1"/>
          <c:order val="11"/>
          <c:tx>
            <c:strRef>
              <c:f>NWL_QIPPmilestones!$Q$22</c:f>
              <c:strCache>
                <c:ptCount val="1"/>
                <c:pt idx="0">
                  <c:v>QIPP LM 1.11</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NWL_QIPPmilestones!$Q$39:$Q$79</c:f>
              <c:numCache>
                <c:formatCode>mmm\ yy</c:formatCode>
                <c:ptCount val="41"/>
                <c:pt idx="4">
                  <c:v>41060</c:v>
                </c:pt>
                <c:pt idx="5">
                  <c:v>41060</c:v>
                </c:pt>
              </c:numCache>
            </c:numRef>
          </c:yVal>
        </c:ser>
        <c:ser>
          <c:idx val="9"/>
          <c:order val="12"/>
          <c:tx>
            <c:strRef>
              <c:f>NWL_QIPPmilestones!$R$22</c:f>
              <c:strCache>
                <c:ptCount val="1"/>
                <c:pt idx="0">
                  <c:v>QIPP LM 1.12</c:v>
                </c:pt>
              </c:strCache>
            </c:strRef>
          </c:tx>
          <c:spPr>
            <a:ln w="12700">
              <a:solidFill>
                <a:srgbClr val="CCFFFF"/>
              </a:solidFill>
              <a:prstDash val="solid"/>
            </a:ln>
          </c:spPr>
          <c:marker>
            <c:symbol val="diamond"/>
            <c:size val="5"/>
            <c:spPr>
              <a:solidFill>
                <a:srgbClr val="CCFFFF"/>
              </a:solidFill>
              <a:ln>
                <a:solidFill>
                  <a:srgbClr val="CCFFFF"/>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NWL_QIPPmilestones!$R$39:$R$79</c:f>
              <c:numCache>
                <c:formatCode>mmm\ yy</c:formatCode>
                <c:ptCount val="41"/>
                <c:pt idx="4">
                  <c:v>41121</c:v>
                </c:pt>
                <c:pt idx="5">
                  <c:v>41121</c:v>
                </c:pt>
                <c:pt idx="6">
                  <c:v>41121</c:v>
                </c:pt>
                <c:pt idx="7">
                  <c:v>41121</c:v>
                </c:pt>
                <c:pt idx="8">
                  <c:v>41121</c:v>
                </c:pt>
                <c:pt idx="9">
                  <c:v>41182</c:v>
                </c:pt>
              </c:numCache>
            </c:numRef>
          </c:yVal>
        </c:ser>
        <c:ser>
          <c:idx val="10"/>
          <c:order val="13"/>
          <c:tx>
            <c:strRef>
              <c:f>NWL_QIPPmilestones!$S$22</c:f>
              <c:strCache>
                <c:ptCount val="1"/>
                <c:pt idx="0">
                  <c:v>QIPP LM 1.13</c:v>
                </c:pt>
              </c:strCache>
            </c:strRef>
          </c:tx>
          <c:spPr>
            <a:ln w="12700">
              <a:solidFill>
                <a:srgbClr val="CCFFCC"/>
              </a:solidFill>
              <a:prstDash val="solid"/>
            </a:ln>
          </c:spPr>
          <c:marker>
            <c:symbol val="square"/>
            <c:size val="5"/>
            <c:spPr>
              <a:solidFill>
                <a:srgbClr val="CCFFCC"/>
              </a:solidFill>
              <a:ln>
                <a:solidFill>
                  <a:srgbClr val="CCFFCC"/>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NWL_QIPPmilestones!$S$39:$S$79</c:f>
              <c:numCache>
                <c:formatCode>mmm\ yy</c:formatCode>
                <c:ptCount val="41"/>
                <c:pt idx="4">
                  <c:v>41213</c:v>
                </c:pt>
                <c:pt idx="5">
                  <c:v>41213</c:v>
                </c:pt>
                <c:pt idx="6">
                  <c:v>41213</c:v>
                </c:pt>
                <c:pt idx="7">
                  <c:v>41213</c:v>
                </c:pt>
                <c:pt idx="8">
                  <c:v>41213</c:v>
                </c:pt>
                <c:pt idx="9">
                  <c:v>41213</c:v>
                </c:pt>
              </c:numCache>
            </c:numRef>
          </c:yVal>
        </c:ser>
        <c:ser>
          <c:idx val="11"/>
          <c:order val="14"/>
          <c:tx>
            <c:strRef>
              <c:f>NWL_QIPPmilestones!$T$22</c:f>
              <c:strCache>
                <c:ptCount val="1"/>
                <c:pt idx="0">
                  <c:v>QIPP LM 1.14</c:v>
                </c:pt>
              </c:strCache>
            </c:strRef>
          </c:tx>
          <c:spPr>
            <a:ln w="12700">
              <a:solidFill>
                <a:srgbClr val="FFFF99"/>
              </a:solidFill>
              <a:prstDash val="solid"/>
            </a:ln>
          </c:spPr>
          <c:marker>
            <c:symbol val="triangle"/>
            <c:size val="5"/>
            <c:spPr>
              <a:solidFill>
                <a:srgbClr val="FFFF99"/>
              </a:solidFill>
              <a:ln>
                <a:solidFill>
                  <a:srgbClr val="FFFF99"/>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NWL_QIPPmilestones!$T$39:$T$79</c:f>
              <c:numCache>
                <c:formatCode>mmm\ yy</c:formatCode>
                <c:ptCount val="41"/>
                <c:pt idx="4">
                  <c:v>41090</c:v>
                </c:pt>
                <c:pt idx="5">
                  <c:v>41090</c:v>
                </c:pt>
                <c:pt idx="6">
                  <c:v>41090</c:v>
                </c:pt>
              </c:numCache>
            </c:numRef>
          </c:yVal>
        </c:ser>
        <c:ser>
          <c:idx val="12"/>
          <c:order val="15"/>
          <c:tx>
            <c:strRef>
              <c:f>NWL_QIPPmilestones!$U$22</c:f>
              <c:strCache>
                <c:ptCount val="1"/>
                <c:pt idx="0">
                  <c:v>QIPP LM 1.15</c:v>
                </c:pt>
              </c:strCache>
            </c:strRef>
          </c:tx>
          <c:spPr>
            <a:ln w="12700">
              <a:solidFill>
                <a:srgbClr val="99CCFF"/>
              </a:solidFill>
              <a:prstDash val="solid"/>
            </a:ln>
          </c:spPr>
          <c:marker>
            <c:symbol val="x"/>
            <c:size val="5"/>
            <c:spPr>
              <a:noFill/>
              <a:ln>
                <a:solidFill>
                  <a:srgbClr val="99CCFF"/>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NWL_QIPPmilestones!$U$39:$U$79</c:f>
              <c:numCache>
                <c:formatCode>mmm\ yy</c:formatCode>
                <c:ptCount val="41"/>
                <c:pt idx="4">
                  <c:v>41152</c:v>
                </c:pt>
                <c:pt idx="5">
                  <c:v>41152</c:v>
                </c:pt>
                <c:pt idx="6">
                  <c:v>41152</c:v>
                </c:pt>
                <c:pt idx="7">
                  <c:v>41243</c:v>
                </c:pt>
                <c:pt idx="8">
                  <c:v>41243</c:v>
                </c:pt>
                <c:pt idx="9">
                  <c:v>41243</c:v>
                </c:pt>
              </c:numCache>
            </c:numRef>
          </c:yVal>
        </c:ser>
        <c:ser>
          <c:idx val="13"/>
          <c:order val="16"/>
          <c:tx>
            <c:strRef>
              <c:f>NWL_QIPPmilestones!$V$22</c:f>
              <c:strCache>
                <c:ptCount val="1"/>
                <c:pt idx="0">
                  <c:v>QIPP LM 1.16</c:v>
                </c:pt>
              </c:strCache>
            </c:strRef>
          </c:tx>
          <c:spPr>
            <a:ln w="12700">
              <a:solidFill>
                <a:srgbClr val="FF99CC"/>
              </a:solidFill>
              <a:prstDash val="solid"/>
            </a:ln>
          </c:spPr>
          <c:marker>
            <c:symbol val="star"/>
            <c:size val="5"/>
            <c:spPr>
              <a:noFill/>
              <a:ln>
                <a:solidFill>
                  <a:srgbClr val="FF99CC"/>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NWL_QIPPmilestones!$V$39:$V$79</c:f>
              <c:numCache>
                <c:formatCode>mmm\ yy</c:formatCode>
                <c:ptCount val="41"/>
                <c:pt idx="4">
                  <c:v>41182</c:v>
                </c:pt>
                <c:pt idx="5">
                  <c:v>41182</c:v>
                </c:pt>
                <c:pt idx="6">
                  <c:v>41182</c:v>
                </c:pt>
                <c:pt idx="7">
                  <c:v>41274</c:v>
                </c:pt>
                <c:pt idx="8">
                  <c:v>41274</c:v>
                </c:pt>
                <c:pt idx="9">
                  <c:v>41274</c:v>
                </c:pt>
              </c:numCache>
            </c:numRef>
          </c:yVal>
        </c:ser>
        <c:ser>
          <c:idx val="14"/>
          <c:order val="17"/>
          <c:tx>
            <c:strRef>
              <c:f>NWL_QIPPmilestones!$W$22</c:f>
              <c:strCache>
                <c:ptCount val="1"/>
                <c:pt idx="0">
                  <c:v>QIPP LM 1.17</c:v>
                </c:pt>
              </c:strCache>
            </c:strRef>
          </c:tx>
          <c:spPr>
            <a:ln w="12700">
              <a:solidFill>
                <a:srgbClr val="CC99FF"/>
              </a:solidFill>
              <a:prstDash val="solid"/>
            </a:ln>
          </c:spPr>
          <c:marker>
            <c:symbol val="circle"/>
            <c:size val="5"/>
            <c:spPr>
              <a:solidFill>
                <a:srgbClr val="CC99FF"/>
              </a:solidFill>
              <a:ln>
                <a:solidFill>
                  <a:srgbClr val="CC99FF"/>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NWL_QIPPmilestones!$W$39:$W$79</c:f>
              <c:numCache>
                <c:formatCode>mmm\ yy</c:formatCode>
                <c:ptCount val="41"/>
                <c:pt idx="4">
                  <c:v>41243</c:v>
                </c:pt>
                <c:pt idx="5">
                  <c:v>41243</c:v>
                </c:pt>
                <c:pt idx="6">
                  <c:v>41243</c:v>
                </c:pt>
                <c:pt idx="7">
                  <c:v>41305</c:v>
                </c:pt>
                <c:pt idx="8">
                  <c:v>41305</c:v>
                </c:pt>
                <c:pt idx="9">
                  <c:v>41305</c:v>
                </c:pt>
              </c:numCache>
            </c:numRef>
          </c:yVal>
        </c:ser>
        <c:ser>
          <c:idx val="18"/>
          <c:order val="18"/>
          <c:tx>
            <c:strRef>
              <c:f>NWL_QIPPmilestones!$X$22</c:f>
              <c:strCache>
                <c:ptCount val="1"/>
                <c:pt idx="0">
                  <c:v>QIPP LM 1.18</c:v>
                </c:pt>
              </c:strCache>
            </c:strRef>
          </c:tx>
          <c:spPr>
            <a:ln w="12700">
              <a:solidFill>
                <a:srgbClr val="99CC00"/>
              </a:solidFill>
              <a:prstDash val="solid"/>
            </a:ln>
          </c:spPr>
          <c:marker>
            <c:symbol val="diamond"/>
            <c:size val="5"/>
            <c:spPr>
              <a:solidFill>
                <a:srgbClr val="99CC00"/>
              </a:solidFill>
              <a:ln>
                <a:solidFill>
                  <a:srgbClr val="99CC00"/>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NWL_QIPPmilestones!$X$39:$X$79</c:f>
              <c:numCache>
                <c:formatCode>mmm\ yy</c:formatCode>
                <c:ptCount val="41"/>
                <c:pt idx="4">
                  <c:v>41305</c:v>
                </c:pt>
                <c:pt idx="5">
                  <c:v>41305</c:v>
                </c:pt>
                <c:pt idx="6">
                  <c:v>41305</c:v>
                </c:pt>
                <c:pt idx="7">
                  <c:v>41364</c:v>
                </c:pt>
                <c:pt idx="8">
                  <c:v>41364</c:v>
                </c:pt>
                <c:pt idx="9">
                  <c:v>41425</c:v>
                </c:pt>
              </c:numCache>
            </c:numRef>
          </c:yVal>
        </c:ser>
        <c:ser>
          <c:idx val="19"/>
          <c:order val="19"/>
          <c:tx>
            <c:strRef>
              <c:f>NWL_QIPPmilestones!$Y$22</c:f>
              <c:strCache>
                <c:ptCount val="1"/>
                <c:pt idx="0">
                  <c:v>QIPP LM 1.19</c:v>
                </c:pt>
              </c:strCache>
            </c:strRef>
          </c:tx>
          <c:spPr>
            <a:ln w="12700">
              <a:solidFill>
                <a:srgbClr val="FFCC00"/>
              </a:solidFill>
              <a:prstDash val="solid"/>
            </a:ln>
          </c:spPr>
          <c:marker>
            <c:symbol val="square"/>
            <c:size val="5"/>
            <c:spPr>
              <a:solidFill>
                <a:srgbClr val="FFCC00"/>
              </a:solidFill>
              <a:ln>
                <a:solidFill>
                  <a:srgbClr val="FFCC00"/>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NWL_QIPPmilestones!$Y$39:$Y$79</c:f>
              <c:numCache>
                <c:formatCode>mmm\ yy</c:formatCode>
                <c:ptCount val="41"/>
                <c:pt idx="4">
                  <c:v>41029</c:v>
                </c:pt>
              </c:numCache>
            </c:numRef>
          </c:yVal>
        </c:ser>
        <c:ser>
          <c:idx val="20"/>
          <c:order val="20"/>
          <c:tx>
            <c:strRef>
              <c:f>NWL_QIPPmilestones!$Z$22</c:f>
              <c:strCache>
                <c:ptCount val="1"/>
                <c:pt idx="0">
                  <c:v>QIPP LM 1.20</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NWL_QIPPmilestones!$Z$39:$Z$79</c:f>
              <c:numCache>
                <c:formatCode>mmm\ yy</c:formatCode>
                <c:ptCount val="41"/>
                <c:pt idx="4">
                  <c:v>41090</c:v>
                </c:pt>
                <c:pt idx="5">
                  <c:v>41090</c:v>
                </c:pt>
                <c:pt idx="6">
                  <c:v>41090</c:v>
                </c:pt>
              </c:numCache>
            </c:numRef>
          </c:yVal>
        </c:ser>
        <c:ser>
          <c:idx val="21"/>
          <c:order val="21"/>
          <c:tx>
            <c:strRef>
              <c:f>NWL_QIPPmilestones!$AA$22</c:f>
              <c:strCache>
                <c:ptCount val="1"/>
                <c:pt idx="0">
                  <c:v>QIPP LM 1.21</c:v>
                </c:pt>
              </c:strCache>
            </c:strRef>
          </c:tx>
          <c:spPr>
            <a:ln w="12700">
              <a:solidFill>
                <a:srgbClr val="FF6600"/>
              </a:solidFill>
              <a:prstDash val="solid"/>
            </a:ln>
          </c:spPr>
          <c:marker>
            <c:symbol val="x"/>
            <c:size val="5"/>
            <c:spPr>
              <a:noFill/>
              <a:ln>
                <a:solidFill>
                  <a:srgbClr val="FF6600"/>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NWL_QIPPmilestones!$AA$39:$AA$79</c:f>
              <c:numCache>
                <c:formatCode>mmm\ yy</c:formatCode>
                <c:ptCount val="41"/>
                <c:pt idx="4">
                  <c:v>41121</c:v>
                </c:pt>
                <c:pt idx="5">
                  <c:v>41121</c:v>
                </c:pt>
                <c:pt idx="6">
                  <c:v>41121</c:v>
                </c:pt>
                <c:pt idx="7">
                  <c:v>41121</c:v>
                </c:pt>
              </c:numCache>
            </c:numRef>
          </c:yVal>
        </c:ser>
        <c:ser>
          <c:idx val="22"/>
          <c:order val="22"/>
          <c:tx>
            <c:strRef>
              <c:f>NWL_QIPPmilestones!$AB$22</c:f>
              <c:strCache>
                <c:ptCount val="1"/>
                <c:pt idx="0">
                  <c:v>QIPP LM 1.22</c:v>
                </c:pt>
              </c:strCache>
            </c:strRef>
          </c:tx>
          <c:spPr>
            <a:ln w="12700">
              <a:solidFill>
                <a:srgbClr val="666699"/>
              </a:solidFill>
              <a:prstDash val="solid"/>
            </a:ln>
          </c:spPr>
          <c:marker>
            <c:symbol val="star"/>
            <c:size val="5"/>
            <c:spPr>
              <a:noFill/>
              <a:ln>
                <a:solidFill>
                  <a:srgbClr val="666699"/>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NWL_QIPPmilestones!$AB$39:$AB$79</c:f>
              <c:numCache>
                <c:formatCode>mmm\ yy</c:formatCode>
                <c:ptCount val="41"/>
                <c:pt idx="4">
                  <c:v>41182</c:v>
                </c:pt>
                <c:pt idx="5">
                  <c:v>41182</c:v>
                </c:pt>
                <c:pt idx="6">
                  <c:v>41182</c:v>
                </c:pt>
                <c:pt idx="7">
                  <c:v>41182</c:v>
                </c:pt>
                <c:pt idx="8">
                  <c:v>41182</c:v>
                </c:pt>
                <c:pt idx="9">
                  <c:v>41182</c:v>
                </c:pt>
              </c:numCache>
            </c:numRef>
          </c:yVal>
        </c:ser>
        <c:ser>
          <c:idx val="23"/>
          <c:order val="23"/>
          <c:tx>
            <c:strRef>
              <c:f>NWL_QIPPmilestones!$AC$22</c:f>
              <c:strCache>
                <c:ptCount val="1"/>
                <c:pt idx="0">
                  <c:v>QIPP LM 1.23</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NWL_QIPPmilestones!$AC$39:$AC$79</c:f>
              <c:numCache>
                <c:formatCode>mmm\ yy</c:formatCode>
                <c:ptCount val="41"/>
                <c:pt idx="4">
                  <c:v>41305</c:v>
                </c:pt>
                <c:pt idx="5">
                  <c:v>41305</c:v>
                </c:pt>
                <c:pt idx="6">
                  <c:v>41305</c:v>
                </c:pt>
                <c:pt idx="7">
                  <c:v>41305</c:v>
                </c:pt>
                <c:pt idx="8">
                  <c:v>41305</c:v>
                </c:pt>
                <c:pt idx="9">
                  <c:v>41305</c:v>
                </c:pt>
              </c:numCache>
            </c:numRef>
          </c:yVal>
        </c:ser>
        <c:ser>
          <c:idx val="24"/>
          <c:order val="24"/>
          <c:tx>
            <c:strRef>
              <c:f>NWL_QIPPmilestones!$AD$22</c:f>
              <c:strCache>
                <c:ptCount val="1"/>
                <c:pt idx="0">
                  <c:v>QIPP LM 1.24</c:v>
                </c:pt>
              </c:strCache>
            </c:strRef>
          </c:tx>
          <c:spPr>
            <a:ln w="12700">
              <a:solidFill>
                <a:srgbClr val="003366"/>
              </a:solidFill>
              <a:prstDash val="solid"/>
            </a:ln>
          </c:spPr>
          <c:marker>
            <c:symbol val="plus"/>
            <c:size val="5"/>
            <c:spPr>
              <a:noFill/>
              <a:ln>
                <a:solidFill>
                  <a:srgbClr val="003366"/>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NWL_QIPPmilestones!$AD$39:$AD$79</c:f>
              <c:numCache>
                <c:formatCode>mmm\ yy</c:formatCode>
                <c:ptCount val="41"/>
                <c:pt idx="4">
                  <c:v>41029</c:v>
                </c:pt>
              </c:numCache>
            </c:numRef>
          </c:yVal>
        </c:ser>
        <c:ser>
          <c:idx val="25"/>
          <c:order val="25"/>
          <c:tx>
            <c:strRef>
              <c:f>NWL_QIPPmilestones!$AE$22</c:f>
              <c:strCache>
                <c:ptCount val="1"/>
                <c:pt idx="0">
                  <c:v>QIPP LM 1.25</c:v>
                </c:pt>
              </c:strCache>
            </c:strRef>
          </c:tx>
          <c:spPr>
            <a:ln w="12700">
              <a:solidFill>
                <a:srgbClr val="339966"/>
              </a:solidFill>
              <a:prstDash val="solid"/>
            </a:ln>
          </c:spPr>
          <c:marker>
            <c:symbol val="dot"/>
            <c:size val="5"/>
            <c:spPr>
              <a:noFill/>
              <a:ln>
                <a:solidFill>
                  <a:srgbClr val="339966"/>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NWL_QIPPmilestones!$AE$39:$AE$79</c:f>
              <c:numCache>
                <c:formatCode>mmm\ yy</c:formatCode>
                <c:ptCount val="41"/>
              </c:numCache>
            </c:numRef>
          </c:yVal>
        </c:ser>
        <c:ser>
          <c:idx val="26"/>
          <c:order val="26"/>
          <c:tx>
            <c:strRef>
              <c:f>NWL_QIPPmilestones!$AF$22</c:f>
              <c:strCache>
                <c:ptCount val="1"/>
                <c:pt idx="0">
                  <c:v>QIPP LM 1.26</c:v>
                </c:pt>
              </c:strCache>
            </c:strRef>
          </c:tx>
          <c:spPr>
            <a:ln w="12700">
              <a:solidFill>
                <a:srgbClr val="003300"/>
              </a:solidFill>
              <a:prstDash val="solid"/>
            </a:ln>
          </c:spPr>
          <c:marker>
            <c:symbol val="dash"/>
            <c:size val="5"/>
            <c:spPr>
              <a:noFill/>
              <a:ln>
                <a:solidFill>
                  <a:srgbClr val="003300"/>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NWL_QIPPmilestones!$AF$39:$AF$79</c:f>
              <c:numCache>
                <c:formatCode>mmm\ yy</c:formatCode>
                <c:ptCount val="41"/>
              </c:numCache>
            </c:numRef>
          </c:yVal>
        </c:ser>
        <c:ser>
          <c:idx val="27"/>
          <c:order val="27"/>
          <c:tx>
            <c:strRef>
              <c:f>NWL_QIPPmilestones!$AG$22</c:f>
              <c:strCache>
                <c:ptCount val="1"/>
                <c:pt idx="0">
                  <c:v>QIPP LM 1.27</c:v>
                </c:pt>
              </c:strCache>
            </c:strRef>
          </c:tx>
          <c:spPr>
            <a:ln w="12700">
              <a:solidFill>
                <a:srgbClr val="333300"/>
              </a:solidFill>
              <a:prstDash val="solid"/>
            </a:ln>
          </c:spPr>
          <c:marker>
            <c:symbol val="diamond"/>
            <c:size val="5"/>
            <c:spPr>
              <a:solidFill>
                <a:srgbClr val="333300"/>
              </a:solidFill>
              <a:ln>
                <a:solidFill>
                  <a:srgbClr val="333300"/>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NWL_QIPPmilestones!$AG$39:$AG$79</c:f>
              <c:numCache>
                <c:formatCode>mmm\ yy</c:formatCode>
                <c:ptCount val="41"/>
              </c:numCache>
            </c:numRef>
          </c:yVal>
        </c:ser>
        <c:ser>
          <c:idx val="28"/>
          <c:order val="28"/>
          <c:tx>
            <c:strRef>
              <c:f>NWL_QIPPmilestones!$AH$22</c:f>
              <c:strCache>
                <c:ptCount val="1"/>
                <c:pt idx="0">
                  <c:v>QIPP LM 1.28</c:v>
                </c:pt>
              </c:strCache>
            </c:strRef>
          </c:tx>
          <c:spPr>
            <a:ln w="12700">
              <a:solidFill>
                <a:srgbClr val="993300"/>
              </a:solidFill>
              <a:prstDash val="solid"/>
            </a:ln>
          </c:spPr>
          <c:marker>
            <c:symbol val="square"/>
            <c:size val="5"/>
            <c:spPr>
              <a:solidFill>
                <a:srgbClr val="993300"/>
              </a:solidFill>
              <a:ln>
                <a:solidFill>
                  <a:srgbClr val="993300"/>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NWL_QIPPmilestones!$AH$39:$AH$79</c:f>
              <c:numCache>
                <c:formatCode>mmm\ yy</c:formatCode>
                <c:ptCount val="41"/>
              </c:numCache>
            </c:numRef>
          </c:yVal>
        </c:ser>
        <c:ser>
          <c:idx val="29"/>
          <c:order val="29"/>
          <c:tx>
            <c:strRef>
              <c:f>NWL_QIPPmilestones!$AI$22</c:f>
              <c:strCache>
                <c:ptCount val="1"/>
                <c:pt idx="0">
                  <c:v>QIPP LM 1.29</c:v>
                </c:pt>
              </c:strCache>
            </c:strRef>
          </c:tx>
          <c:spPr>
            <a:ln w="12700">
              <a:solidFill>
                <a:srgbClr val="993366"/>
              </a:solidFill>
              <a:prstDash val="solid"/>
            </a:ln>
          </c:spPr>
          <c:marker>
            <c:symbol val="triangle"/>
            <c:size val="5"/>
            <c:spPr>
              <a:solidFill>
                <a:srgbClr val="993366"/>
              </a:solidFill>
              <a:ln>
                <a:solidFill>
                  <a:srgbClr val="993366"/>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NWL_QIPPmilestones!$AI$39:$AI$79</c:f>
              <c:numCache>
                <c:formatCode>mmm\ yy</c:formatCode>
                <c:ptCount val="41"/>
              </c:numCache>
            </c:numRef>
          </c:yVal>
        </c:ser>
        <c:axId val="90866048"/>
        <c:axId val="90869120"/>
      </c:scatterChart>
      <c:valAx>
        <c:axId val="90866048"/>
        <c:scaling>
          <c:orientation val="minMax"/>
        </c:scaling>
        <c:axPos val="t"/>
        <c:title>
          <c:tx>
            <c:rich>
              <a:bodyPr/>
              <a:lstStyle/>
              <a:p>
                <a:pPr>
                  <a:defRPr sz="1000" b="1" i="1" u="none" strike="noStrike" baseline="0">
                    <a:solidFill>
                      <a:srgbClr val="000000"/>
                    </a:solidFill>
                    <a:latin typeface="Calibri"/>
                    <a:ea typeface="Calibri"/>
                    <a:cs typeface="Calibri"/>
                  </a:defRPr>
                </a:pPr>
                <a:r>
                  <a:t>MONTH REPORTED</a:t>
                </a:r>
              </a:p>
            </c:rich>
          </c:tx>
          <c:layout>
            <c:manualLayout>
              <c:xMode val="edge"/>
              <c:yMode val="edge"/>
              <c:x val="0.40778606755788344"/>
              <c:y val="5.1548290640885078E-2"/>
            </c:manualLayout>
          </c:layout>
          <c:spPr>
            <a:noFill/>
            <a:ln w="25400">
              <a:noFill/>
            </a:ln>
          </c:spPr>
        </c:title>
        <c:numFmt formatCode="mmm\-yy" sourceLinked="1"/>
        <c:minorTickMark val="out"/>
        <c:tickLblPos val="nextTo"/>
        <c:txPr>
          <a:bodyPr rot="-5400000" vert="horz"/>
          <a:lstStyle/>
          <a:p>
            <a:pPr>
              <a:defRPr sz="1000" b="0" i="1" u="none" strike="noStrike" baseline="0">
                <a:solidFill>
                  <a:srgbClr val="000000"/>
                </a:solidFill>
                <a:latin typeface="Calibri"/>
                <a:ea typeface="Calibri"/>
                <a:cs typeface="Calibri"/>
              </a:defRPr>
            </a:pPr>
            <a:endParaRPr lang="en-US"/>
          </a:p>
        </c:txPr>
        <c:crossAx val="90869120"/>
        <c:crossesAt val="31"/>
        <c:crossBetween val="midCat"/>
        <c:majorUnit val="31"/>
        <c:minorUnit val="31"/>
      </c:valAx>
      <c:valAx>
        <c:axId val="90869120"/>
        <c:scaling>
          <c:orientation val="maxMin"/>
        </c:scaling>
        <c:axPos val="l"/>
        <c:majorGridlines/>
        <c:minorGridlines/>
        <c:title>
          <c:tx>
            <c:rich>
              <a:bodyPr/>
              <a:lstStyle/>
              <a:p>
                <a:pPr>
                  <a:defRPr sz="1000" b="1" i="1" u="none" strike="noStrike" baseline="0">
                    <a:solidFill>
                      <a:srgbClr val="000000"/>
                    </a:solidFill>
                    <a:latin typeface="Calibri"/>
                    <a:ea typeface="Calibri"/>
                    <a:cs typeface="Calibri"/>
                  </a:defRPr>
                </a:pPr>
                <a:r>
                  <a:t>EXPECTED MONTH OF DELVIERY</a:t>
                </a:r>
              </a:p>
            </c:rich>
          </c:tx>
          <c:spPr>
            <a:noFill/>
            <a:ln w="25400">
              <a:noFill/>
            </a:ln>
          </c:spPr>
        </c:title>
        <c:numFmt formatCode="mmm\-yy" sourceLinked="1"/>
        <c:minorTickMark val="out"/>
        <c:tickLblPos val="nextTo"/>
        <c:txPr>
          <a:bodyPr rot="0" vert="horz"/>
          <a:lstStyle/>
          <a:p>
            <a:pPr>
              <a:defRPr sz="1000" b="0" i="1" u="none" strike="noStrike" baseline="0">
                <a:solidFill>
                  <a:srgbClr val="000000"/>
                </a:solidFill>
                <a:latin typeface="Calibri"/>
                <a:ea typeface="Calibri"/>
                <a:cs typeface="Calibri"/>
              </a:defRPr>
            </a:pPr>
            <a:endParaRPr lang="en-US"/>
          </a:p>
        </c:txPr>
        <c:crossAx val="90866048"/>
        <c:crossesAt val="31"/>
        <c:crossBetween val="midCat"/>
        <c:majorUnit val="31"/>
        <c:minorUnit val="31"/>
      </c:valAx>
      <c:spPr>
        <a:ln>
          <a:solidFill>
            <a:schemeClr val="accent1"/>
          </a:solidFill>
        </a:ln>
      </c:spPr>
    </c:plotArea>
    <c:legend>
      <c:legendPos val="r"/>
      <c:layout>
        <c:manualLayout>
          <c:xMode val="edge"/>
          <c:yMode val="edge"/>
          <c:wMode val="edge"/>
          <c:hMode val="edge"/>
          <c:x val="7.5801851299199835E-2"/>
          <c:y val="0.80506382271836252"/>
          <c:w val="0.88727011164420766"/>
          <c:h val="0.96202598092960001"/>
        </c:manualLayout>
      </c:layout>
      <c:txPr>
        <a:bodyPr/>
        <a:lstStyle/>
        <a:p>
          <a:pPr>
            <a:defRPr sz="920" b="0" i="1" u="none" strike="noStrike" baseline="0">
              <a:solidFill>
                <a:srgbClr val="000000"/>
              </a:solidFill>
              <a:latin typeface="Calibri"/>
              <a:ea typeface="Calibri"/>
              <a:cs typeface="Calibri"/>
            </a:defRPr>
          </a:pPr>
          <a:endParaRPr lang="en-US"/>
        </a:p>
      </c:txPr>
    </c:legend>
    <c:plotVisOnly val="1"/>
    <c:dispBlanksAs val="gap"/>
  </c:chart>
  <c:txPr>
    <a:bodyPr/>
    <a:lstStyle/>
    <a:p>
      <a:pPr>
        <a:defRPr sz="1000" b="0" i="1" u="none" strike="noStrike" baseline="0">
          <a:solidFill>
            <a:srgbClr val="000000"/>
          </a:solidFill>
          <a:latin typeface="Calibri"/>
          <a:ea typeface="Calibri"/>
          <a:cs typeface="Calibri"/>
        </a:defRPr>
      </a:pPr>
      <a:endParaRPr lang="en-US"/>
    </a:p>
  </c:txPr>
  <c:printSettings>
    <c:headerFooter alignWithMargins="0"/>
    <c:pageMargins b="0.29000000000000031" l="0.52" r="0.39000000000000223" t="0.29000000000000031" header="0.30000000000000032" footer="0.30000000000000032"/>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400" b="1" i="1" u="none" strike="noStrike" baseline="0">
                <a:solidFill>
                  <a:srgbClr val="000000"/>
                </a:solidFill>
                <a:latin typeface="Calibri"/>
                <a:ea typeface="Calibri"/>
                <a:cs typeface="Calibri"/>
              </a:defRPr>
            </a:pPr>
            <a:r>
              <a:t>PCT Milestones graph - QIPP initiative 2</a:t>
            </a:r>
          </a:p>
        </c:rich>
      </c:tx>
      <c:layout>
        <c:manualLayout>
          <c:xMode val="edge"/>
          <c:yMode val="edge"/>
          <c:x val="9.8418309956153568E-3"/>
          <c:y val="9.0457276911182563E-3"/>
        </c:manualLayout>
      </c:layout>
      <c:spPr>
        <a:noFill/>
        <a:ln w="25400">
          <a:noFill/>
        </a:ln>
      </c:spPr>
    </c:title>
    <c:plotArea>
      <c:layout>
        <c:manualLayout>
          <c:layoutTarget val="inner"/>
          <c:xMode val="edge"/>
          <c:yMode val="edge"/>
          <c:x val="8.4476379228106677E-2"/>
          <c:y val="0.13164251304030034"/>
          <c:w val="0.79889298892988925"/>
          <c:h val="0.63285024154590053"/>
        </c:manualLayout>
      </c:layout>
      <c:scatterChart>
        <c:scatterStyle val="lineMarker"/>
        <c:ser>
          <c:idx val="0"/>
          <c:order val="0"/>
          <c:tx>
            <c:v>delivery path</c:v>
          </c:tx>
          <c:spPr>
            <a:ln w="6350">
              <a:prstDash val="dashDot"/>
            </a:ln>
          </c:spPr>
          <c:marker>
            <c:symbol val="none"/>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yVal>
        </c:ser>
        <c:ser>
          <c:idx val="6"/>
          <c:order val="1"/>
          <c:tx>
            <c:strRef>
              <c:f>NWL_QIPPmilestones!$AN$22</c:f>
              <c:strCache>
                <c:ptCount val="1"/>
                <c:pt idx="0">
                  <c:v>QIPP LM 2.1</c:v>
                </c:pt>
              </c:strCache>
            </c:strRef>
          </c:tx>
          <c:spPr>
            <a:ln>
              <a:solidFill>
                <a:schemeClr val="tx2">
                  <a:lumMod val="40000"/>
                  <a:lumOff val="60000"/>
                </a:schemeClr>
              </a:solidFill>
            </a:ln>
          </c:spPr>
          <c:marker>
            <c:symbol val="plus"/>
            <c:size val="7"/>
          </c:marker>
          <c:dLbls>
            <c:dLbl>
              <c:idx val="0"/>
              <c:delete val="1"/>
            </c:dLbl>
            <c:dLbl>
              <c:idx val="1"/>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NWL_QIPPmilestones!$AN$39:$AN$79</c:f>
              <c:numCache>
                <c:formatCode>mmm\ yy</c:formatCode>
                <c:ptCount val="41"/>
                <c:pt idx="4">
                  <c:v>41029</c:v>
                </c:pt>
              </c:numCache>
            </c:numRef>
          </c:yVal>
        </c:ser>
        <c:ser>
          <c:idx val="7"/>
          <c:order val="2"/>
          <c:tx>
            <c:strRef>
              <c:f>NWL_QIPPmilestones!$AO$22</c:f>
              <c:strCache>
                <c:ptCount val="1"/>
                <c:pt idx="0">
                  <c:v>QIPP LM 2.2</c:v>
                </c:pt>
              </c:strCache>
            </c:strRef>
          </c:tx>
          <c:spPr>
            <a:ln w="25400">
              <a:solidFill>
                <a:srgbClr val="FF8080"/>
              </a:solidFill>
              <a:prstDash val="lgDashDot"/>
            </a:ln>
          </c:spPr>
          <c:marker>
            <c:symbol val="plus"/>
            <c:size val="7"/>
            <c:spPr>
              <a:solidFill>
                <a:srgbClr val="969696"/>
              </a:solidFill>
              <a:ln>
                <a:solidFill>
                  <a:srgbClr val="FF8080"/>
                </a:solidFill>
                <a:prstDash val="solid"/>
              </a:ln>
            </c:spPr>
          </c:marker>
          <c:dLbls>
            <c:dLbl>
              <c:idx val="0"/>
              <c:delete val="1"/>
            </c:dLbl>
            <c:dLbl>
              <c:idx val="1"/>
              <c:delete val="1"/>
            </c:dLbl>
            <c:dLbl>
              <c:idx val="2"/>
              <c:delete val="1"/>
            </c:dLbl>
            <c:dLbl>
              <c:idx val="3"/>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NWL_QIPPmilestones!$AO$39:$AO$79</c:f>
              <c:numCache>
                <c:formatCode>mmm\ yy</c:formatCode>
                <c:ptCount val="41"/>
                <c:pt idx="4">
                  <c:v>41090</c:v>
                </c:pt>
                <c:pt idx="5">
                  <c:v>41090</c:v>
                </c:pt>
                <c:pt idx="6">
                  <c:v>41090</c:v>
                </c:pt>
              </c:numCache>
            </c:numRef>
          </c:yVal>
        </c:ser>
        <c:ser>
          <c:idx val="15"/>
          <c:order val="3"/>
          <c:tx>
            <c:strRef>
              <c:f>NWL_QIPPmilestones!$AP$22</c:f>
              <c:strCache>
                <c:ptCount val="1"/>
                <c:pt idx="0">
                  <c:v>QIPP LM 2.3</c:v>
                </c:pt>
              </c:strCache>
            </c:strRef>
          </c:tx>
          <c:spPr>
            <a:ln w="25400">
              <a:solidFill>
                <a:srgbClr val="FFCC99"/>
              </a:solidFill>
              <a:prstDash val="solid"/>
            </a:ln>
          </c:spPr>
          <c:marker>
            <c:symbol val="plus"/>
            <c:size val="7"/>
            <c:spPr>
              <a:noFill/>
              <a:ln>
                <a:solidFill>
                  <a:srgbClr val="FFCC99"/>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NWL_QIPPmilestones!$AP$39:$AP$79</c:f>
              <c:numCache>
                <c:formatCode>mmm\ yy</c:formatCode>
                <c:ptCount val="41"/>
                <c:pt idx="4">
                  <c:v>41213</c:v>
                </c:pt>
                <c:pt idx="5">
                  <c:v>41213</c:v>
                </c:pt>
                <c:pt idx="6">
                  <c:v>41213</c:v>
                </c:pt>
                <c:pt idx="7">
                  <c:v>41213</c:v>
                </c:pt>
                <c:pt idx="8">
                  <c:v>41213</c:v>
                </c:pt>
                <c:pt idx="9">
                  <c:v>41213</c:v>
                </c:pt>
              </c:numCache>
            </c:numRef>
          </c:yVal>
        </c:ser>
        <c:ser>
          <c:idx val="16"/>
          <c:order val="4"/>
          <c:tx>
            <c:strRef>
              <c:f>NWL_QIPPmilestones!$AQ$22</c:f>
              <c:strCache>
                <c:ptCount val="1"/>
                <c:pt idx="0">
                  <c:v>QIPP LM 2.4</c:v>
                </c:pt>
              </c:strCache>
            </c:strRef>
          </c:tx>
          <c:spPr>
            <a:ln w="25400">
              <a:solidFill>
                <a:srgbClr val="3366FF"/>
              </a:solidFill>
              <a:prstDash val="solid"/>
            </a:ln>
          </c:spPr>
          <c:marker>
            <c:symbol val="plus"/>
            <c:size val="7"/>
            <c:spPr>
              <a:noFill/>
              <a:ln>
                <a:solidFill>
                  <a:srgbClr val="3366FF"/>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NWL_QIPPmilestones!$AQ$39:$AQ$79</c:f>
              <c:numCache>
                <c:formatCode>mmm\ yy</c:formatCode>
                <c:ptCount val="41"/>
                <c:pt idx="4">
                  <c:v>41333</c:v>
                </c:pt>
                <c:pt idx="5">
                  <c:v>41333</c:v>
                </c:pt>
                <c:pt idx="6">
                  <c:v>41333</c:v>
                </c:pt>
                <c:pt idx="7">
                  <c:v>41333</c:v>
                </c:pt>
                <c:pt idx="8">
                  <c:v>41333</c:v>
                </c:pt>
                <c:pt idx="9">
                  <c:v>41333</c:v>
                </c:pt>
              </c:numCache>
            </c:numRef>
          </c:yVal>
        </c:ser>
        <c:ser>
          <c:idx val="17"/>
          <c:order val="5"/>
          <c:tx>
            <c:strRef>
              <c:f>NWL_QIPPmilestones!$AR$22</c:f>
              <c:strCache>
                <c:ptCount val="1"/>
                <c:pt idx="0">
                  <c:v>QIPP LM 2.5</c:v>
                </c:pt>
              </c:strCache>
            </c:strRef>
          </c:tx>
          <c:spPr>
            <a:ln w="25400">
              <a:solidFill>
                <a:srgbClr val="33CCCC"/>
              </a:solidFill>
              <a:prstDash val="solid"/>
            </a:ln>
          </c:spPr>
          <c:marker>
            <c:symbol val="plus"/>
            <c:size val="7"/>
            <c:spPr>
              <a:noFill/>
              <a:ln>
                <a:solidFill>
                  <a:srgbClr val="33CCCC"/>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NWL_QIPPmilestones!$AS$39:$AS$79</c:f>
              <c:numCache>
                <c:formatCode>mmm\ yy</c:formatCode>
                <c:ptCount val="41"/>
                <c:pt idx="4">
                  <c:v>41121</c:v>
                </c:pt>
                <c:pt idx="5">
                  <c:v>41121</c:v>
                </c:pt>
                <c:pt idx="6">
                  <c:v>41152</c:v>
                </c:pt>
                <c:pt idx="7">
                  <c:v>41152</c:v>
                </c:pt>
                <c:pt idx="8">
                  <c:v>41182</c:v>
                </c:pt>
                <c:pt idx="9">
                  <c:v>41182</c:v>
                </c:pt>
              </c:numCache>
            </c:numRef>
          </c:yVal>
        </c:ser>
        <c:ser>
          <c:idx val="2"/>
          <c:order val="6"/>
          <c:tx>
            <c:strRef>
              <c:f>NWL_QIPPmilestones!$AS$22</c:f>
              <c:strCache>
                <c:ptCount val="1"/>
                <c:pt idx="0">
                  <c:v>QIPP LM 2.6</c:v>
                </c:pt>
              </c:strCache>
            </c:strRef>
          </c:tx>
          <c:marker>
            <c:symbol val="plus"/>
            <c:size val="7"/>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NWL_QIPPmilestones!$AS$39:$AS$79</c:f>
              <c:numCache>
                <c:formatCode>mmm\ yy</c:formatCode>
                <c:ptCount val="41"/>
                <c:pt idx="4">
                  <c:v>41121</c:v>
                </c:pt>
                <c:pt idx="5">
                  <c:v>41121</c:v>
                </c:pt>
                <c:pt idx="6">
                  <c:v>41152</c:v>
                </c:pt>
                <c:pt idx="7">
                  <c:v>41152</c:v>
                </c:pt>
                <c:pt idx="8">
                  <c:v>41182</c:v>
                </c:pt>
                <c:pt idx="9">
                  <c:v>41182</c:v>
                </c:pt>
              </c:numCache>
            </c:numRef>
          </c:yVal>
        </c:ser>
        <c:ser>
          <c:idx val="3"/>
          <c:order val="7"/>
          <c:tx>
            <c:strRef>
              <c:f>NWL_QIPPmilestones!$AT$22</c:f>
              <c:strCache>
                <c:ptCount val="1"/>
                <c:pt idx="0">
                  <c:v>QIPP LM 2.7</c:v>
                </c:pt>
              </c:strCache>
            </c:strRef>
          </c:tx>
          <c:marker>
            <c:symbol val="plus"/>
            <c:size val="7"/>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NWL_QIPPmilestones!$AT$39:$AT$79</c:f>
              <c:numCache>
                <c:formatCode>mmm\ yy</c:formatCode>
                <c:ptCount val="41"/>
                <c:pt idx="4">
                  <c:v>41213</c:v>
                </c:pt>
                <c:pt idx="5">
                  <c:v>41213</c:v>
                </c:pt>
                <c:pt idx="6">
                  <c:v>41213</c:v>
                </c:pt>
                <c:pt idx="7">
                  <c:v>41213</c:v>
                </c:pt>
                <c:pt idx="8">
                  <c:v>41213</c:v>
                </c:pt>
                <c:pt idx="9">
                  <c:v>41213</c:v>
                </c:pt>
              </c:numCache>
            </c:numRef>
          </c:yVal>
        </c:ser>
        <c:ser>
          <c:idx val="4"/>
          <c:order val="8"/>
          <c:tx>
            <c:strRef>
              <c:f>NWL_QIPPmilestones!$AU$22</c:f>
              <c:strCache>
                <c:ptCount val="1"/>
                <c:pt idx="0">
                  <c:v>QIPP LM 2.8</c:v>
                </c:pt>
              </c:strCache>
            </c:strRef>
          </c:tx>
          <c:marker>
            <c:symbol val="plus"/>
            <c:size val="7"/>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NWL_QIPPmilestones!$AU$39:$AU$79</c:f>
              <c:numCache>
                <c:formatCode>mmm\ yy</c:formatCode>
                <c:ptCount val="41"/>
                <c:pt idx="4">
                  <c:v>41029</c:v>
                </c:pt>
              </c:numCache>
            </c:numRef>
          </c:yVal>
        </c:ser>
        <c:ser>
          <c:idx val="5"/>
          <c:order val="9"/>
          <c:tx>
            <c:strRef>
              <c:f>NWL_QIPPmilestones!$AV$22</c:f>
              <c:strCache>
                <c:ptCount val="1"/>
                <c:pt idx="0">
                  <c:v>QIPP LM 2.9</c:v>
                </c:pt>
              </c:strCache>
            </c:strRef>
          </c:tx>
          <c:marker>
            <c:symbol val="plus"/>
            <c:size val="7"/>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NWL_QIPPmilestones!$AV$39:$AV$79</c:f>
              <c:numCache>
                <c:formatCode>mmm\ yy</c:formatCode>
                <c:ptCount val="41"/>
                <c:pt idx="4">
                  <c:v>41182</c:v>
                </c:pt>
                <c:pt idx="5">
                  <c:v>41182</c:v>
                </c:pt>
                <c:pt idx="6">
                  <c:v>41182</c:v>
                </c:pt>
                <c:pt idx="7">
                  <c:v>41182</c:v>
                </c:pt>
                <c:pt idx="8">
                  <c:v>41182</c:v>
                </c:pt>
                <c:pt idx="9">
                  <c:v>41182</c:v>
                </c:pt>
              </c:numCache>
            </c:numRef>
          </c:yVal>
        </c:ser>
        <c:ser>
          <c:idx val="8"/>
          <c:order val="10"/>
          <c:tx>
            <c:strRef>
              <c:f>NWL_QIPPmilestones!$AW$22</c:f>
              <c:strCache>
                <c:ptCount val="1"/>
                <c:pt idx="0">
                  <c:v>QIPP LM 2.10</c:v>
                </c:pt>
              </c:strCache>
            </c:strRef>
          </c:tx>
          <c:marker>
            <c:symbol val="plus"/>
            <c:size val="7"/>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NWL_QIPPmilestones!$AW$39:$AW$79</c:f>
              <c:numCache>
                <c:formatCode>mmm\ yy</c:formatCode>
                <c:ptCount val="41"/>
                <c:pt idx="4">
                  <c:v>41243</c:v>
                </c:pt>
                <c:pt idx="5">
                  <c:v>41243</c:v>
                </c:pt>
                <c:pt idx="6">
                  <c:v>41243</c:v>
                </c:pt>
                <c:pt idx="7">
                  <c:v>41243</c:v>
                </c:pt>
                <c:pt idx="8">
                  <c:v>41243</c:v>
                </c:pt>
                <c:pt idx="9">
                  <c:v>41243</c:v>
                </c:pt>
              </c:numCache>
            </c:numRef>
          </c:yVal>
        </c:ser>
        <c:ser>
          <c:idx val="1"/>
          <c:order val="11"/>
          <c:tx>
            <c:strRef>
              <c:f>NWL_QIPPmilestones!$AX$22</c:f>
              <c:strCache>
                <c:ptCount val="1"/>
                <c:pt idx="0">
                  <c:v>QIPP LM 2.11</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NWL_QIPPmilestones!$AX$39:$AX$79</c:f>
              <c:numCache>
                <c:formatCode>mmm\ yy</c:formatCode>
                <c:ptCount val="41"/>
                <c:pt idx="4">
                  <c:v>41090</c:v>
                </c:pt>
                <c:pt idx="5">
                  <c:v>41090</c:v>
                </c:pt>
                <c:pt idx="6">
                  <c:v>41090</c:v>
                </c:pt>
              </c:numCache>
            </c:numRef>
          </c:yVal>
        </c:ser>
        <c:ser>
          <c:idx val="9"/>
          <c:order val="12"/>
          <c:tx>
            <c:strRef>
              <c:f>NWL_QIPPmilestones!$AY$22</c:f>
              <c:strCache>
                <c:ptCount val="1"/>
                <c:pt idx="0">
                  <c:v>QIPP LM 2.12</c:v>
                </c:pt>
              </c:strCache>
            </c:strRef>
          </c:tx>
          <c:spPr>
            <a:ln w="12700">
              <a:solidFill>
                <a:srgbClr val="CCFFFF"/>
              </a:solidFill>
              <a:prstDash val="solid"/>
            </a:ln>
          </c:spPr>
          <c:marker>
            <c:symbol val="diamond"/>
            <c:size val="5"/>
            <c:spPr>
              <a:solidFill>
                <a:srgbClr val="CCFFFF"/>
              </a:solidFill>
              <a:ln>
                <a:solidFill>
                  <a:srgbClr val="CCFFFF"/>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NWL_QIPPmilestones!$AY$39:$AY$79</c:f>
              <c:numCache>
                <c:formatCode>mmm\ yy</c:formatCode>
                <c:ptCount val="41"/>
                <c:pt idx="4">
                  <c:v>41121</c:v>
                </c:pt>
                <c:pt idx="5">
                  <c:v>41121</c:v>
                </c:pt>
                <c:pt idx="6">
                  <c:v>41121</c:v>
                </c:pt>
                <c:pt idx="7">
                  <c:v>41121</c:v>
                </c:pt>
                <c:pt idx="8">
                  <c:v>41121</c:v>
                </c:pt>
              </c:numCache>
            </c:numRef>
          </c:yVal>
        </c:ser>
        <c:ser>
          <c:idx val="10"/>
          <c:order val="13"/>
          <c:tx>
            <c:strRef>
              <c:f>NWL_QIPPmilestones!$AZ$22</c:f>
              <c:strCache>
                <c:ptCount val="1"/>
                <c:pt idx="0">
                  <c:v>QIPP LM 2.13</c:v>
                </c:pt>
              </c:strCache>
            </c:strRef>
          </c:tx>
          <c:spPr>
            <a:ln w="12700">
              <a:solidFill>
                <a:srgbClr val="CCFFCC"/>
              </a:solidFill>
              <a:prstDash val="solid"/>
            </a:ln>
          </c:spPr>
          <c:marker>
            <c:symbol val="square"/>
            <c:size val="5"/>
            <c:spPr>
              <a:solidFill>
                <a:srgbClr val="CCFFCC"/>
              </a:solidFill>
              <a:ln>
                <a:solidFill>
                  <a:srgbClr val="CCFFCC"/>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NWL_QIPPmilestones!$AZ$39:$AZ$79</c:f>
              <c:numCache>
                <c:formatCode>mmm\ yy</c:formatCode>
                <c:ptCount val="41"/>
                <c:pt idx="4">
                  <c:v>41213</c:v>
                </c:pt>
                <c:pt idx="5">
                  <c:v>41213</c:v>
                </c:pt>
                <c:pt idx="6">
                  <c:v>41213</c:v>
                </c:pt>
                <c:pt idx="7">
                  <c:v>41213</c:v>
                </c:pt>
                <c:pt idx="8">
                  <c:v>41213</c:v>
                </c:pt>
                <c:pt idx="9">
                  <c:v>41213</c:v>
                </c:pt>
              </c:numCache>
            </c:numRef>
          </c:yVal>
        </c:ser>
        <c:ser>
          <c:idx val="11"/>
          <c:order val="14"/>
          <c:tx>
            <c:strRef>
              <c:f>NWL_QIPPmilestones!$BA$22</c:f>
              <c:strCache>
                <c:ptCount val="1"/>
                <c:pt idx="0">
                  <c:v>QIPP LM 2.14</c:v>
                </c:pt>
              </c:strCache>
            </c:strRef>
          </c:tx>
          <c:spPr>
            <a:ln w="12700">
              <a:solidFill>
                <a:srgbClr val="FFFF99"/>
              </a:solidFill>
              <a:prstDash val="solid"/>
            </a:ln>
          </c:spPr>
          <c:marker>
            <c:symbol val="triangle"/>
            <c:size val="5"/>
            <c:spPr>
              <a:solidFill>
                <a:srgbClr val="FFFF99"/>
              </a:solidFill>
              <a:ln>
                <a:solidFill>
                  <a:srgbClr val="FFFF99"/>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NWL_QIPPmilestones!$BA$39:$BA$79</c:f>
              <c:numCache>
                <c:formatCode>mmm\ yy</c:formatCode>
                <c:ptCount val="41"/>
                <c:pt idx="4">
                  <c:v>41305</c:v>
                </c:pt>
                <c:pt idx="5">
                  <c:v>41305</c:v>
                </c:pt>
                <c:pt idx="6">
                  <c:v>41305</c:v>
                </c:pt>
                <c:pt idx="7">
                  <c:v>41305</c:v>
                </c:pt>
                <c:pt idx="8">
                  <c:v>41305</c:v>
                </c:pt>
                <c:pt idx="9">
                  <c:v>41305</c:v>
                </c:pt>
              </c:numCache>
            </c:numRef>
          </c:yVal>
        </c:ser>
        <c:ser>
          <c:idx val="12"/>
          <c:order val="15"/>
          <c:tx>
            <c:strRef>
              <c:f>NWL_QIPPmilestones!$BB$22</c:f>
              <c:strCache>
                <c:ptCount val="1"/>
                <c:pt idx="0">
                  <c:v>QIPP LM 2.15</c:v>
                </c:pt>
              </c:strCache>
            </c:strRef>
          </c:tx>
          <c:spPr>
            <a:ln w="12700">
              <a:solidFill>
                <a:srgbClr val="99CCFF"/>
              </a:solidFill>
              <a:prstDash val="solid"/>
            </a:ln>
          </c:spPr>
          <c:marker>
            <c:symbol val="x"/>
            <c:size val="5"/>
            <c:spPr>
              <a:noFill/>
              <a:ln>
                <a:solidFill>
                  <a:srgbClr val="99CCFF"/>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NWL_QIPPmilestones!$BB$39:$BB$79</c:f>
              <c:numCache>
                <c:formatCode>mmm\ yy</c:formatCode>
                <c:ptCount val="41"/>
                <c:pt idx="4">
                  <c:v>41029</c:v>
                </c:pt>
              </c:numCache>
            </c:numRef>
          </c:yVal>
        </c:ser>
        <c:ser>
          <c:idx val="13"/>
          <c:order val="16"/>
          <c:tx>
            <c:strRef>
              <c:f>NWL_QIPPmilestones!$BC$22</c:f>
              <c:strCache>
                <c:ptCount val="1"/>
                <c:pt idx="0">
                  <c:v>QIPP LM 2.16</c:v>
                </c:pt>
              </c:strCache>
            </c:strRef>
          </c:tx>
          <c:spPr>
            <a:ln w="12700">
              <a:solidFill>
                <a:srgbClr val="FF99CC"/>
              </a:solidFill>
              <a:prstDash val="solid"/>
            </a:ln>
          </c:spPr>
          <c:marker>
            <c:symbol val="star"/>
            <c:size val="5"/>
            <c:spPr>
              <a:noFill/>
              <a:ln>
                <a:solidFill>
                  <a:srgbClr val="FF99CC"/>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NWL_QIPPmilestones!$BC$39:$BC$79</c:f>
              <c:numCache>
                <c:formatCode>mmm\ yy</c:formatCode>
                <c:ptCount val="41"/>
                <c:pt idx="4">
                  <c:v>41213</c:v>
                </c:pt>
                <c:pt idx="5">
                  <c:v>41213</c:v>
                </c:pt>
                <c:pt idx="6">
                  <c:v>41213</c:v>
                </c:pt>
                <c:pt idx="7">
                  <c:v>41213</c:v>
                </c:pt>
                <c:pt idx="8">
                  <c:v>41213</c:v>
                </c:pt>
                <c:pt idx="9">
                  <c:v>41213</c:v>
                </c:pt>
              </c:numCache>
            </c:numRef>
          </c:yVal>
        </c:ser>
        <c:ser>
          <c:idx val="14"/>
          <c:order val="17"/>
          <c:tx>
            <c:strRef>
              <c:f>NWL_QIPPmilestones!$BD$22</c:f>
              <c:strCache>
                <c:ptCount val="1"/>
                <c:pt idx="0">
                  <c:v>QIPP LM 2.17</c:v>
                </c:pt>
              </c:strCache>
            </c:strRef>
          </c:tx>
          <c:spPr>
            <a:ln w="12700">
              <a:solidFill>
                <a:srgbClr val="CC99FF"/>
              </a:solidFill>
              <a:prstDash val="solid"/>
            </a:ln>
          </c:spPr>
          <c:marker>
            <c:symbol val="circle"/>
            <c:size val="5"/>
            <c:spPr>
              <a:solidFill>
                <a:srgbClr val="CC99FF"/>
              </a:solidFill>
              <a:ln>
                <a:solidFill>
                  <a:srgbClr val="CC99FF"/>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NWL_QIPPmilestones!$BD$39:$BD$79</c:f>
              <c:numCache>
                <c:formatCode>mmm\ yy</c:formatCode>
                <c:ptCount val="41"/>
                <c:pt idx="4">
                  <c:v>41305</c:v>
                </c:pt>
                <c:pt idx="5">
                  <c:v>41305</c:v>
                </c:pt>
                <c:pt idx="6">
                  <c:v>41305</c:v>
                </c:pt>
                <c:pt idx="7">
                  <c:v>41305</c:v>
                </c:pt>
                <c:pt idx="8">
                  <c:v>41305</c:v>
                </c:pt>
                <c:pt idx="9">
                  <c:v>41305</c:v>
                </c:pt>
              </c:numCache>
            </c:numRef>
          </c:yVal>
        </c:ser>
        <c:ser>
          <c:idx val="18"/>
          <c:order val="18"/>
          <c:tx>
            <c:strRef>
              <c:f>NWL_QIPPmilestones!$BE$22</c:f>
              <c:strCache>
                <c:ptCount val="1"/>
                <c:pt idx="0">
                  <c:v>QIPP LM 2.18</c:v>
                </c:pt>
              </c:strCache>
            </c:strRef>
          </c:tx>
          <c:spPr>
            <a:ln w="12700">
              <a:solidFill>
                <a:srgbClr val="99CC00"/>
              </a:solidFill>
              <a:prstDash val="solid"/>
            </a:ln>
          </c:spPr>
          <c:marker>
            <c:symbol val="diamond"/>
            <c:size val="5"/>
            <c:spPr>
              <a:solidFill>
                <a:srgbClr val="99CC00"/>
              </a:solidFill>
              <a:ln>
                <a:solidFill>
                  <a:srgbClr val="99CC00"/>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NWL_QIPPmilestones!$BE$39:$BE$79</c:f>
              <c:numCache>
                <c:formatCode>mmm\ yy</c:formatCode>
                <c:ptCount val="41"/>
                <c:pt idx="4">
                  <c:v>41029</c:v>
                </c:pt>
              </c:numCache>
            </c:numRef>
          </c:yVal>
        </c:ser>
        <c:ser>
          <c:idx val="19"/>
          <c:order val="19"/>
          <c:tx>
            <c:strRef>
              <c:f>NWL_QIPPmilestones!$BF$22</c:f>
              <c:strCache>
                <c:ptCount val="1"/>
                <c:pt idx="0">
                  <c:v>QIPP LM 2.19</c:v>
                </c:pt>
              </c:strCache>
            </c:strRef>
          </c:tx>
          <c:spPr>
            <a:ln w="12700">
              <a:solidFill>
                <a:srgbClr val="FFCC00"/>
              </a:solidFill>
              <a:prstDash val="solid"/>
            </a:ln>
          </c:spPr>
          <c:marker>
            <c:symbol val="square"/>
            <c:size val="5"/>
            <c:spPr>
              <a:solidFill>
                <a:srgbClr val="FFCC00"/>
              </a:solidFill>
              <a:ln>
                <a:solidFill>
                  <a:srgbClr val="FFCC00"/>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NWL_QIPPmilestones!$BF$39:$BF$79</c:f>
              <c:numCache>
                <c:formatCode>mmm\ yy</c:formatCode>
                <c:ptCount val="41"/>
                <c:pt idx="4">
                  <c:v>41090</c:v>
                </c:pt>
                <c:pt idx="5">
                  <c:v>41090</c:v>
                </c:pt>
                <c:pt idx="6">
                  <c:v>41213</c:v>
                </c:pt>
                <c:pt idx="7">
                  <c:v>41213</c:v>
                </c:pt>
                <c:pt idx="8">
                  <c:v>41213</c:v>
                </c:pt>
                <c:pt idx="9">
                  <c:v>41213</c:v>
                </c:pt>
              </c:numCache>
            </c:numRef>
          </c:yVal>
        </c:ser>
        <c:ser>
          <c:idx val="20"/>
          <c:order val="20"/>
          <c:tx>
            <c:strRef>
              <c:f>NWL_QIPPmilestones!$BG$22</c:f>
              <c:strCache>
                <c:ptCount val="1"/>
                <c:pt idx="0">
                  <c:v>QIPP LM 2.20</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NWL_QIPPmilestones!$BG$39:$BG$79</c:f>
              <c:numCache>
                <c:formatCode>mmm\ yy</c:formatCode>
                <c:ptCount val="41"/>
                <c:pt idx="4">
                  <c:v>41152</c:v>
                </c:pt>
                <c:pt idx="5">
                  <c:v>41152</c:v>
                </c:pt>
                <c:pt idx="6">
                  <c:v>41455</c:v>
                </c:pt>
                <c:pt idx="7">
                  <c:v>41364</c:v>
                </c:pt>
                <c:pt idx="8">
                  <c:v>41364</c:v>
                </c:pt>
                <c:pt idx="9">
                  <c:v>41364</c:v>
                </c:pt>
              </c:numCache>
            </c:numRef>
          </c:yVal>
        </c:ser>
        <c:ser>
          <c:idx val="21"/>
          <c:order val="21"/>
          <c:tx>
            <c:strRef>
              <c:f>NWL_QIPPmilestones!$BH$22</c:f>
              <c:strCache>
                <c:ptCount val="1"/>
                <c:pt idx="0">
                  <c:v>QIPP LM 2.21</c:v>
                </c:pt>
              </c:strCache>
            </c:strRef>
          </c:tx>
          <c:spPr>
            <a:ln w="12700">
              <a:solidFill>
                <a:srgbClr val="FF6600"/>
              </a:solidFill>
              <a:prstDash val="solid"/>
            </a:ln>
          </c:spPr>
          <c:marker>
            <c:symbol val="x"/>
            <c:size val="5"/>
            <c:spPr>
              <a:noFill/>
              <a:ln>
                <a:solidFill>
                  <a:srgbClr val="FF6600"/>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NWL_QIPPmilestones!$BH$39:$BH$79</c:f>
              <c:numCache>
                <c:formatCode>mmm\ yy</c:formatCode>
                <c:ptCount val="41"/>
                <c:pt idx="4">
                  <c:v>41243</c:v>
                </c:pt>
                <c:pt idx="5">
                  <c:v>41243</c:v>
                </c:pt>
                <c:pt idx="6">
                  <c:v>41547</c:v>
                </c:pt>
                <c:pt idx="7">
                  <c:v>41486</c:v>
                </c:pt>
                <c:pt idx="8">
                  <c:v>41486</c:v>
                </c:pt>
                <c:pt idx="9">
                  <c:v>41486</c:v>
                </c:pt>
              </c:numCache>
            </c:numRef>
          </c:yVal>
        </c:ser>
        <c:ser>
          <c:idx val="22"/>
          <c:order val="22"/>
          <c:tx>
            <c:strRef>
              <c:f>NWL_QIPPmilestones!$BI$22</c:f>
              <c:strCache>
                <c:ptCount val="1"/>
                <c:pt idx="0">
                  <c:v>QIPP LM 2.22</c:v>
                </c:pt>
              </c:strCache>
            </c:strRef>
          </c:tx>
          <c:spPr>
            <a:ln w="12700">
              <a:solidFill>
                <a:srgbClr val="666699"/>
              </a:solidFill>
              <a:prstDash val="solid"/>
            </a:ln>
          </c:spPr>
          <c:marker>
            <c:symbol val="star"/>
            <c:size val="5"/>
            <c:spPr>
              <a:noFill/>
              <a:ln>
                <a:solidFill>
                  <a:srgbClr val="666699"/>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NWL_QIPPmilestones!$BI$39:$BI$79</c:f>
              <c:numCache>
                <c:formatCode>mmm\ yy</c:formatCode>
                <c:ptCount val="41"/>
                <c:pt idx="4">
                  <c:v>41305</c:v>
                </c:pt>
                <c:pt idx="5">
                  <c:v>41305</c:v>
                </c:pt>
                <c:pt idx="6">
                  <c:v>0</c:v>
                </c:pt>
                <c:pt idx="7">
                  <c:v>41486</c:v>
                </c:pt>
                <c:pt idx="8">
                  <c:v>41486</c:v>
                </c:pt>
                <c:pt idx="9">
                  <c:v>41486</c:v>
                </c:pt>
              </c:numCache>
            </c:numRef>
          </c:yVal>
        </c:ser>
        <c:ser>
          <c:idx val="23"/>
          <c:order val="23"/>
          <c:tx>
            <c:strRef>
              <c:f>NWL_QIPPmilestones!$BJ$22</c:f>
              <c:strCache>
                <c:ptCount val="1"/>
                <c:pt idx="0">
                  <c:v>QIPP LM 2.23</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NWL_QIPPmilestones!$BJ$39:$BJ$79</c:f>
              <c:numCache>
                <c:formatCode>mmm\ yy</c:formatCode>
                <c:ptCount val="41"/>
                <c:pt idx="4">
                  <c:v>41333</c:v>
                </c:pt>
                <c:pt idx="5">
                  <c:v>41333</c:v>
                </c:pt>
                <c:pt idx="6">
                  <c:v>0</c:v>
                </c:pt>
                <c:pt idx="7">
                  <c:v>41578</c:v>
                </c:pt>
                <c:pt idx="8">
                  <c:v>41578</c:v>
                </c:pt>
                <c:pt idx="9">
                  <c:v>41578</c:v>
                </c:pt>
              </c:numCache>
            </c:numRef>
          </c:yVal>
        </c:ser>
        <c:ser>
          <c:idx val="24"/>
          <c:order val="24"/>
          <c:tx>
            <c:strRef>
              <c:f>NWL_QIPPmilestones!$BK$22</c:f>
              <c:strCache>
                <c:ptCount val="1"/>
                <c:pt idx="0">
                  <c:v>QIPP LM 2.24</c:v>
                </c:pt>
              </c:strCache>
            </c:strRef>
          </c:tx>
          <c:spPr>
            <a:ln w="12700">
              <a:solidFill>
                <a:srgbClr val="003366"/>
              </a:solidFill>
              <a:prstDash val="solid"/>
            </a:ln>
          </c:spPr>
          <c:marker>
            <c:symbol val="plus"/>
            <c:size val="5"/>
            <c:spPr>
              <a:noFill/>
              <a:ln>
                <a:solidFill>
                  <a:srgbClr val="003366"/>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NWL_QIPPmilestones!$BK$39:$BK$79</c:f>
              <c:numCache>
                <c:formatCode>mmm\ yy</c:formatCode>
                <c:ptCount val="41"/>
                <c:pt idx="4">
                  <c:v>41090</c:v>
                </c:pt>
                <c:pt idx="5">
                  <c:v>41090</c:v>
                </c:pt>
                <c:pt idx="6">
                  <c:v>41090</c:v>
                </c:pt>
              </c:numCache>
            </c:numRef>
          </c:yVal>
        </c:ser>
        <c:ser>
          <c:idx val="25"/>
          <c:order val="25"/>
          <c:tx>
            <c:strRef>
              <c:f>NWL_QIPPmilestones!$BL$22</c:f>
              <c:strCache>
                <c:ptCount val="1"/>
                <c:pt idx="0">
                  <c:v>QIPP LM 2.25</c:v>
                </c:pt>
              </c:strCache>
            </c:strRef>
          </c:tx>
          <c:spPr>
            <a:ln w="12700">
              <a:solidFill>
                <a:srgbClr val="339966"/>
              </a:solidFill>
              <a:prstDash val="solid"/>
            </a:ln>
          </c:spPr>
          <c:marker>
            <c:symbol val="dot"/>
            <c:size val="5"/>
            <c:spPr>
              <a:noFill/>
              <a:ln>
                <a:solidFill>
                  <a:srgbClr val="339966"/>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NWL_QIPPmilestones!$BL$39:$BL$79</c:f>
              <c:numCache>
                <c:formatCode>mmm\ yy</c:formatCode>
                <c:ptCount val="41"/>
              </c:numCache>
            </c:numRef>
          </c:yVal>
        </c:ser>
        <c:ser>
          <c:idx val="26"/>
          <c:order val="26"/>
          <c:tx>
            <c:strRef>
              <c:f>NWL_QIPPmilestones!$BM$22</c:f>
              <c:strCache>
                <c:ptCount val="1"/>
                <c:pt idx="0">
                  <c:v>QIPP LM 2.26</c:v>
                </c:pt>
              </c:strCache>
            </c:strRef>
          </c:tx>
          <c:spPr>
            <a:ln w="12700">
              <a:solidFill>
                <a:srgbClr val="003300"/>
              </a:solidFill>
              <a:prstDash val="solid"/>
            </a:ln>
          </c:spPr>
          <c:marker>
            <c:symbol val="dash"/>
            <c:size val="5"/>
            <c:spPr>
              <a:noFill/>
              <a:ln>
                <a:solidFill>
                  <a:srgbClr val="003300"/>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NWL_QIPPmilestones!$BM$39:$BM$79</c:f>
              <c:numCache>
                <c:formatCode>mmm\ yy</c:formatCode>
                <c:ptCount val="41"/>
              </c:numCache>
            </c:numRef>
          </c:yVal>
        </c:ser>
        <c:ser>
          <c:idx val="27"/>
          <c:order val="27"/>
          <c:tx>
            <c:strRef>
              <c:f>NWL_QIPPmilestones!$BN$22</c:f>
              <c:strCache>
                <c:ptCount val="1"/>
                <c:pt idx="0">
                  <c:v>QIPP LM 2.27</c:v>
                </c:pt>
              </c:strCache>
            </c:strRef>
          </c:tx>
          <c:spPr>
            <a:ln w="12700">
              <a:solidFill>
                <a:srgbClr val="333300"/>
              </a:solidFill>
              <a:prstDash val="solid"/>
            </a:ln>
          </c:spPr>
          <c:marker>
            <c:symbol val="diamond"/>
            <c:size val="5"/>
            <c:spPr>
              <a:solidFill>
                <a:srgbClr val="333300"/>
              </a:solidFill>
              <a:ln>
                <a:solidFill>
                  <a:srgbClr val="333300"/>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NWL_QIPPmilestones!$BN$39:$BN$79</c:f>
              <c:numCache>
                <c:formatCode>mmm\ yy</c:formatCode>
                <c:ptCount val="41"/>
              </c:numCache>
            </c:numRef>
          </c:yVal>
        </c:ser>
        <c:ser>
          <c:idx val="28"/>
          <c:order val="28"/>
          <c:tx>
            <c:strRef>
              <c:f>NWL_QIPPmilestones!$BO$22</c:f>
              <c:strCache>
                <c:ptCount val="1"/>
                <c:pt idx="0">
                  <c:v>QIPP LM 2.28</c:v>
                </c:pt>
              </c:strCache>
            </c:strRef>
          </c:tx>
          <c:spPr>
            <a:ln w="12700">
              <a:solidFill>
                <a:srgbClr val="993300"/>
              </a:solidFill>
              <a:prstDash val="solid"/>
            </a:ln>
          </c:spPr>
          <c:marker>
            <c:symbol val="square"/>
            <c:size val="5"/>
            <c:spPr>
              <a:solidFill>
                <a:srgbClr val="993300"/>
              </a:solidFill>
              <a:ln>
                <a:solidFill>
                  <a:srgbClr val="993300"/>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NWL_QIPPmilestones!$BO$39:$BO$79</c:f>
              <c:numCache>
                <c:formatCode>mmm\ yy</c:formatCode>
                <c:ptCount val="41"/>
              </c:numCache>
            </c:numRef>
          </c:yVal>
        </c:ser>
        <c:ser>
          <c:idx val="29"/>
          <c:order val="29"/>
          <c:tx>
            <c:strRef>
              <c:f>NWL_QIPPmilestones!$BP$22</c:f>
              <c:strCache>
                <c:ptCount val="1"/>
                <c:pt idx="0">
                  <c:v>QIPP LM 2.29</c:v>
                </c:pt>
              </c:strCache>
            </c:strRef>
          </c:tx>
          <c:spPr>
            <a:ln w="12700">
              <a:solidFill>
                <a:srgbClr val="993366"/>
              </a:solidFill>
              <a:prstDash val="solid"/>
            </a:ln>
          </c:spPr>
          <c:marker>
            <c:symbol val="triangle"/>
            <c:size val="5"/>
            <c:spPr>
              <a:solidFill>
                <a:srgbClr val="993366"/>
              </a:solidFill>
              <a:ln>
                <a:solidFill>
                  <a:srgbClr val="993366"/>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NWL_QIPPmilestones!$BP$39:$BP$79</c:f>
              <c:numCache>
                <c:formatCode>mmm\ yy</c:formatCode>
                <c:ptCount val="41"/>
              </c:numCache>
            </c:numRef>
          </c:yVal>
        </c:ser>
        <c:axId val="91171840"/>
        <c:axId val="91179264"/>
      </c:scatterChart>
      <c:valAx>
        <c:axId val="91171840"/>
        <c:scaling>
          <c:orientation val="minMax"/>
        </c:scaling>
        <c:axPos val="t"/>
        <c:title>
          <c:tx>
            <c:rich>
              <a:bodyPr/>
              <a:lstStyle/>
              <a:p>
                <a:pPr>
                  <a:defRPr sz="1000" b="1" i="1" u="none" strike="noStrike" baseline="0">
                    <a:solidFill>
                      <a:srgbClr val="000000"/>
                    </a:solidFill>
                    <a:latin typeface="Calibri"/>
                    <a:ea typeface="Calibri"/>
                    <a:cs typeface="Calibri"/>
                  </a:defRPr>
                </a:pPr>
                <a:r>
                  <a:t>MONTH REPORTED</a:t>
                </a:r>
              </a:p>
            </c:rich>
          </c:tx>
          <c:layout>
            <c:manualLayout>
              <c:xMode val="edge"/>
              <c:yMode val="edge"/>
              <c:x val="0.40778606755788344"/>
              <c:y val="5.1548290976902222E-2"/>
            </c:manualLayout>
          </c:layout>
          <c:spPr>
            <a:noFill/>
            <a:ln w="25400">
              <a:noFill/>
            </a:ln>
          </c:spPr>
        </c:title>
        <c:numFmt formatCode="mmm\-yy" sourceLinked="1"/>
        <c:minorTickMark val="out"/>
        <c:tickLblPos val="nextTo"/>
        <c:txPr>
          <a:bodyPr rot="-5400000" vert="horz"/>
          <a:lstStyle/>
          <a:p>
            <a:pPr>
              <a:defRPr sz="1000" b="0" i="1" u="none" strike="noStrike" baseline="0">
                <a:solidFill>
                  <a:srgbClr val="000000"/>
                </a:solidFill>
                <a:latin typeface="Calibri"/>
                <a:ea typeface="Calibri"/>
                <a:cs typeface="Calibri"/>
              </a:defRPr>
            </a:pPr>
            <a:endParaRPr lang="en-US"/>
          </a:p>
        </c:txPr>
        <c:crossAx val="91179264"/>
        <c:crossesAt val="31"/>
        <c:crossBetween val="midCat"/>
        <c:majorUnit val="31"/>
        <c:minorUnit val="31"/>
      </c:valAx>
      <c:valAx>
        <c:axId val="91179264"/>
        <c:scaling>
          <c:orientation val="maxMin"/>
        </c:scaling>
        <c:axPos val="l"/>
        <c:majorGridlines/>
        <c:minorGridlines/>
        <c:title>
          <c:tx>
            <c:rich>
              <a:bodyPr/>
              <a:lstStyle/>
              <a:p>
                <a:pPr>
                  <a:defRPr sz="1000" b="1" i="1" u="none" strike="noStrike" baseline="0">
                    <a:solidFill>
                      <a:srgbClr val="000000"/>
                    </a:solidFill>
                    <a:latin typeface="Calibri"/>
                    <a:ea typeface="Calibri"/>
                    <a:cs typeface="Calibri"/>
                  </a:defRPr>
                </a:pPr>
                <a:r>
                  <a:t>EXPECTED MONTH OF DELVIERY</a:t>
                </a:r>
              </a:p>
            </c:rich>
          </c:tx>
          <c:spPr>
            <a:noFill/>
            <a:ln w="25400">
              <a:noFill/>
            </a:ln>
          </c:spPr>
        </c:title>
        <c:numFmt formatCode="mmm\-yy" sourceLinked="1"/>
        <c:minorTickMark val="out"/>
        <c:tickLblPos val="nextTo"/>
        <c:txPr>
          <a:bodyPr rot="0" vert="horz"/>
          <a:lstStyle/>
          <a:p>
            <a:pPr>
              <a:defRPr sz="1000" b="0" i="1" u="none" strike="noStrike" baseline="0">
                <a:solidFill>
                  <a:srgbClr val="000000"/>
                </a:solidFill>
                <a:latin typeface="Calibri"/>
                <a:ea typeface="Calibri"/>
                <a:cs typeface="Calibri"/>
              </a:defRPr>
            </a:pPr>
            <a:endParaRPr lang="en-US"/>
          </a:p>
        </c:txPr>
        <c:crossAx val="91171840"/>
        <c:crossesAt val="31"/>
        <c:crossBetween val="midCat"/>
        <c:majorUnit val="88.460399999999993"/>
        <c:minorUnit val="88.460399999999993"/>
      </c:valAx>
      <c:spPr>
        <a:ln>
          <a:solidFill>
            <a:schemeClr val="accent1"/>
          </a:solidFill>
        </a:ln>
      </c:spPr>
    </c:plotArea>
    <c:legend>
      <c:legendPos val="r"/>
      <c:layout>
        <c:manualLayout>
          <c:xMode val="edge"/>
          <c:yMode val="edge"/>
          <c:wMode val="edge"/>
          <c:hMode val="edge"/>
          <c:x val="7.5801851299199835E-2"/>
          <c:y val="0.80530973451327681"/>
          <c:w val="0.88727011164420766"/>
          <c:h val="0.9620733249051836"/>
        </c:manualLayout>
      </c:layout>
      <c:txPr>
        <a:bodyPr/>
        <a:lstStyle/>
        <a:p>
          <a:pPr>
            <a:defRPr sz="920" b="0" i="1" u="none" strike="noStrike" baseline="0">
              <a:solidFill>
                <a:srgbClr val="000000"/>
              </a:solidFill>
              <a:latin typeface="Calibri"/>
              <a:ea typeface="Calibri"/>
              <a:cs typeface="Calibri"/>
            </a:defRPr>
          </a:pPr>
          <a:endParaRPr lang="en-US"/>
        </a:p>
      </c:txPr>
    </c:legend>
    <c:plotVisOnly val="1"/>
    <c:dispBlanksAs val="gap"/>
  </c:chart>
  <c:txPr>
    <a:bodyPr/>
    <a:lstStyle/>
    <a:p>
      <a:pPr>
        <a:defRPr sz="1000" b="0" i="1" u="none" strike="noStrike" baseline="0">
          <a:solidFill>
            <a:srgbClr val="000000"/>
          </a:solidFill>
          <a:latin typeface="Calibri"/>
          <a:ea typeface="Calibri"/>
          <a:cs typeface="Calibri"/>
        </a:defRPr>
      </a:pPr>
      <a:endParaRPr lang="en-US"/>
    </a:p>
  </c:txPr>
  <c:printSettings>
    <c:headerFooter alignWithMargins="0"/>
    <c:pageMargins b="1" l="0.75000000000000333" r="0.75000000000000333"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400" b="1" i="1" u="none" strike="noStrike" baseline="0">
                <a:solidFill>
                  <a:srgbClr val="000000"/>
                </a:solidFill>
                <a:latin typeface="Calibri"/>
                <a:ea typeface="Calibri"/>
                <a:cs typeface="Calibri"/>
              </a:defRPr>
            </a:pPr>
            <a:r>
              <a:t>PCT Milestones graph - QIPP initiative 3</a:t>
            </a:r>
          </a:p>
        </c:rich>
      </c:tx>
      <c:layout>
        <c:manualLayout>
          <c:xMode val="edge"/>
          <c:yMode val="edge"/>
          <c:x val="9.8418309956153568E-3"/>
          <c:y val="9.0457490282069772E-3"/>
        </c:manualLayout>
      </c:layout>
      <c:spPr>
        <a:noFill/>
        <a:ln w="25400">
          <a:noFill/>
        </a:ln>
      </c:spPr>
    </c:title>
    <c:plotArea>
      <c:layout>
        <c:manualLayout>
          <c:layoutTarget val="inner"/>
          <c:xMode val="edge"/>
          <c:yMode val="edge"/>
          <c:x val="8.4476379228106677E-2"/>
          <c:y val="0.13164251304030034"/>
          <c:w val="0.79889298892988925"/>
          <c:h val="0.63285024154590053"/>
        </c:manualLayout>
      </c:layout>
      <c:scatterChart>
        <c:scatterStyle val="lineMarker"/>
        <c:ser>
          <c:idx val="0"/>
          <c:order val="0"/>
          <c:tx>
            <c:v>delivery path</c:v>
          </c:tx>
          <c:spPr>
            <a:ln w="6350">
              <a:prstDash val="dashDot"/>
            </a:ln>
          </c:spPr>
          <c:marker>
            <c:symbol val="none"/>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yVal>
        </c:ser>
        <c:ser>
          <c:idx val="6"/>
          <c:order val="1"/>
          <c:tx>
            <c:strRef>
              <c:f>NWL_QIPPmilestones!$BU$22</c:f>
              <c:strCache>
                <c:ptCount val="1"/>
                <c:pt idx="0">
                  <c:v>QIPP LM 3.1</c:v>
                </c:pt>
              </c:strCache>
            </c:strRef>
          </c:tx>
          <c:spPr>
            <a:ln>
              <a:solidFill>
                <a:schemeClr val="tx2">
                  <a:lumMod val="40000"/>
                  <a:lumOff val="60000"/>
                </a:schemeClr>
              </a:solidFill>
            </a:ln>
          </c:spPr>
          <c:marker>
            <c:symbol val="plus"/>
            <c:size val="7"/>
          </c:marker>
          <c:dLbls>
            <c:dLbl>
              <c:idx val="0"/>
              <c:delete val="1"/>
            </c:dLbl>
            <c:dLbl>
              <c:idx val="1"/>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NWL_QIPPmilestones!$BU$39:$BU$79</c:f>
              <c:numCache>
                <c:formatCode>mmm\ yy</c:formatCode>
                <c:ptCount val="41"/>
                <c:pt idx="4">
                  <c:v>41029</c:v>
                </c:pt>
              </c:numCache>
            </c:numRef>
          </c:yVal>
        </c:ser>
        <c:ser>
          <c:idx val="7"/>
          <c:order val="2"/>
          <c:tx>
            <c:strRef>
              <c:f>NWL_QIPPmilestones!$BV$22</c:f>
              <c:strCache>
                <c:ptCount val="1"/>
                <c:pt idx="0">
                  <c:v>QIPP LM 3.2</c:v>
                </c:pt>
              </c:strCache>
            </c:strRef>
          </c:tx>
          <c:spPr>
            <a:ln w="25400">
              <a:solidFill>
                <a:srgbClr val="FF8080"/>
              </a:solidFill>
              <a:prstDash val="lgDashDot"/>
            </a:ln>
          </c:spPr>
          <c:marker>
            <c:symbol val="plus"/>
            <c:size val="7"/>
            <c:spPr>
              <a:solidFill>
                <a:srgbClr val="969696"/>
              </a:solidFill>
              <a:ln>
                <a:solidFill>
                  <a:srgbClr val="FF8080"/>
                </a:solidFill>
                <a:prstDash val="solid"/>
              </a:ln>
            </c:spPr>
          </c:marker>
          <c:dLbls>
            <c:dLbl>
              <c:idx val="0"/>
              <c:delete val="1"/>
            </c:dLbl>
            <c:dLbl>
              <c:idx val="1"/>
              <c:delete val="1"/>
            </c:dLbl>
            <c:dLbl>
              <c:idx val="2"/>
              <c:delete val="1"/>
            </c:dLbl>
            <c:dLbl>
              <c:idx val="3"/>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NWL_QIPPmilestones!$BV$39:$BV$79</c:f>
              <c:numCache>
                <c:formatCode>mmm\ yy</c:formatCode>
                <c:ptCount val="41"/>
                <c:pt idx="4">
                  <c:v>41090</c:v>
                </c:pt>
                <c:pt idx="5">
                  <c:v>41090</c:v>
                </c:pt>
                <c:pt idx="6">
                  <c:v>41090</c:v>
                </c:pt>
              </c:numCache>
            </c:numRef>
          </c:yVal>
        </c:ser>
        <c:ser>
          <c:idx val="15"/>
          <c:order val="3"/>
          <c:tx>
            <c:strRef>
              <c:f>NWL_QIPPmilestones!$BW$22</c:f>
              <c:strCache>
                <c:ptCount val="1"/>
                <c:pt idx="0">
                  <c:v>QIPP LM 3.3</c:v>
                </c:pt>
              </c:strCache>
            </c:strRef>
          </c:tx>
          <c:spPr>
            <a:ln w="25400">
              <a:solidFill>
                <a:srgbClr val="FFCC99"/>
              </a:solidFill>
              <a:prstDash val="solid"/>
            </a:ln>
          </c:spPr>
          <c:marker>
            <c:symbol val="plus"/>
            <c:size val="7"/>
            <c:spPr>
              <a:noFill/>
              <a:ln>
                <a:solidFill>
                  <a:srgbClr val="FFCC99"/>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NWL_QIPPmilestones!$BW$39:$BW$79</c:f>
              <c:numCache>
                <c:formatCode>mmm\ yy</c:formatCode>
                <c:ptCount val="41"/>
                <c:pt idx="4">
                  <c:v>41121</c:v>
                </c:pt>
                <c:pt idx="5">
                  <c:v>41121</c:v>
                </c:pt>
                <c:pt idx="6">
                  <c:v>41121</c:v>
                </c:pt>
                <c:pt idx="7">
                  <c:v>41121</c:v>
                </c:pt>
              </c:numCache>
            </c:numRef>
          </c:yVal>
        </c:ser>
        <c:ser>
          <c:idx val="16"/>
          <c:order val="4"/>
          <c:tx>
            <c:strRef>
              <c:f>NWL_QIPPmilestones!$BX$22</c:f>
              <c:strCache>
                <c:ptCount val="1"/>
                <c:pt idx="0">
                  <c:v>QIPP LM 3.4</c:v>
                </c:pt>
              </c:strCache>
            </c:strRef>
          </c:tx>
          <c:spPr>
            <a:ln w="25400">
              <a:solidFill>
                <a:srgbClr val="3366FF"/>
              </a:solidFill>
              <a:prstDash val="solid"/>
            </a:ln>
          </c:spPr>
          <c:marker>
            <c:symbol val="plus"/>
            <c:size val="7"/>
            <c:spPr>
              <a:noFill/>
              <a:ln>
                <a:solidFill>
                  <a:srgbClr val="3366FF"/>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NWL_QIPPmilestones!$BX$39:$BX$79</c:f>
              <c:numCache>
                <c:formatCode>mmm\ yy</c:formatCode>
                <c:ptCount val="41"/>
                <c:pt idx="4">
                  <c:v>41182</c:v>
                </c:pt>
                <c:pt idx="5">
                  <c:v>41182</c:v>
                </c:pt>
                <c:pt idx="6">
                  <c:v>41182</c:v>
                </c:pt>
                <c:pt idx="7">
                  <c:v>41182</c:v>
                </c:pt>
                <c:pt idx="8">
                  <c:v>41182</c:v>
                </c:pt>
                <c:pt idx="9">
                  <c:v>41182</c:v>
                </c:pt>
              </c:numCache>
            </c:numRef>
          </c:yVal>
        </c:ser>
        <c:ser>
          <c:idx val="17"/>
          <c:order val="5"/>
          <c:tx>
            <c:strRef>
              <c:f>NWL_QIPPmilestones!$BY$22</c:f>
              <c:strCache>
                <c:ptCount val="1"/>
                <c:pt idx="0">
                  <c:v>QIPP LM 3.5</c:v>
                </c:pt>
              </c:strCache>
            </c:strRef>
          </c:tx>
          <c:spPr>
            <a:ln w="25400">
              <a:solidFill>
                <a:srgbClr val="33CCCC"/>
              </a:solidFill>
              <a:prstDash val="solid"/>
            </a:ln>
          </c:spPr>
          <c:marker>
            <c:symbol val="plus"/>
            <c:size val="7"/>
            <c:spPr>
              <a:noFill/>
              <a:ln>
                <a:solidFill>
                  <a:srgbClr val="33CCCC"/>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NWL_QIPPmilestones!$BY$39:$BY$79</c:f>
              <c:numCache>
                <c:formatCode>mmm\ yy</c:formatCode>
                <c:ptCount val="41"/>
                <c:pt idx="4">
                  <c:v>41305</c:v>
                </c:pt>
                <c:pt idx="5">
                  <c:v>41305</c:v>
                </c:pt>
                <c:pt idx="6">
                  <c:v>41305</c:v>
                </c:pt>
                <c:pt idx="7">
                  <c:v>41305</c:v>
                </c:pt>
                <c:pt idx="8">
                  <c:v>41305</c:v>
                </c:pt>
                <c:pt idx="9">
                  <c:v>41305</c:v>
                </c:pt>
              </c:numCache>
            </c:numRef>
          </c:yVal>
        </c:ser>
        <c:ser>
          <c:idx val="2"/>
          <c:order val="6"/>
          <c:tx>
            <c:strRef>
              <c:f>NWL_QIPPmilestones!$BZ$22</c:f>
              <c:strCache>
                <c:ptCount val="1"/>
                <c:pt idx="0">
                  <c:v>QIPP LM 3.6</c:v>
                </c:pt>
              </c:strCache>
            </c:strRef>
          </c:tx>
          <c:marker>
            <c:symbol val="plus"/>
            <c:size val="7"/>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NWL_QIPPmilestones!$BZ$39:$BZ$79</c:f>
              <c:numCache>
                <c:formatCode>mmm\ yy</c:formatCode>
                <c:ptCount val="41"/>
                <c:pt idx="4">
                  <c:v>41029</c:v>
                </c:pt>
              </c:numCache>
            </c:numRef>
          </c:yVal>
        </c:ser>
        <c:ser>
          <c:idx val="3"/>
          <c:order val="7"/>
          <c:tx>
            <c:strRef>
              <c:f>NWL_QIPPmilestones!$CA$22</c:f>
              <c:strCache>
                <c:ptCount val="1"/>
                <c:pt idx="0">
                  <c:v>QIPP LM 3.7</c:v>
                </c:pt>
              </c:strCache>
            </c:strRef>
          </c:tx>
          <c:marker>
            <c:symbol val="plus"/>
            <c:size val="7"/>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NWL_QIPPmilestones!$CA$39:$CA$79</c:f>
              <c:numCache>
                <c:formatCode>mmm\ yy</c:formatCode>
                <c:ptCount val="41"/>
                <c:pt idx="4">
                  <c:v>41121</c:v>
                </c:pt>
                <c:pt idx="5">
                  <c:v>41121</c:v>
                </c:pt>
                <c:pt idx="6">
                  <c:v>41121</c:v>
                </c:pt>
                <c:pt idx="7">
                  <c:v>41121</c:v>
                </c:pt>
              </c:numCache>
            </c:numRef>
          </c:yVal>
        </c:ser>
        <c:ser>
          <c:idx val="4"/>
          <c:order val="8"/>
          <c:tx>
            <c:strRef>
              <c:f>NWL_QIPPmilestones!$CB$22</c:f>
              <c:strCache>
                <c:ptCount val="1"/>
                <c:pt idx="0">
                  <c:v>QIPP LM 3.8</c:v>
                </c:pt>
              </c:strCache>
            </c:strRef>
          </c:tx>
          <c:marker>
            <c:symbol val="plus"/>
            <c:size val="7"/>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NWL_QIPPmilestones!$CB$39:$CB$79</c:f>
              <c:numCache>
                <c:formatCode>mmm\ yy</c:formatCode>
                <c:ptCount val="41"/>
                <c:pt idx="4">
                  <c:v>41182</c:v>
                </c:pt>
                <c:pt idx="5">
                  <c:v>41182</c:v>
                </c:pt>
                <c:pt idx="6">
                  <c:v>41182</c:v>
                </c:pt>
                <c:pt idx="7">
                  <c:v>41182</c:v>
                </c:pt>
                <c:pt idx="8">
                  <c:v>41182</c:v>
                </c:pt>
                <c:pt idx="9">
                  <c:v>41213</c:v>
                </c:pt>
              </c:numCache>
            </c:numRef>
          </c:yVal>
        </c:ser>
        <c:ser>
          <c:idx val="5"/>
          <c:order val="9"/>
          <c:tx>
            <c:strRef>
              <c:f>NWL_QIPPmilestones!$CC$22</c:f>
              <c:strCache>
                <c:ptCount val="1"/>
                <c:pt idx="0">
                  <c:v>QIPP LM 3.9</c:v>
                </c:pt>
              </c:strCache>
            </c:strRef>
          </c:tx>
          <c:marker>
            <c:symbol val="plus"/>
            <c:size val="7"/>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NWL_QIPPmilestones!$CC$39:$CC$79</c:f>
              <c:numCache>
                <c:formatCode>mmm\ yy</c:formatCode>
                <c:ptCount val="41"/>
                <c:pt idx="4">
                  <c:v>41274</c:v>
                </c:pt>
                <c:pt idx="5">
                  <c:v>41274</c:v>
                </c:pt>
                <c:pt idx="6">
                  <c:v>41274</c:v>
                </c:pt>
                <c:pt idx="7">
                  <c:v>41274</c:v>
                </c:pt>
                <c:pt idx="8">
                  <c:v>41274</c:v>
                </c:pt>
                <c:pt idx="9">
                  <c:v>41274</c:v>
                </c:pt>
              </c:numCache>
            </c:numRef>
          </c:yVal>
        </c:ser>
        <c:ser>
          <c:idx val="8"/>
          <c:order val="10"/>
          <c:tx>
            <c:strRef>
              <c:f>NWL_QIPPmilestones!$CD$22</c:f>
              <c:strCache>
                <c:ptCount val="1"/>
                <c:pt idx="0">
                  <c:v>QIPP LM 3.10</c:v>
                </c:pt>
              </c:strCache>
            </c:strRef>
          </c:tx>
          <c:marker>
            <c:symbol val="plus"/>
            <c:size val="7"/>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NWL_QIPPmilestones!$CD$39:$CD$79</c:f>
              <c:numCache>
                <c:formatCode>mmm\ yy</c:formatCode>
                <c:ptCount val="41"/>
              </c:numCache>
            </c:numRef>
          </c:yVal>
        </c:ser>
        <c:ser>
          <c:idx val="1"/>
          <c:order val="11"/>
          <c:tx>
            <c:strRef>
              <c:f>NWL_QIPPmilestones!$CE$22</c:f>
              <c:strCache>
                <c:ptCount val="1"/>
                <c:pt idx="0">
                  <c:v>QIPP LM 3.11</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NWL_QIPPmilestones!$CE$39:$CE$79</c:f>
              <c:numCache>
                <c:formatCode>mmm\ yy</c:formatCode>
                <c:ptCount val="41"/>
              </c:numCache>
            </c:numRef>
          </c:yVal>
        </c:ser>
        <c:ser>
          <c:idx val="9"/>
          <c:order val="12"/>
          <c:tx>
            <c:strRef>
              <c:f>NWL_QIPPmilestones!$CF$22</c:f>
              <c:strCache>
                <c:ptCount val="1"/>
                <c:pt idx="0">
                  <c:v>QIPP LM 3.12</c:v>
                </c:pt>
              </c:strCache>
            </c:strRef>
          </c:tx>
          <c:spPr>
            <a:ln w="12700">
              <a:solidFill>
                <a:srgbClr val="CCFFFF"/>
              </a:solidFill>
              <a:prstDash val="solid"/>
            </a:ln>
          </c:spPr>
          <c:marker>
            <c:symbol val="diamond"/>
            <c:size val="5"/>
            <c:spPr>
              <a:solidFill>
                <a:srgbClr val="CCFFFF"/>
              </a:solidFill>
              <a:ln>
                <a:solidFill>
                  <a:srgbClr val="CCFFFF"/>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NWL_QIPPmilestones!$CF$39:$CF$79</c:f>
              <c:numCache>
                <c:formatCode>mmm\ yy</c:formatCode>
                <c:ptCount val="41"/>
              </c:numCache>
            </c:numRef>
          </c:yVal>
        </c:ser>
        <c:ser>
          <c:idx val="10"/>
          <c:order val="13"/>
          <c:tx>
            <c:strRef>
              <c:f>NWL_QIPPmilestones!$CG$22</c:f>
              <c:strCache>
                <c:ptCount val="1"/>
                <c:pt idx="0">
                  <c:v>QIPP LM 3.13</c:v>
                </c:pt>
              </c:strCache>
            </c:strRef>
          </c:tx>
          <c:spPr>
            <a:ln w="12700">
              <a:solidFill>
                <a:srgbClr val="CCFFCC"/>
              </a:solidFill>
              <a:prstDash val="solid"/>
            </a:ln>
          </c:spPr>
          <c:marker>
            <c:symbol val="square"/>
            <c:size val="5"/>
            <c:spPr>
              <a:solidFill>
                <a:srgbClr val="CCFFCC"/>
              </a:solidFill>
              <a:ln>
                <a:solidFill>
                  <a:srgbClr val="CCFFCC"/>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NWL_QIPPmilestones!$CG$39:$CG$79</c:f>
              <c:numCache>
                <c:formatCode>mmm\ yy</c:formatCode>
                <c:ptCount val="41"/>
              </c:numCache>
            </c:numRef>
          </c:yVal>
        </c:ser>
        <c:ser>
          <c:idx val="11"/>
          <c:order val="14"/>
          <c:tx>
            <c:strRef>
              <c:f>NWL_QIPPmilestones!$CH$22</c:f>
              <c:strCache>
                <c:ptCount val="1"/>
                <c:pt idx="0">
                  <c:v>QIPP LM 3.14</c:v>
                </c:pt>
              </c:strCache>
            </c:strRef>
          </c:tx>
          <c:spPr>
            <a:ln w="12700">
              <a:solidFill>
                <a:srgbClr val="FFFF99"/>
              </a:solidFill>
              <a:prstDash val="solid"/>
            </a:ln>
          </c:spPr>
          <c:marker>
            <c:symbol val="triangle"/>
            <c:size val="5"/>
            <c:spPr>
              <a:solidFill>
                <a:srgbClr val="FFFF99"/>
              </a:solidFill>
              <a:ln>
                <a:solidFill>
                  <a:srgbClr val="FFFF99"/>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NWL_QIPPmilestones!$CH$39:$CH$79</c:f>
              <c:numCache>
                <c:formatCode>mmm\ yy</c:formatCode>
                <c:ptCount val="41"/>
              </c:numCache>
            </c:numRef>
          </c:yVal>
        </c:ser>
        <c:ser>
          <c:idx val="12"/>
          <c:order val="15"/>
          <c:tx>
            <c:strRef>
              <c:f>NWL_QIPPmilestones!$CI$22</c:f>
              <c:strCache>
                <c:ptCount val="1"/>
                <c:pt idx="0">
                  <c:v>QIPP LM 3.15</c:v>
                </c:pt>
              </c:strCache>
            </c:strRef>
          </c:tx>
          <c:spPr>
            <a:ln w="12700">
              <a:solidFill>
                <a:srgbClr val="99CCFF"/>
              </a:solidFill>
              <a:prstDash val="solid"/>
            </a:ln>
          </c:spPr>
          <c:marker>
            <c:symbol val="x"/>
            <c:size val="5"/>
            <c:spPr>
              <a:noFill/>
              <a:ln>
                <a:solidFill>
                  <a:srgbClr val="99CCFF"/>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NWL_QIPPmilestones!$CI$39:$CI$79</c:f>
              <c:numCache>
                <c:formatCode>mmm\ yy</c:formatCode>
                <c:ptCount val="41"/>
              </c:numCache>
            </c:numRef>
          </c:yVal>
        </c:ser>
        <c:ser>
          <c:idx val="13"/>
          <c:order val="16"/>
          <c:tx>
            <c:strRef>
              <c:f>NWL_QIPPmilestones!$CJ$22</c:f>
              <c:strCache>
                <c:ptCount val="1"/>
                <c:pt idx="0">
                  <c:v>QIPP LM 3.16</c:v>
                </c:pt>
              </c:strCache>
            </c:strRef>
          </c:tx>
          <c:spPr>
            <a:ln w="12700">
              <a:solidFill>
                <a:srgbClr val="FF99CC"/>
              </a:solidFill>
              <a:prstDash val="solid"/>
            </a:ln>
          </c:spPr>
          <c:marker>
            <c:symbol val="star"/>
            <c:size val="5"/>
            <c:spPr>
              <a:noFill/>
              <a:ln>
                <a:solidFill>
                  <a:srgbClr val="FF99CC"/>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NWL_QIPPmilestones!$CJ$39:$CJ$79</c:f>
              <c:numCache>
                <c:formatCode>mmm\ yy</c:formatCode>
                <c:ptCount val="41"/>
              </c:numCache>
            </c:numRef>
          </c:yVal>
        </c:ser>
        <c:ser>
          <c:idx val="14"/>
          <c:order val="17"/>
          <c:tx>
            <c:strRef>
              <c:f>NWL_QIPPmilestones!$CK$22</c:f>
              <c:strCache>
                <c:ptCount val="1"/>
                <c:pt idx="0">
                  <c:v>QIPP LM 3.17</c:v>
                </c:pt>
              </c:strCache>
            </c:strRef>
          </c:tx>
          <c:spPr>
            <a:ln w="12700">
              <a:solidFill>
                <a:srgbClr val="CC99FF"/>
              </a:solidFill>
              <a:prstDash val="solid"/>
            </a:ln>
          </c:spPr>
          <c:marker>
            <c:symbol val="circle"/>
            <c:size val="5"/>
            <c:spPr>
              <a:solidFill>
                <a:srgbClr val="CC99FF"/>
              </a:solidFill>
              <a:ln>
                <a:solidFill>
                  <a:srgbClr val="CC99FF"/>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NWL_QIPPmilestones!$CK$39:$CK$79</c:f>
              <c:numCache>
                <c:formatCode>mmm\ yy</c:formatCode>
                <c:ptCount val="41"/>
              </c:numCache>
            </c:numRef>
          </c:yVal>
        </c:ser>
        <c:ser>
          <c:idx val="18"/>
          <c:order val="18"/>
          <c:tx>
            <c:strRef>
              <c:f>NWL_QIPPmilestones!$CL$22</c:f>
              <c:strCache>
                <c:ptCount val="1"/>
                <c:pt idx="0">
                  <c:v>QIPP LM 3.18</c:v>
                </c:pt>
              </c:strCache>
            </c:strRef>
          </c:tx>
          <c:spPr>
            <a:ln w="12700">
              <a:solidFill>
                <a:srgbClr val="99CC00"/>
              </a:solidFill>
              <a:prstDash val="solid"/>
            </a:ln>
          </c:spPr>
          <c:marker>
            <c:symbol val="diamond"/>
            <c:size val="5"/>
            <c:spPr>
              <a:solidFill>
                <a:srgbClr val="99CC00"/>
              </a:solidFill>
              <a:ln>
                <a:solidFill>
                  <a:srgbClr val="99CC00"/>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NWL_QIPPmilestones!$CL$39:$CL$79</c:f>
              <c:numCache>
                <c:formatCode>mmm\ yy</c:formatCode>
                <c:ptCount val="41"/>
              </c:numCache>
            </c:numRef>
          </c:yVal>
        </c:ser>
        <c:ser>
          <c:idx val="19"/>
          <c:order val="19"/>
          <c:tx>
            <c:strRef>
              <c:f>NWL_QIPPmilestones!$CM$22</c:f>
              <c:strCache>
                <c:ptCount val="1"/>
                <c:pt idx="0">
                  <c:v>QIPP LM 3.19</c:v>
                </c:pt>
              </c:strCache>
            </c:strRef>
          </c:tx>
          <c:spPr>
            <a:ln w="12700">
              <a:solidFill>
                <a:srgbClr val="FFCC00"/>
              </a:solidFill>
              <a:prstDash val="solid"/>
            </a:ln>
          </c:spPr>
          <c:marker>
            <c:symbol val="square"/>
            <c:size val="5"/>
            <c:spPr>
              <a:solidFill>
                <a:srgbClr val="FFCC00"/>
              </a:solidFill>
              <a:ln>
                <a:solidFill>
                  <a:srgbClr val="FFCC00"/>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NWL_QIPPmilestones!$CM$39:$CM$79</c:f>
              <c:numCache>
                <c:formatCode>mmm\ yy</c:formatCode>
                <c:ptCount val="41"/>
              </c:numCache>
            </c:numRef>
          </c:yVal>
        </c:ser>
        <c:ser>
          <c:idx val="20"/>
          <c:order val="20"/>
          <c:tx>
            <c:strRef>
              <c:f>NWL_QIPPmilestones!$CN$22</c:f>
              <c:strCache>
                <c:ptCount val="1"/>
                <c:pt idx="0">
                  <c:v>QIPP LM 3.20</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NWL_QIPPmilestones!$CN$39:$CN$79</c:f>
              <c:numCache>
                <c:formatCode>mmm\ yy</c:formatCode>
                <c:ptCount val="41"/>
              </c:numCache>
            </c:numRef>
          </c:yVal>
        </c:ser>
        <c:ser>
          <c:idx val="21"/>
          <c:order val="21"/>
          <c:tx>
            <c:strRef>
              <c:f>NWL_QIPPmilestones!$CO$22</c:f>
              <c:strCache>
                <c:ptCount val="1"/>
                <c:pt idx="0">
                  <c:v>QIPP LM 3.21</c:v>
                </c:pt>
              </c:strCache>
            </c:strRef>
          </c:tx>
          <c:spPr>
            <a:ln w="12700">
              <a:solidFill>
                <a:srgbClr val="FF6600"/>
              </a:solidFill>
              <a:prstDash val="solid"/>
            </a:ln>
          </c:spPr>
          <c:marker>
            <c:symbol val="x"/>
            <c:size val="5"/>
            <c:spPr>
              <a:noFill/>
              <a:ln>
                <a:solidFill>
                  <a:srgbClr val="FF6600"/>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NWL_QIPPmilestones!$CO$39:$CO$79</c:f>
              <c:numCache>
                <c:formatCode>mmm\ yy</c:formatCode>
                <c:ptCount val="41"/>
              </c:numCache>
            </c:numRef>
          </c:yVal>
        </c:ser>
        <c:ser>
          <c:idx val="22"/>
          <c:order val="22"/>
          <c:tx>
            <c:strRef>
              <c:f>NWL_QIPPmilestones!$CP$22</c:f>
              <c:strCache>
                <c:ptCount val="1"/>
                <c:pt idx="0">
                  <c:v>QIPP LM 3.22</c:v>
                </c:pt>
              </c:strCache>
            </c:strRef>
          </c:tx>
          <c:spPr>
            <a:ln w="12700">
              <a:solidFill>
                <a:srgbClr val="666699"/>
              </a:solidFill>
              <a:prstDash val="solid"/>
            </a:ln>
          </c:spPr>
          <c:marker>
            <c:symbol val="star"/>
            <c:size val="5"/>
            <c:spPr>
              <a:noFill/>
              <a:ln>
                <a:solidFill>
                  <a:srgbClr val="666699"/>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NWL_QIPPmilestones!$CP$39:$CP$79</c:f>
              <c:numCache>
                <c:formatCode>mmm\ yy</c:formatCode>
                <c:ptCount val="41"/>
              </c:numCache>
            </c:numRef>
          </c:yVal>
        </c:ser>
        <c:ser>
          <c:idx val="23"/>
          <c:order val="23"/>
          <c:tx>
            <c:strRef>
              <c:f>NWL_QIPPmilestones!$CQ$22</c:f>
              <c:strCache>
                <c:ptCount val="1"/>
                <c:pt idx="0">
                  <c:v>QIPP LM 3.23</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NWL_QIPPmilestones!$CQ$39:$CQ$79</c:f>
              <c:numCache>
                <c:formatCode>mmm\ yy</c:formatCode>
                <c:ptCount val="41"/>
              </c:numCache>
            </c:numRef>
          </c:yVal>
        </c:ser>
        <c:ser>
          <c:idx val="24"/>
          <c:order val="24"/>
          <c:tx>
            <c:strRef>
              <c:f>NWL_QIPPmilestones!$CR$22</c:f>
              <c:strCache>
                <c:ptCount val="1"/>
                <c:pt idx="0">
                  <c:v>QIPP LM 3.24</c:v>
                </c:pt>
              </c:strCache>
            </c:strRef>
          </c:tx>
          <c:spPr>
            <a:ln w="12700">
              <a:solidFill>
                <a:srgbClr val="003366"/>
              </a:solidFill>
              <a:prstDash val="solid"/>
            </a:ln>
          </c:spPr>
          <c:marker>
            <c:symbol val="plus"/>
            <c:size val="5"/>
            <c:spPr>
              <a:noFill/>
              <a:ln>
                <a:solidFill>
                  <a:srgbClr val="003366"/>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NWL_QIPPmilestones!$CR$39:$CR$79</c:f>
              <c:numCache>
                <c:formatCode>mmm\ yy</c:formatCode>
                <c:ptCount val="41"/>
              </c:numCache>
            </c:numRef>
          </c:yVal>
        </c:ser>
        <c:ser>
          <c:idx val="25"/>
          <c:order val="25"/>
          <c:tx>
            <c:strRef>
              <c:f>NWL_QIPPmilestones!$CS$22</c:f>
              <c:strCache>
                <c:ptCount val="1"/>
                <c:pt idx="0">
                  <c:v>QIPP LM 3.25</c:v>
                </c:pt>
              </c:strCache>
            </c:strRef>
          </c:tx>
          <c:spPr>
            <a:ln w="12700">
              <a:solidFill>
                <a:srgbClr val="339966"/>
              </a:solidFill>
              <a:prstDash val="solid"/>
            </a:ln>
          </c:spPr>
          <c:marker>
            <c:symbol val="dot"/>
            <c:size val="5"/>
            <c:spPr>
              <a:noFill/>
              <a:ln>
                <a:solidFill>
                  <a:srgbClr val="339966"/>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NWL_QIPPmilestones!$CS$39:$CS$79</c:f>
              <c:numCache>
                <c:formatCode>mmm\ yy</c:formatCode>
                <c:ptCount val="41"/>
              </c:numCache>
            </c:numRef>
          </c:yVal>
        </c:ser>
        <c:ser>
          <c:idx val="26"/>
          <c:order val="26"/>
          <c:tx>
            <c:strRef>
              <c:f>NWL_QIPPmilestones!$CT$22</c:f>
              <c:strCache>
                <c:ptCount val="1"/>
                <c:pt idx="0">
                  <c:v>QIPP LM 3.26</c:v>
                </c:pt>
              </c:strCache>
            </c:strRef>
          </c:tx>
          <c:spPr>
            <a:ln w="12700">
              <a:solidFill>
                <a:srgbClr val="003300"/>
              </a:solidFill>
              <a:prstDash val="solid"/>
            </a:ln>
          </c:spPr>
          <c:marker>
            <c:symbol val="dash"/>
            <c:size val="5"/>
            <c:spPr>
              <a:noFill/>
              <a:ln>
                <a:solidFill>
                  <a:srgbClr val="003300"/>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NWL_QIPPmilestones!$CT$39:$CT$79</c:f>
              <c:numCache>
                <c:formatCode>mmm\ yy</c:formatCode>
                <c:ptCount val="41"/>
              </c:numCache>
            </c:numRef>
          </c:yVal>
        </c:ser>
        <c:ser>
          <c:idx val="27"/>
          <c:order val="27"/>
          <c:tx>
            <c:strRef>
              <c:f>NWL_QIPPmilestones!$CU$22</c:f>
              <c:strCache>
                <c:ptCount val="1"/>
                <c:pt idx="0">
                  <c:v>QIPP LM 3.27</c:v>
                </c:pt>
              </c:strCache>
            </c:strRef>
          </c:tx>
          <c:spPr>
            <a:ln w="12700">
              <a:solidFill>
                <a:srgbClr val="333300"/>
              </a:solidFill>
              <a:prstDash val="solid"/>
            </a:ln>
          </c:spPr>
          <c:marker>
            <c:symbol val="diamond"/>
            <c:size val="5"/>
            <c:spPr>
              <a:solidFill>
                <a:srgbClr val="333300"/>
              </a:solidFill>
              <a:ln>
                <a:solidFill>
                  <a:srgbClr val="333300"/>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NWL_QIPPmilestones!$CU$39:$CU$79</c:f>
              <c:numCache>
                <c:formatCode>mmm\ yy</c:formatCode>
                <c:ptCount val="41"/>
              </c:numCache>
            </c:numRef>
          </c:yVal>
        </c:ser>
        <c:ser>
          <c:idx val="28"/>
          <c:order val="28"/>
          <c:tx>
            <c:strRef>
              <c:f>NWL_QIPPmilestones!$CV$22</c:f>
              <c:strCache>
                <c:ptCount val="1"/>
                <c:pt idx="0">
                  <c:v>QIPP LM 3.28</c:v>
                </c:pt>
              </c:strCache>
            </c:strRef>
          </c:tx>
          <c:spPr>
            <a:ln w="12700">
              <a:solidFill>
                <a:srgbClr val="993300"/>
              </a:solidFill>
              <a:prstDash val="solid"/>
            </a:ln>
          </c:spPr>
          <c:marker>
            <c:symbol val="square"/>
            <c:size val="5"/>
            <c:spPr>
              <a:solidFill>
                <a:srgbClr val="993300"/>
              </a:solidFill>
              <a:ln>
                <a:solidFill>
                  <a:srgbClr val="993300"/>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NWL_QIPPmilestones!$CV$39:$CV$79</c:f>
              <c:numCache>
                <c:formatCode>mmm\ yy</c:formatCode>
                <c:ptCount val="41"/>
              </c:numCache>
            </c:numRef>
          </c:yVal>
        </c:ser>
        <c:ser>
          <c:idx val="29"/>
          <c:order val="29"/>
          <c:tx>
            <c:strRef>
              <c:f>NWL_QIPPmilestones!$CW$22</c:f>
              <c:strCache>
                <c:ptCount val="1"/>
                <c:pt idx="0">
                  <c:v>QIPP LM 3.29</c:v>
                </c:pt>
              </c:strCache>
            </c:strRef>
          </c:tx>
          <c:spPr>
            <a:ln w="12700">
              <a:solidFill>
                <a:srgbClr val="993366"/>
              </a:solidFill>
              <a:prstDash val="solid"/>
            </a:ln>
          </c:spPr>
          <c:marker>
            <c:symbol val="triangle"/>
            <c:size val="5"/>
            <c:spPr>
              <a:solidFill>
                <a:srgbClr val="993366"/>
              </a:solidFill>
              <a:ln>
                <a:solidFill>
                  <a:srgbClr val="993366"/>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NWL_QIPPmilestones!$CW$39:$CW$79</c:f>
              <c:numCache>
                <c:formatCode>mmm\ yy</c:formatCode>
                <c:ptCount val="41"/>
              </c:numCache>
            </c:numRef>
          </c:yVal>
        </c:ser>
        <c:axId val="91403776"/>
        <c:axId val="91419392"/>
      </c:scatterChart>
      <c:valAx>
        <c:axId val="91403776"/>
        <c:scaling>
          <c:orientation val="minMax"/>
        </c:scaling>
        <c:axPos val="t"/>
        <c:title>
          <c:tx>
            <c:rich>
              <a:bodyPr/>
              <a:lstStyle/>
              <a:p>
                <a:pPr>
                  <a:defRPr sz="1000" b="1" i="1" u="none" strike="noStrike" baseline="0">
                    <a:solidFill>
                      <a:srgbClr val="000000"/>
                    </a:solidFill>
                    <a:latin typeface="Calibri"/>
                    <a:ea typeface="Calibri"/>
                    <a:cs typeface="Calibri"/>
                  </a:defRPr>
                </a:pPr>
                <a:r>
                  <a:t>MONTH REPORTED</a:t>
                </a:r>
              </a:p>
            </c:rich>
          </c:tx>
          <c:layout>
            <c:manualLayout>
              <c:xMode val="edge"/>
              <c:yMode val="edge"/>
              <c:x val="0.40778606755788344"/>
              <c:y val="5.1548290640885078E-2"/>
            </c:manualLayout>
          </c:layout>
          <c:spPr>
            <a:noFill/>
            <a:ln w="25400">
              <a:noFill/>
            </a:ln>
          </c:spPr>
        </c:title>
        <c:numFmt formatCode="mmm\-yy" sourceLinked="1"/>
        <c:minorTickMark val="out"/>
        <c:tickLblPos val="nextTo"/>
        <c:txPr>
          <a:bodyPr rot="-5400000" vert="horz"/>
          <a:lstStyle/>
          <a:p>
            <a:pPr>
              <a:defRPr sz="1000" b="0" i="1" u="none" strike="noStrike" baseline="0">
                <a:solidFill>
                  <a:srgbClr val="000000"/>
                </a:solidFill>
                <a:latin typeface="Calibri"/>
                <a:ea typeface="Calibri"/>
                <a:cs typeface="Calibri"/>
              </a:defRPr>
            </a:pPr>
            <a:endParaRPr lang="en-US"/>
          </a:p>
        </c:txPr>
        <c:crossAx val="91419392"/>
        <c:crossesAt val="31"/>
        <c:crossBetween val="midCat"/>
        <c:majorUnit val="31"/>
        <c:minorUnit val="31"/>
      </c:valAx>
      <c:valAx>
        <c:axId val="91419392"/>
        <c:scaling>
          <c:orientation val="maxMin"/>
        </c:scaling>
        <c:axPos val="l"/>
        <c:majorGridlines/>
        <c:minorGridlines/>
        <c:title>
          <c:tx>
            <c:rich>
              <a:bodyPr/>
              <a:lstStyle/>
              <a:p>
                <a:pPr>
                  <a:defRPr sz="1000" b="1" i="1" u="none" strike="noStrike" baseline="0">
                    <a:solidFill>
                      <a:srgbClr val="000000"/>
                    </a:solidFill>
                    <a:latin typeface="Calibri"/>
                    <a:ea typeface="Calibri"/>
                    <a:cs typeface="Calibri"/>
                  </a:defRPr>
                </a:pPr>
                <a:r>
                  <a:t>EXPECTED MONTH OF DELVIERY</a:t>
                </a:r>
              </a:p>
            </c:rich>
          </c:tx>
          <c:spPr>
            <a:noFill/>
            <a:ln w="25400">
              <a:noFill/>
            </a:ln>
          </c:spPr>
        </c:title>
        <c:numFmt formatCode="mmm\-yy" sourceLinked="1"/>
        <c:minorTickMark val="out"/>
        <c:tickLblPos val="nextTo"/>
        <c:txPr>
          <a:bodyPr rot="0" vert="horz"/>
          <a:lstStyle/>
          <a:p>
            <a:pPr>
              <a:defRPr sz="1000" b="0" i="1" u="none" strike="noStrike" baseline="0">
                <a:solidFill>
                  <a:srgbClr val="000000"/>
                </a:solidFill>
                <a:latin typeface="Calibri"/>
                <a:ea typeface="Calibri"/>
                <a:cs typeface="Calibri"/>
              </a:defRPr>
            </a:pPr>
            <a:endParaRPr lang="en-US"/>
          </a:p>
        </c:txPr>
        <c:crossAx val="91403776"/>
        <c:crossesAt val="31"/>
        <c:crossBetween val="midCat"/>
        <c:majorUnit val="31"/>
        <c:minorUnit val="31"/>
      </c:valAx>
      <c:spPr>
        <a:ln>
          <a:solidFill>
            <a:schemeClr val="accent1"/>
          </a:solidFill>
        </a:ln>
      </c:spPr>
    </c:plotArea>
    <c:legend>
      <c:legendPos val="r"/>
      <c:layout>
        <c:manualLayout>
          <c:xMode val="edge"/>
          <c:yMode val="edge"/>
          <c:wMode val="edge"/>
          <c:hMode val="edge"/>
          <c:x val="7.5801851299199835E-2"/>
          <c:y val="0.80506382271836252"/>
          <c:w val="0.88727011164420766"/>
          <c:h val="0.96202598092960001"/>
        </c:manualLayout>
      </c:layout>
      <c:txPr>
        <a:bodyPr/>
        <a:lstStyle/>
        <a:p>
          <a:pPr>
            <a:defRPr sz="920" b="0" i="1" u="none" strike="noStrike" baseline="0">
              <a:solidFill>
                <a:srgbClr val="000000"/>
              </a:solidFill>
              <a:latin typeface="Calibri"/>
              <a:ea typeface="Calibri"/>
              <a:cs typeface="Calibri"/>
            </a:defRPr>
          </a:pPr>
          <a:endParaRPr lang="en-US"/>
        </a:p>
      </c:txPr>
    </c:legend>
    <c:plotVisOnly val="1"/>
    <c:dispBlanksAs val="gap"/>
  </c:chart>
  <c:txPr>
    <a:bodyPr/>
    <a:lstStyle/>
    <a:p>
      <a:pPr>
        <a:defRPr sz="1000" b="0" i="1" u="none" strike="noStrike" baseline="0">
          <a:solidFill>
            <a:srgbClr val="000000"/>
          </a:solidFill>
          <a:latin typeface="Calibri"/>
          <a:ea typeface="Calibri"/>
          <a:cs typeface="Calibri"/>
        </a:defRPr>
      </a:pPr>
      <a:endParaRPr lang="en-US"/>
    </a:p>
  </c:txPr>
  <c:printSettings>
    <c:headerFooter alignWithMargins="0"/>
    <c:pageMargins b="1" l="0.75000000000000333" r="0.75000000000000333"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400" b="1" i="1" u="none" strike="noStrike" baseline="0">
                <a:solidFill>
                  <a:srgbClr val="000000"/>
                </a:solidFill>
                <a:latin typeface="Calibri"/>
                <a:ea typeface="Calibri"/>
                <a:cs typeface="Calibri"/>
              </a:defRPr>
            </a:pPr>
            <a:r>
              <a:t>PCT Milestones graph - QIPP initiative 4</a:t>
            </a:r>
          </a:p>
        </c:rich>
      </c:tx>
      <c:layout>
        <c:manualLayout>
          <c:xMode val="edge"/>
          <c:yMode val="edge"/>
          <c:x val="9.8418571464974642E-3"/>
          <c:y val="9.0457064079111325E-3"/>
        </c:manualLayout>
      </c:layout>
      <c:spPr>
        <a:noFill/>
        <a:ln w="25400">
          <a:noFill/>
        </a:ln>
      </c:spPr>
    </c:title>
    <c:plotArea>
      <c:layout>
        <c:manualLayout>
          <c:layoutTarget val="inner"/>
          <c:xMode val="edge"/>
          <c:yMode val="edge"/>
          <c:x val="8.4476379228106677E-2"/>
          <c:y val="0.13164251304030034"/>
          <c:w val="0.79889298892988925"/>
          <c:h val="0.63285024154590053"/>
        </c:manualLayout>
      </c:layout>
      <c:scatterChart>
        <c:scatterStyle val="lineMarker"/>
        <c:ser>
          <c:idx val="0"/>
          <c:order val="0"/>
          <c:tx>
            <c:v>delivery path</c:v>
          </c:tx>
          <c:spPr>
            <a:ln w="6350">
              <a:prstDash val="dashDot"/>
            </a:ln>
          </c:spPr>
          <c:marker>
            <c:symbol val="none"/>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yVal>
        </c:ser>
        <c:ser>
          <c:idx val="6"/>
          <c:order val="1"/>
          <c:tx>
            <c:strRef>
              <c:f>NWL_QIPPmilestones!$DB$22</c:f>
              <c:strCache>
                <c:ptCount val="1"/>
                <c:pt idx="0">
                  <c:v>QIPP LM 4.1</c:v>
                </c:pt>
              </c:strCache>
            </c:strRef>
          </c:tx>
          <c:spPr>
            <a:ln>
              <a:solidFill>
                <a:schemeClr val="tx2">
                  <a:lumMod val="40000"/>
                  <a:lumOff val="60000"/>
                </a:schemeClr>
              </a:solidFill>
            </a:ln>
          </c:spPr>
          <c:marker>
            <c:symbol val="plus"/>
            <c:size val="7"/>
          </c:marker>
          <c:dLbls>
            <c:dLbl>
              <c:idx val="0"/>
              <c:delete val="1"/>
            </c:dLbl>
            <c:dLbl>
              <c:idx val="1"/>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NWL_QIPPmilestones!$DB$39:$DB$79</c:f>
              <c:numCache>
                <c:formatCode>mmm\ yy</c:formatCode>
                <c:ptCount val="41"/>
                <c:pt idx="4">
                  <c:v>41029</c:v>
                </c:pt>
              </c:numCache>
            </c:numRef>
          </c:yVal>
        </c:ser>
        <c:ser>
          <c:idx val="7"/>
          <c:order val="2"/>
          <c:tx>
            <c:strRef>
              <c:f>NWL_QIPPmilestones!$DC$22</c:f>
              <c:strCache>
                <c:ptCount val="1"/>
                <c:pt idx="0">
                  <c:v>QIPP LM 4.2</c:v>
                </c:pt>
              </c:strCache>
            </c:strRef>
          </c:tx>
          <c:spPr>
            <a:ln w="25400">
              <a:solidFill>
                <a:srgbClr val="FF8080"/>
              </a:solidFill>
              <a:prstDash val="lgDashDot"/>
            </a:ln>
          </c:spPr>
          <c:marker>
            <c:symbol val="plus"/>
            <c:size val="7"/>
            <c:spPr>
              <a:solidFill>
                <a:srgbClr val="969696"/>
              </a:solidFill>
              <a:ln>
                <a:solidFill>
                  <a:srgbClr val="FF8080"/>
                </a:solidFill>
                <a:prstDash val="solid"/>
              </a:ln>
            </c:spPr>
          </c:marker>
          <c:dLbls>
            <c:dLbl>
              <c:idx val="0"/>
              <c:delete val="1"/>
            </c:dLbl>
            <c:dLbl>
              <c:idx val="1"/>
              <c:delete val="1"/>
            </c:dLbl>
            <c:dLbl>
              <c:idx val="2"/>
              <c:delete val="1"/>
            </c:dLbl>
            <c:dLbl>
              <c:idx val="3"/>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NWL_QIPPmilestones!$DC$39:$DC$79</c:f>
              <c:numCache>
                <c:formatCode>mmm\ yy</c:formatCode>
                <c:ptCount val="41"/>
                <c:pt idx="4">
                  <c:v>41090</c:v>
                </c:pt>
                <c:pt idx="5">
                  <c:v>41090</c:v>
                </c:pt>
                <c:pt idx="6">
                  <c:v>41090</c:v>
                </c:pt>
              </c:numCache>
            </c:numRef>
          </c:yVal>
        </c:ser>
        <c:ser>
          <c:idx val="15"/>
          <c:order val="3"/>
          <c:tx>
            <c:strRef>
              <c:f>NWL_QIPPmilestones!$DD$22</c:f>
              <c:strCache>
                <c:ptCount val="1"/>
                <c:pt idx="0">
                  <c:v>QIPP LM 4.3</c:v>
                </c:pt>
              </c:strCache>
            </c:strRef>
          </c:tx>
          <c:spPr>
            <a:ln w="25400">
              <a:solidFill>
                <a:srgbClr val="FFCC99"/>
              </a:solidFill>
              <a:prstDash val="solid"/>
            </a:ln>
          </c:spPr>
          <c:marker>
            <c:symbol val="plus"/>
            <c:size val="7"/>
            <c:spPr>
              <a:noFill/>
              <a:ln>
                <a:solidFill>
                  <a:srgbClr val="FFCC99"/>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NWL_QIPPmilestones!$DD$39:$DD$79</c:f>
              <c:numCache>
                <c:formatCode>mmm\ yy</c:formatCode>
                <c:ptCount val="41"/>
                <c:pt idx="4">
                  <c:v>41364</c:v>
                </c:pt>
                <c:pt idx="5">
                  <c:v>41364</c:v>
                </c:pt>
                <c:pt idx="6">
                  <c:v>41364</c:v>
                </c:pt>
                <c:pt idx="7">
                  <c:v>41364</c:v>
                </c:pt>
                <c:pt idx="8">
                  <c:v>41364</c:v>
                </c:pt>
                <c:pt idx="9">
                  <c:v>41364</c:v>
                </c:pt>
              </c:numCache>
            </c:numRef>
          </c:yVal>
        </c:ser>
        <c:ser>
          <c:idx val="16"/>
          <c:order val="4"/>
          <c:tx>
            <c:strRef>
              <c:f>NWL_QIPPmilestones!$DE$22</c:f>
              <c:strCache>
                <c:ptCount val="1"/>
                <c:pt idx="0">
                  <c:v>QIPP LM 4.4</c:v>
                </c:pt>
              </c:strCache>
            </c:strRef>
          </c:tx>
          <c:spPr>
            <a:ln w="25400">
              <a:solidFill>
                <a:srgbClr val="3366FF"/>
              </a:solidFill>
              <a:prstDash val="solid"/>
            </a:ln>
          </c:spPr>
          <c:marker>
            <c:symbol val="plus"/>
            <c:size val="7"/>
            <c:spPr>
              <a:noFill/>
              <a:ln>
                <a:solidFill>
                  <a:srgbClr val="3366FF"/>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NWL_QIPPmilestones!$DE$39:$DE$79</c:f>
              <c:numCache>
                <c:formatCode>mmm\ yy</c:formatCode>
                <c:ptCount val="41"/>
                <c:pt idx="4">
                  <c:v>41029</c:v>
                </c:pt>
              </c:numCache>
            </c:numRef>
          </c:yVal>
        </c:ser>
        <c:ser>
          <c:idx val="17"/>
          <c:order val="5"/>
          <c:tx>
            <c:strRef>
              <c:f>NWL_QIPPmilestones!$DF$22</c:f>
              <c:strCache>
                <c:ptCount val="1"/>
                <c:pt idx="0">
                  <c:v>QIPP LM 4.5</c:v>
                </c:pt>
              </c:strCache>
            </c:strRef>
          </c:tx>
          <c:spPr>
            <a:ln w="25400">
              <a:solidFill>
                <a:srgbClr val="33CCCC"/>
              </a:solidFill>
              <a:prstDash val="solid"/>
            </a:ln>
          </c:spPr>
          <c:marker>
            <c:symbol val="plus"/>
            <c:size val="7"/>
            <c:spPr>
              <a:noFill/>
              <a:ln>
                <a:solidFill>
                  <a:srgbClr val="33CCCC"/>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NWL_QIPPmilestones!$DF$39:$DF$79</c:f>
              <c:numCache>
                <c:formatCode>mmm\ yy</c:formatCode>
                <c:ptCount val="41"/>
                <c:pt idx="4">
                  <c:v>41090</c:v>
                </c:pt>
                <c:pt idx="5">
                  <c:v>41090</c:v>
                </c:pt>
                <c:pt idx="6">
                  <c:v>41090</c:v>
                </c:pt>
              </c:numCache>
            </c:numRef>
          </c:yVal>
        </c:ser>
        <c:ser>
          <c:idx val="2"/>
          <c:order val="6"/>
          <c:tx>
            <c:strRef>
              <c:f>NWL_QIPPmilestones!$DG$22</c:f>
              <c:strCache>
                <c:ptCount val="1"/>
                <c:pt idx="0">
                  <c:v>QIPP LM 4.6</c:v>
                </c:pt>
              </c:strCache>
            </c:strRef>
          </c:tx>
          <c:marker>
            <c:symbol val="plus"/>
            <c:size val="7"/>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NWL_QIPPmilestones!$DG$39:$DG$79</c:f>
              <c:numCache>
                <c:formatCode>mmm\ yy</c:formatCode>
                <c:ptCount val="41"/>
                <c:pt idx="4">
                  <c:v>41364</c:v>
                </c:pt>
                <c:pt idx="5">
                  <c:v>41364</c:v>
                </c:pt>
                <c:pt idx="6">
                  <c:v>41364</c:v>
                </c:pt>
                <c:pt idx="7">
                  <c:v>41364</c:v>
                </c:pt>
                <c:pt idx="8">
                  <c:v>41364</c:v>
                </c:pt>
                <c:pt idx="9">
                  <c:v>41364</c:v>
                </c:pt>
              </c:numCache>
            </c:numRef>
          </c:yVal>
        </c:ser>
        <c:ser>
          <c:idx val="3"/>
          <c:order val="7"/>
          <c:tx>
            <c:strRef>
              <c:f>NWL_QIPPmilestones!$DH$22</c:f>
              <c:strCache>
                <c:ptCount val="1"/>
                <c:pt idx="0">
                  <c:v>QIPP LM 4.7</c:v>
                </c:pt>
              </c:strCache>
            </c:strRef>
          </c:tx>
          <c:marker>
            <c:symbol val="plus"/>
            <c:size val="7"/>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NWL_QIPPmilestones!$DH$39:$DH$79</c:f>
              <c:numCache>
                <c:formatCode>mmm\ yy</c:formatCode>
                <c:ptCount val="41"/>
                <c:pt idx="4">
                  <c:v>41029</c:v>
                </c:pt>
              </c:numCache>
            </c:numRef>
          </c:yVal>
        </c:ser>
        <c:ser>
          <c:idx val="4"/>
          <c:order val="8"/>
          <c:tx>
            <c:strRef>
              <c:f>NWL_QIPPmilestones!$DI$22</c:f>
              <c:strCache>
                <c:ptCount val="1"/>
                <c:pt idx="0">
                  <c:v>QIPP LM 4.8</c:v>
                </c:pt>
              </c:strCache>
            </c:strRef>
          </c:tx>
          <c:marker>
            <c:symbol val="plus"/>
            <c:size val="7"/>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NWL_QIPPmilestones!$DI$39:$DI$79</c:f>
              <c:numCache>
                <c:formatCode>mmm\ yy</c:formatCode>
                <c:ptCount val="41"/>
                <c:pt idx="4">
                  <c:v>41090</c:v>
                </c:pt>
                <c:pt idx="5">
                  <c:v>41090</c:v>
                </c:pt>
                <c:pt idx="6">
                  <c:v>41090</c:v>
                </c:pt>
              </c:numCache>
            </c:numRef>
          </c:yVal>
        </c:ser>
        <c:ser>
          <c:idx val="5"/>
          <c:order val="9"/>
          <c:tx>
            <c:strRef>
              <c:f>NWL_QIPPmilestones!$DJ$22</c:f>
              <c:strCache>
                <c:ptCount val="1"/>
                <c:pt idx="0">
                  <c:v>QIPP LM 4.9</c:v>
                </c:pt>
              </c:strCache>
            </c:strRef>
          </c:tx>
          <c:marker>
            <c:symbol val="plus"/>
            <c:size val="7"/>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NWL_QIPPmilestones!$DJ$39:$DJ$79</c:f>
              <c:numCache>
                <c:formatCode>mmm\ yy</c:formatCode>
                <c:ptCount val="41"/>
                <c:pt idx="4">
                  <c:v>41213</c:v>
                </c:pt>
                <c:pt idx="5">
                  <c:v>41213</c:v>
                </c:pt>
                <c:pt idx="6">
                  <c:v>41213</c:v>
                </c:pt>
                <c:pt idx="7">
                  <c:v>41213</c:v>
                </c:pt>
                <c:pt idx="8">
                  <c:v>41213</c:v>
                </c:pt>
                <c:pt idx="9">
                  <c:v>41213</c:v>
                </c:pt>
              </c:numCache>
            </c:numRef>
          </c:yVal>
        </c:ser>
        <c:ser>
          <c:idx val="8"/>
          <c:order val="10"/>
          <c:tx>
            <c:strRef>
              <c:f>NWL_QIPPmilestones!$DK$22</c:f>
              <c:strCache>
                <c:ptCount val="1"/>
                <c:pt idx="0">
                  <c:v>QIPP LM 4.10</c:v>
                </c:pt>
              </c:strCache>
            </c:strRef>
          </c:tx>
          <c:marker>
            <c:symbol val="plus"/>
            <c:size val="7"/>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NWL_QIPPmilestones!$DK$39:$DK$79</c:f>
              <c:numCache>
                <c:formatCode>mmm\ yy</c:formatCode>
                <c:ptCount val="41"/>
              </c:numCache>
            </c:numRef>
          </c:yVal>
        </c:ser>
        <c:ser>
          <c:idx val="1"/>
          <c:order val="11"/>
          <c:tx>
            <c:strRef>
              <c:f>NWL_QIPPmilestones!$DL$22</c:f>
              <c:strCache>
                <c:ptCount val="1"/>
                <c:pt idx="0">
                  <c:v>QIPP LM 4.11</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NWL_QIPPmilestones!$DL$39:$DL$79</c:f>
              <c:numCache>
                <c:formatCode>mmm\ yy</c:formatCode>
                <c:ptCount val="41"/>
              </c:numCache>
            </c:numRef>
          </c:yVal>
        </c:ser>
        <c:ser>
          <c:idx val="9"/>
          <c:order val="12"/>
          <c:tx>
            <c:strRef>
              <c:f>NWL_QIPPmilestones!$DM$22</c:f>
              <c:strCache>
                <c:ptCount val="1"/>
                <c:pt idx="0">
                  <c:v>QIPP LM 4.12</c:v>
                </c:pt>
              </c:strCache>
            </c:strRef>
          </c:tx>
          <c:spPr>
            <a:ln w="12700">
              <a:solidFill>
                <a:srgbClr val="CCFFFF"/>
              </a:solidFill>
              <a:prstDash val="solid"/>
            </a:ln>
          </c:spPr>
          <c:marker>
            <c:symbol val="diamond"/>
            <c:size val="5"/>
            <c:spPr>
              <a:solidFill>
                <a:srgbClr val="CCFFFF"/>
              </a:solidFill>
              <a:ln>
                <a:solidFill>
                  <a:srgbClr val="CCFFFF"/>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NWL_QIPPmilestones!$DM$39:$DM$79</c:f>
              <c:numCache>
                <c:formatCode>mmm\ yy</c:formatCode>
                <c:ptCount val="41"/>
              </c:numCache>
            </c:numRef>
          </c:yVal>
        </c:ser>
        <c:ser>
          <c:idx val="10"/>
          <c:order val="13"/>
          <c:tx>
            <c:strRef>
              <c:f>NWL_QIPPmilestones!$DN$22</c:f>
              <c:strCache>
                <c:ptCount val="1"/>
                <c:pt idx="0">
                  <c:v>QIPP LM 4.13</c:v>
                </c:pt>
              </c:strCache>
            </c:strRef>
          </c:tx>
          <c:spPr>
            <a:ln w="12700">
              <a:solidFill>
                <a:srgbClr val="CCFFCC"/>
              </a:solidFill>
              <a:prstDash val="solid"/>
            </a:ln>
          </c:spPr>
          <c:marker>
            <c:symbol val="square"/>
            <c:size val="5"/>
            <c:spPr>
              <a:solidFill>
                <a:srgbClr val="CCFFCC"/>
              </a:solidFill>
              <a:ln>
                <a:solidFill>
                  <a:srgbClr val="CCFFCC"/>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NWL_QIPPmilestones!$DN$39:$DN$79</c:f>
              <c:numCache>
                <c:formatCode>mmm\ yy</c:formatCode>
                <c:ptCount val="41"/>
              </c:numCache>
            </c:numRef>
          </c:yVal>
        </c:ser>
        <c:ser>
          <c:idx val="11"/>
          <c:order val="14"/>
          <c:tx>
            <c:strRef>
              <c:f>NWL_QIPPmilestones!$DO$22</c:f>
              <c:strCache>
                <c:ptCount val="1"/>
                <c:pt idx="0">
                  <c:v>QIPP LM 4.14</c:v>
                </c:pt>
              </c:strCache>
            </c:strRef>
          </c:tx>
          <c:spPr>
            <a:ln w="12700">
              <a:solidFill>
                <a:srgbClr val="FFFF99"/>
              </a:solidFill>
              <a:prstDash val="solid"/>
            </a:ln>
          </c:spPr>
          <c:marker>
            <c:symbol val="triangle"/>
            <c:size val="5"/>
            <c:spPr>
              <a:solidFill>
                <a:srgbClr val="FFFF99"/>
              </a:solidFill>
              <a:ln>
                <a:solidFill>
                  <a:srgbClr val="FFFF99"/>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NWL_QIPPmilestones!$DO$39:$DO$79</c:f>
              <c:numCache>
                <c:formatCode>mmm\ yy</c:formatCode>
                <c:ptCount val="41"/>
              </c:numCache>
            </c:numRef>
          </c:yVal>
        </c:ser>
        <c:ser>
          <c:idx val="12"/>
          <c:order val="15"/>
          <c:tx>
            <c:strRef>
              <c:f>NWL_QIPPmilestones!$DP$22</c:f>
              <c:strCache>
                <c:ptCount val="1"/>
                <c:pt idx="0">
                  <c:v>QIPP LM 4.15</c:v>
                </c:pt>
              </c:strCache>
            </c:strRef>
          </c:tx>
          <c:spPr>
            <a:ln w="12700">
              <a:solidFill>
                <a:srgbClr val="99CCFF"/>
              </a:solidFill>
              <a:prstDash val="solid"/>
            </a:ln>
          </c:spPr>
          <c:marker>
            <c:symbol val="x"/>
            <c:size val="5"/>
            <c:spPr>
              <a:noFill/>
              <a:ln>
                <a:solidFill>
                  <a:srgbClr val="99CCFF"/>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NWL_QIPPmilestones!$DP$39:$DP$79</c:f>
              <c:numCache>
                <c:formatCode>mmm\ yy</c:formatCode>
                <c:ptCount val="41"/>
              </c:numCache>
            </c:numRef>
          </c:yVal>
        </c:ser>
        <c:ser>
          <c:idx val="13"/>
          <c:order val="16"/>
          <c:tx>
            <c:strRef>
              <c:f>NWL_QIPPmilestones!$DQ$22</c:f>
              <c:strCache>
                <c:ptCount val="1"/>
                <c:pt idx="0">
                  <c:v>QIPP LM 4.16</c:v>
                </c:pt>
              </c:strCache>
            </c:strRef>
          </c:tx>
          <c:spPr>
            <a:ln w="12700">
              <a:solidFill>
                <a:srgbClr val="FF99CC"/>
              </a:solidFill>
              <a:prstDash val="solid"/>
            </a:ln>
          </c:spPr>
          <c:marker>
            <c:symbol val="star"/>
            <c:size val="5"/>
            <c:spPr>
              <a:noFill/>
              <a:ln>
                <a:solidFill>
                  <a:srgbClr val="FF99CC"/>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NWL_QIPPmilestones!$DQ$39:$DQ$79</c:f>
              <c:numCache>
                <c:formatCode>mmm\ yy</c:formatCode>
                <c:ptCount val="41"/>
              </c:numCache>
            </c:numRef>
          </c:yVal>
        </c:ser>
        <c:ser>
          <c:idx val="14"/>
          <c:order val="17"/>
          <c:tx>
            <c:strRef>
              <c:f>NWL_QIPPmilestones!$DR$22</c:f>
              <c:strCache>
                <c:ptCount val="1"/>
                <c:pt idx="0">
                  <c:v>QIPP LM 4.17</c:v>
                </c:pt>
              </c:strCache>
            </c:strRef>
          </c:tx>
          <c:spPr>
            <a:ln w="12700">
              <a:solidFill>
                <a:srgbClr val="CC99FF"/>
              </a:solidFill>
              <a:prstDash val="solid"/>
            </a:ln>
          </c:spPr>
          <c:marker>
            <c:symbol val="circle"/>
            <c:size val="5"/>
            <c:spPr>
              <a:solidFill>
                <a:srgbClr val="CC99FF"/>
              </a:solidFill>
              <a:ln>
                <a:solidFill>
                  <a:srgbClr val="CC99FF"/>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NWL_QIPPmilestones!$DR$39:$DR$79</c:f>
              <c:numCache>
                <c:formatCode>mmm\ yy</c:formatCode>
                <c:ptCount val="41"/>
              </c:numCache>
            </c:numRef>
          </c:yVal>
        </c:ser>
        <c:ser>
          <c:idx val="18"/>
          <c:order val="18"/>
          <c:tx>
            <c:strRef>
              <c:f>NWL_QIPPmilestones!$DS$22</c:f>
              <c:strCache>
                <c:ptCount val="1"/>
                <c:pt idx="0">
                  <c:v>QIPP LM 4.18</c:v>
                </c:pt>
              </c:strCache>
            </c:strRef>
          </c:tx>
          <c:spPr>
            <a:ln w="12700">
              <a:solidFill>
                <a:srgbClr val="99CC00"/>
              </a:solidFill>
              <a:prstDash val="solid"/>
            </a:ln>
          </c:spPr>
          <c:marker>
            <c:symbol val="diamond"/>
            <c:size val="5"/>
            <c:spPr>
              <a:solidFill>
                <a:srgbClr val="99CC00"/>
              </a:solidFill>
              <a:ln>
                <a:solidFill>
                  <a:srgbClr val="99CC00"/>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NWL_QIPPmilestones!$DS$39:$DS$79</c:f>
              <c:numCache>
                <c:formatCode>mmm\ yy</c:formatCode>
                <c:ptCount val="41"/>
              </c:numCache>
            </c:numRef>
          </c:yVal>
        </c:ser>
        <c:ser>
          <c:idx val="19"/>
          <c:order val="19"/>
          <c:tx>
            <c:strRef>
              <c:f>NWL_QIPPmilestones!$DT$22</c:f>
              <c:strCache>
                <c:ptCount val="1"/>
                <c:pt idx="0">
                  <c:v>QIPP LM 4.19</c:v>
                </c:pt>
              </c:strCache>
            </c:strRef>
          </c:tx>
          <c:spPr>
            <a:ln w="12700">
              <a:solidFill>
                <a:srgbClr val="FFCC00"/>
              </a:solidFill>
              <a:prstDash val="solid"/>
            </a:ln>
          </c:spPr>
          <c:marker>
            <c:symbol val="square"/>
            <c:size val="5"/>
            <c:spPr>
              <a:solidFill>
                <a:srgbClr val="FFCC00"/>
              </a:solidFill>
              <a:ln>
                <a:solidFill>
                  <a:srgbClr val="FFCC00"/>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NWL_QIPPmilestones!$DT$39:$DT$79</c:f>
              <c:numCache>
                <c:formatCode>mmm\ yy</c:formatCode>
                <c:ptCount val="41"/>
              </c:numCache>
            </c:numRef>
          </c:yVal>
        </c:ser>
        <c:ser>
          <c:idx val="20"/>
          <c:order val="20"/>
          <c:tx>
            <c:strRef>
              <c:f>NWL_QIPPmilestones!$DU$22</c:f>
              <c:strCache>
                <c:ptCount val="1"/>
                <c:pt idx="0">
                  <c:v>QIPP LM 4.20</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NWL_QIPPmilestones!$DU$39:$DU$79</c:f>
              <c:numCache>
                <c:formatCode>mmm\ yy</c:formatCode>
                <c:ptCount val="41"/>
              </c:numCache>
            </c:numRef>
          </c:yVal>
        </c:ser>
        <c:ser>
          <c:idx val="21"/>
          <c:order val="21"/>
          <c:tx>
            <c:strRef>
              <c:f>NWL_QIPPmilestones!$DV$22</c:f>
              <c:strCache>
                <c:ptCount val="1"/>
                <c:pt idx="0">
                  <c:v>QIPP LM 4.21</c:v>
                </c:pt>
              </c:strCache>
            </c:strRef>
          </c:tx>
          <c:spPr>
            <a:ln w="12700">
              <a:solidFill>
                <a:srgbClr val="FF6600"/>
              </a:solidFill>
              <a:prstDash val="solid"/>
            </a:ln>
          </c:spPr>
          <c:marker>
            <c:symbol val="x"/>
            <c:size val="5"/>
            <c:spPr>
              <a:noFill/>
              <a:ln>
                <a:solidFill>
                  <a:srgbClr val="FF6600"/>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NWL_QIPPmilestones!$DV$39:$DV$79</c:f>
              <c:numCache>
                <c:formatCode>mmm\ yy</c:formatCode>
                <c:ptCount val="41"/>
              </c:numCache>
            </c:numRef>
          </c:yVal>
        </c:ser>
        <c:ser>
          <c:idx val="22"/>
          <c:order val="22"/>
          <c:tx>
            <c:strRef>
              <c:f>NWL_QIPPmilestones!$DW$22</c:f>
              <c:strCache>
                <c:ptCount val="1"/>
                <c:pt idx="0">
                  <c:v>QIPP LM 4.22</c:v>
                </c:pt>
              </c:strCache>
            </c:strRef>
          </c:tx>
          <c:spPr>
            <a:ln w="12700">
              <a:solidFill>
                <a:srgbClr val="666699"/>
              </a:solidFill>
              <a:prstDash val="solid"/>
            </a:ln>
          </c:spPr>
          <c:marker>
            <c:symbol val="star"/>
            <c:size val="5"/>
            <c:spPr>
              <a:noFill/>
              <a:ln>
                <a:solidFill>
                  <a:srgbClr val="666699"/>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NWL_QIPPmilestones!$DW$39:$DW$79</c:f>
              <c:numCache>
                <c:formatCode>mmm\ yy</c:formatCode>
                <c:ptCount val="41"/>
              </c:numCache>
            </c:numRef>
          </c:yVal>
        </c:ser>
        <c:ser>
          <c:idx val="23"/>
          <c:order val="23"/>
          <c:tx>
            <c:strRef>
              <c:f>NWL_QIPPmilestones!$DX$22</c:f>
              <c:strCache>
                <c:ptCount val="1"/>
                <c:pt idx="0">
                  <c:v>QIPP LM 4.23</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NWL_QIPPmilestones!$DX$39:$DX$79</c:f>
              <c:numCache>
                <c:formatCode>mmm\ yy</c:formatCode>
                <c:ptCount val="41"/>
              </c:numCache>
            </c:numRef>
          </c:yVal>
        </c:ser>
        <c:ser>
          <c:idx val="24"/>
          <c:order val="24"/>
          <c:tx>
            <c:strRef>
              <c:f>NWL_QIPPmilestones!$DY$22</c:f>
              <c:strCache>
                <c:ptCount val="1"/>
                <c:pt idx="0">
                  <c:v>QIPP LM 4.24</c:v>
                </c:pt>
              </c:strCache>
            </c:strRef>
          </c:tx>
          <c:spPr>
            <a:ln w="12700">
              <a:solidFill>
                <a:srgbClr val="003366"/>
              </a:solidFill>
              <a:prstDash val="solid"/>
            </a:ln>
          </c:spPr>
          <c:marker>
            <c:symbol val="plus"/>
            <c:size val="5"/>
            <c:spPr>
              <a:noFill/>
              <a:ln>
                <a:solidFill>
                  <a:srgbClr val="003366"/>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NWL_QIPPmilestones!$DY$39:$DY$79</c:f>
              <c:numCache>
                <c:formatCode>mmm\ yy</c:formatCode>
                <c:ptCount val="41"/>
              </c:numCache>
            </c:numRef>
          </c:yVal>
        </c:ser>
        <c:ser>
          <c:idx val="25"/>
          <c:order val="25"/>
          <c:tx>
            <c:strRef>
              <c:f>NWL_QIPPmilestones!$DZ$22</c:f>
              <c:strCache>
                <c:ptCount val="1"/>
                <c:pt idx="0">
                  <c:v>QIPP LM 4.25</c:v>
                </c:pt>
              </c:strCache>
            </c:strRef>
          </c:tx>
          <c:spPr>
            <a:ln w="12700">
              <a:solidFill>
                <a:srgbClr val="339966"/>
              </a:solidFill>
              <a:prstDash val="solid"/>
            </a:ln>
          </c:spPr>
          <c:marker>
            <c:symbol val="dot"/>
            <c:size val="5"/>
            <c:spPr>
              <a:noFill/>
              <a:ln>
                <a:solidFill>
                  <a:srgbClr val="339966"/>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NWL_QIPPmilestones!$DZ$39:$DZ$79</c:f>
              <c:numCache>
                <c:formatCode>mmm\ yy</c:formatCode>
                <c:ptCount val="41"/>
              </c:numCache>
            </c:numRef>
          </c:yVal>
        </c:ser>
        <c:ser>
          <c:idx val="26"/>
          <c:order val="26"/>
          <c:tx>
            <c:strRef>
              <c:f>NWL_QIPPmilestones!$EA$22</c:f>
              <c:strCache>
                <c:ptCount val="1"/>
                <c:pt idx="0">
                  <c:v>QIPP LM 4.26</c:v>
                </c:pt>
              </c:strCache>
            </c:strRef>
          </c:tx>
          <c:marker>
            <c:symbol val="none"/>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NWL_QIPPmilestones!$EA$39:$EA$79</c:f>
              <c:numCache>
                <c:formatCode>mmm\ yy</c:formatCode>
                <c:ptCount val="41"/>
              </c:numCache>
            </c:numRef>
          </c:yVal>
        </c:ser>
        <c:ser>
          <c:idx val="27"/>
          <c:order val="27"/>
          <c:tx>
            <c:strRef>
              <c:f>NWL_QIPPmilestones!$EB$22</c:f>
              <c:strCache>
                <c:ptCount val="1"/>
                <c:pt idx="0">
                  <c:v>QIPP LM 4.27</c:v>
                </c:pt>
              </c:strCache>
            </c:strRef>
          </c:tx>
          <c:spPr>
            <a:ln w="12700">
              <a:solidFill>
                <a:srgbClr val="333300"/>
              </a:solidFill>
              <a:prstDash val="solid"/>
            </a:ln>
          </c:spPr>
          <c:marker>
            <c:symbol val="diamond"/>
            <c:size val="5"/>
            <c:spPr>
              <a:solidFill>
                <a:srgbClr val="333300"/>
              </a:solidFill>
              <a:ln>
                <a:solidFill>
                  <a:srgbClr val="333300"/>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NWL_QIPPmilestones!$EB$39:$EB$79</c:f>
              <c:numCache>
                <c:formatCode>mmm\ yy</c:formatCode>
                <c:ptCount val="41"/>
              </c:numCache>
            </c:numRef>
          </c:yVal>
        </c:ser>
        <c:ser>
          <c:idx val="28"/>
          <c:order val="28"/>
          <c:tx>
            <c:strRef>
              <c:f>NWL_QIPPmilestones!$EC$22</c:f>
              <c:strCache>
                <c:ptCount val="1"/>
                <c:pt idx="0">
                  <c:v>QIPP LM 4.28</c:v>
                </c:pt>
              </c:strCache>
            </c:strRef>
          </c:tx>
          <c:spPr>
            <a:ln w="12700">
              <a:solidFill>
                <a:srgbClr val="993300"/>
              </a:solidFill>
              <a:prstDash val="solid"/>
            </a:ln>
          </c:spPr>
          <c:marker>
            <c:symbol val="square"/>
            <c:size val="5"/>
            <c:spPr>
              <a:solidFill>
                <a:srgbClr val="993300"/>
              </a:solidFill>
              <a:ln>
                <a:solidFill>
                  <a:srgbClr val="993300"/>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NWL_QIPPmilestones!$EC$39:$EC$79</c:f>
              <c:numCache>
                <c:formatCode>mmm\ yy</c:formatCode>
                <c:ptCount val="41"/>
              </c:numCache>
            </c:numRef>
          </c:yVal>
        </c:ser>
        <c:ser>
          <c:idx val="29"/>
          <c:order val="29"/>
          <c:tx>
            <c:strRef>
              <c:f>NWL_QIPPmilestones!$ED$22</c:f>
              <c:strCache>
                <c:ptCount val="1"/>
                <c:pt idx="0">
                  <c:v>QIPP LM 4.29</c:v>
                </c:pt>
              </c:strCache>
            </c:strRef>
          </c:tx>
          <c:spPr>
            <a:ln w="12700">
              <a:solidFill>
                <a:srgbClr val="993366"/>
              </a:solidFill>
              <a:prstDash val="solid"/>
            </a:ln>
          </c:spPr>
          <c:marker>
            <c:symbol val="triangle"/>
            <c:size val="5"/>
            <c:spPr>
              <a:solidFill>
                <a:srgbClr val="993366"/>
              </a:solidFill>
              <a:ln>
                <a:solidFill>
                  <a:srgbClr val="993366"/>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NWL_QIPPmilestones!$ED$39:$ED$79</c:f>
              <c:numCache>
                <c:formatCode>mmm\ yy</c:formatCode>
                <c:ptCount val="41"/>
              </c:numCache>
            </c:numRef>
          </c:yVal>
        </c:ser>
        <c:axId val="91689728"/>
        <c:axId val="91697152"/>
      </c:scatterChart>
      <c:valAx>
        <c:axId val="91689728"/>
        <c:scaling>
          <c:orientation val="minMax"/>
        </c:scaling>
        <c:axPos val="t"/>
        <c:title>
          <c:tx>
            <c:rich>
              <a:bodyPr/>
              <a:lstStyle/>
              <a:p>
                <a:pPr>
                  <a:defRPr sz="1000" b="1" i="1" u="none" strike="noStrike" baseline="0">
                    <a:solidFill>
                      <a:srgbClr val="000000"/>
                    </a:solidFill>
                    <a:latin typeface="Calibri"/>
                    <a:ea typeface="Calibri"/>
                    <a:cs typeface="Calibri"/>
                  </a:defRPr>
                </a:pPr>
                <a:r>
                  <a:t>MONTH REPORTED</a:t>
                </a:r>
              </a:p>
            </c:rich>
          </c:tx>
          <c:layout>
            <c:manualLayout>
              <c:xMode val="edge"/>
              <c:yMode val="edge"/>
              <c:x val="0.40778605101546861"/>
              <c:y val="5.1548291312070837E-2"/>
            </c:manualLayout>
          </c:layout>
          <c:spPr>
            <a:noFill/>
            <a:ln w="25400">
              <a:noFill/>
            </a:ln>
          </c:spPr>
        </c:title>
        <c:numFmt formatCode="mmm\-yy" sourceLinked="1"/>
        <c:minorTickMark val="out"/>
        <c:tickLblPos val="nextTo"/>
        <c:txPr>
          <a:bodyPr rot="-5400000" vert="horz"/>
          <a:lstStyle/>
          <a:p>
            <a:pPr>
              <a:defRPr sz="1000" b="0" i="1" u="none" strike="noStrike" baseline="0">
                <a:solidFill>
                  <a:srgbClr val="000000"/>
                </a:solidFill>
                <a:latin typeface="Calibri"/>
                <a:ea typeface="Calibri"/>
                <a:cs typeface="Calibri"/>
              </a:defRPr>
            </a:pPr>
            <a:endParaRPr lang="en-US"/>
          </a:p>
        </c:txPr>
        <c:crossAx val="91697152"/>
        <c:crossesAt val="31"/>
        <c:crossBetween val="midCat"/>
        <c:majorUnit val="31"/>
        <c:minorUnit val="31"/>
      </c:valAx>
      <c:valAx>
        <c:axId val="91697152"/>
        <c:scaling>
          <c:orientation val="maxMin"/>
        </c:scaling>
        <c:axPos val="l"/>
        <c:majorGridlines/>
        <c:minorGridlines/>
        <c:title>
          <c:tx>
            <c:rich>
              <a:bodyPr/>
              <a:lstStyle/>
              <a:p>
                <a:pPr>
                  <a:defRPr sz="1000" b="1" i="1" u="none" strike="noStrike" baseline="0">
                    <a:solidFill>
                      <a:srgbClr val="000000"/>
                    </a:solidFill>
                    <a:latin typeface="Calibri"/>
                    <a:ea typeface="Calibri"/>
                    <a:cs typeface="Calibri"/>
                  </a:defRPr>
                </a:pPr>
                <a:r>
                  <a:t>EXPECTED MONTH OF DELVIERY</a:t>
                </a:r>
              </a:p>
            </c:rich>
          </c:tx>
          <c:spPr>
            <a:noFill/>
            <a:ln w="25400">
              <a:noFill/>
            </a:ln>
          </c:spPr>
        </c:title>
        <c:numFmt formatCode="mmm\-yy" sourceLinked="1"/>
        <c:minorTickMark val="out"/>
        <c:tickLblPos val="nextTo"/>
        <c:txPr>
          <a:bodyPr rot="0" vert="horz"/>
          <a:lstStyle/>
          <a:p>
            <a:pPr>
              <a:defRPr sz="1000" b="0" i="1" u="none" strike="noStrike" baseline="0">
                <a:solidFill>
                  <a:srgbClr val="000000"/>
                </a:solidFill>
                <a:latin typeface="Calibri"/>
                <a:ea typeface="Calibri"/>
                <a:cs typeface="Calibri"/>
              </a:defRPr>
            </a:pPr>
            <a:endParaRPr lang="en-US"/>
          </a:p>
        </c:txPr>
        <c:crossAx val="91689728"/>
        <c:crossesAt val="31"/>
        <c:crossBetween val="midCat"/>
        <c:majorUnit val="88.460399999999993"/>
        <c:minorUnit val="88.460399999999993"/>
      </c:valAx>
      <c:spPr>
        <a:ln>
          <a:solidFill>
            <a:schemeClr val="accent1"/>
          </a:solidFill>
        </a:ln>
      </c:spPr>
    </c:plotArea>
    <c:legend>
      <c:legendPos val="b"/>
      <c:txPr>
        <a:bodyPr/>
        <a:lstStyle/>
        <a:p>
          <a:pPr>
            <a:defRPr sz="920" b="0" i="1" u="none" strike="noStrike" baseline="0">
              <a:solidFill>
                <a:srgbClr val="000000"/>
              </a:solidFill>
              <a:latin typeface="Calibri"/>
              <a:ea typeface="Calibri"/>
              <a:cs typeface="Calibri"/>
            </a:defRPr>
          </a:pPr>
          <a:endParaRPr lang="en-US"/>
        </a:p>
      </c:txPr>
    </c:legend>
    <c:plotVisOnly val="1"/>
    <c:dispBlanksAs val="gap"/>
  </c:chart>
  <c:txPr>
    <a:bodyPr/>
    <a:lstStyle/>
    <a:p>
      <a:pPr>
        <a:defRPr sz="1000" b="0" i="1" u="none" strike="noStrike" baseline="0">
          <a:solidFill>
            <a:srgbClr val="000000"/>
          </a:solidFill>
          <a:latin typeface="Calibri"/>
          <a:ea typeface="Calibri"/>
          <a:cs typeface="Calibri"/>
        </a:defRPr>
      </a:pPr>
      <a:endParaRPr lang="en-US"/>
    </a:p>
  </c:txPr>
  <c:printSettings>
    <c:headerFooter alignWithMargins="0"/>
    <c:pageMargins b="1" l="0.75000000000000333" r="0.75000000000000333" t="1" header="0.5" footer="0.5"/>
    <c:pageSetup orientation="landscape" horizontalDpi="200" verticalDpi="200" copies="0"/>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400" b="1" i="1" u="none" strike="noStrike" baseline="0">
                <a:solidFill>
                  <a:srgbClr val="000000"/>
                </a:solidFill>
                <a:latin typeface="Calibri"/>
                <a:ea typeface="Calibri"/>
                <a:cs typeface="Calibri"/>
              </a:defRPr>
            </a:pPr>
            <a:r>
              <a:t>PCT Milestones graph - QIPP initiative 5</a:t>
            </a:r>
          </a:p>
        </c:rich>
      </c:tx>
      <c:layout>
        <c:manualLayout>
          <c:xMode val="edge"/>
          <c:yMode val="edge"/>
          <c:x val="9.8418571464974642E-3"/>
          <c:y val="9.0457064079111325E-3"/>
        </c:manualLayout>
      </c:layout>
      <c:spPr>
        <a:noFill/>
        <a:ln w="25400">
          <a:noFill/>
        </a:ln>
      </c:spPr>
    </c:title>
    <c:plotArea>
      <c:layout>
        <c:manualLayout>
          <c:layoutTarget val="inner"/>
          <c:xMode val="edge"/>
          <c:yMode val="edge"/>
          <c:x val="8.4476379228106677E-2"/>
          <c:y val="0.13164251304030034"/>
          <c:w val="0.79889298892988925"/>
          <c:h val="0.63285024154590053"/>
        </c:manualLayout>
      </c:layout>
      <c:scatterChart>
        <c:scatterStyle val="lineMarker"/>
        <c:ser>
          <c:idx val="0"/>
          <c:order val="0"/>
          <c:tx>
            <c:v>delivery path</c:v>
          </c:tx>
          <c:spPr>
            <a:ln w="6350">
              <a:prstDash val="dashDot"/>
            </a:ln>
          </c:spPr>
          <c:marker>
            <c:symbol val="none"/>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yVal>
        </c:ser>
        <c:ser>
          <c:idx val="6"/>
          <c:order val="1"/>
          <c:tx>
            <c:strRef>
              <c:f>NWL_QIPPmilestones!$EI$22</c:f>
              <c:strCache>
                <c:ptCount val="1"/>
                <c:pt idx="0">
                  <c:v>QIPP LM 5.1</c:v>
                </c:pt>
              </c:strCache>
            </c:strRef>
          </c:tx>
          <c:spPr>
            <a:ln>
              <a:solidFill>
                <a:schemeClr val="tx2">
                  <a:lumMod val="40000"/>
                  <a:lumOff val="60000"/>
                </a:schemeClr>
              </a:solidFill>
            </a:ln>
          </c:spPr>
          <c:marker>
            <c:symbol val="plus"/>
            <c:size val="7"/>
          </c:marker>
          <c:dLbls>
            <c:dLbl>
              <c:idx val="0"/>
              <c:delete val="1"/>
            </c:dLbl>
            <c:dLbl>
              <c:idx val="1"/>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NWL_QIPPmilestones!$EI$39:$EI$79</c:f>
              <c:numCache>
                <c:formatCode>mmm\ yy</c:formatCode>
                <c:ptCount val="41"/>
                <c:pt idx="4">
                  <c:v>41029</c:v>
                </c:pt>
              </c:numCache>
            </c:numRef>
          </c:yVal>
        </c:ser>
        <c:ser>
          <c:idx val="7"/>
          <c:order val="2"/>
          <c:tx>
            <c:strRef>
              <c:f>NWL_QIPPmilestones!$EJ$22</c:f>
              <c:strCache>
                <c:ptCount val="1"/>
                <c:pt idx="0">
                  <c:v>QIPP LM 5.2</c:v>
                </c:pt>
              </c:strCache>
            </c:strRef>
          </c:tx>
          <c:spPr>
            <a:ln w="25400">
              <a:solidFill>
                <a:srgbClr val="FF8080"/>
              </a:solidFill>
              <a:prstDash val="lgDashDot"/>
            </a:ln>
          </c:spPr>
          <c:marker>
            <c:symbol val="plus"/>
            <c:size val="7"/>
            <c:spPr>
              <a:solidFill>
                <a:srgbClr val="969696"/>
              </a:solidFill>
              <a:ln>
                <a:solidFill>
                  <a:srgbClr val="FF8080"/>
                </a:solidFill>
                <a:prstDash val="solid"/>
              </a:ln>
            </c:spPr>
          </c:marker>
          <c:dLbls>
            <c:dLbl>
              <c:idx val="0"/>
              <c:delete val="1"/>
            </c:dLbl>
            <c:dLbl>
              <c:idx val="1"/>
              <c:delete val="1"/>
            </c:dLbl>
            <c:dLbl>
              <c:idx val="2"/>
              <c:delete val="1"/>
            </c:dLbl>
            <c:dLbl>
              <c:idx val="3"/>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NWL_QIPPmilestones!$EJ$39:$EJ$79</c:f>
              <c:numCache>
                <c:formatCode>mmm\ yy</c:formatCode>
                <c:ptCount val="41"/>
              </c:numCache>
            </c:numRef>
          </c:yVal>
        </c:ser>
        <c:ser>
          <c:idx val="15"/>
          <c:order val="3"/>
          <c:tx>
            <c:strRef>
              <c:f>NWL_QIPPmilestones!$EK$22</c:f>
              <c:strCache>
                <c:ptCount val="1"/>
                <c:pt idx="0">
                  <c:v>QIPP LM 5.3</c:v>
                </c:pt>
              </c:strCache>
            </c:strRef>
          </c:tx>
          <c:spPr>
            <a:ln w="25400">
              <a:solidFill>
                <a:srgbClr val="FFCC99"/>
              </a:solidFill>
              <a:prstDash val="solid"/>
            </a:ln>
          </c:spPr>
          <c:marker>
            <c:symbol val="plus"/>
            <c:size val="7"/>
            <c:spPr>
              <a:noFill/>
              <a:ln>
                <a:solidFill>
                  <a:srgbClr val="FFCC99"/>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NWL_QIPPmilestones!$EK$39:$EK$79</c:f>
              <c:numCache>
                <c:formatCode>mmm\ yy</c:formatCode>
                <c:ptCount val="41"/>
              </c:numCache>
            </c:numRef>
          </c:yVal>
        </c:ser>
        <c:ser>
          <c:idx val="16"/>
          <c:order val="4"/>
          <c:tx>
            <c:strRef>
              <c:f>NWL_QIPPmilestones!$EL$22</c:f>
              <c:strCache>
                <c:ptCount val="1"/>
                <c:pt idx="0">
                  <c:v>QIPP LM 5.4</c:v>
                </c:pt>
              </c:strCache>
            </c:strRef>
          </c:tx>
          <c:spPr>
            <a:ln w="25400">
              <a:solidFill>
                <a:srgbClr val="3366FF"/>
              </a:solidFill>
              <a:prstDash val="solid"/>
            </a:ln>
          </c:spPr>
          <c:marker>
            <c:symbol val="plus"/>
            <c:size val="7"/>
            <c:spPr>
              <a:noFill/>
              <a:ln>
                <a:solidFill>
                  <a:srgbClr val="3366FF"/>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NWL_QIPPmilestones!$EL$39:$EL$79</c:f>
              <c:numCache>
                <c:formatCode>mmm\ yy</c:formatCode>
                <c:ptCount val="41"/>
              </c:numCache>
            </c:numRef>
          </c:yVal>
        </c:ser>
        <c:ser>
          <c:idx val="17"/>
          <c:order val="5"/>
          <c:tx>
            <c:strRef>
              <c:f>NWL_QIPPmilestones!$EM$22</c:f>
              <c:strCache>
                <c:ptCount val="1"/>
                <c:pt idx="0">
                  <c:v>QIPP LM 5.5</c:v>
                </c:pt>
              </c:strCache>
            </c:strRef>
          </c:tx>
          <c:spPr>
            <a:ln w="25400">
              <a:solidFill>
                <a:srgbClr val="33CCCC"/>
              </a:solidFill>
              <a:prstDash val="solid"/>
            </a:ln>
          </c:spPr>
          <c:marker>
            <c:symbol val="plus"/>
            <c:size val="7"/>
            <c:spPr>
              <a:noFill/>
              <a:ln>
                <a:solidFill>
                  <a:srgbClr val="33CCCC"/>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NWL_QIPPmilestones!$EM$39:$EM$79</c:f>
              <c:numCache>
                <c:formatCode>mmm\ yy</c:formatCode>
                <c:ptCount val="41"/>
              </c:numCache>
            </c:numRef>
          </c:yVal>
        </c:ser>
        <c:ser>
          <c:idx val="2"/>
          <c:order val="6"/>
          <c:tx>
            <c:strRef>
              <c:f>NWL_QIPPmilestones!$EN$22</c:f>
              <c:strCache>
                <c:ptCount val="1"/>
                <c:pt idx="0">
                  <c:v>QIPP LM 5.6</c:v>
                </c:pt>
              </c:strCache>
            </c:strRef>
          </c:tx>
          <c:marker>
            <c:symbol val="plus"/>
            <c:size val="7"/>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NWL_QIPPmilestones!$EN$39:$EN$79</c:f>
              <c:numCache>
                <c:formatCode>mmm\ yy</c:formatCode>
                <c:ptCount val="41"/>
              </c:numCache>
            </c:numRef>
          </c:yVal>
        </c:ser>
        <c:ser>
          <c:idx val="3"/>
          <c:order val="7"/>
          <c:tx>
            <c:strRef>
              <c:f>NWL_QIPPmilestones!$EO$22</c:f>
              <c:strCache>
                <c:ptCount val="1"/>
                <c:pt idx="0">
                  <c:v>QIPP LM 5.7</c:v>
                </c:pt>
              </c:strCache>
            </c:strRef>
          </c:tx>
          <c:marker>
            <c:symbol val="plus"/>
            <c:size val="7"/>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NWL_QIPPmilestones!$EO$39:$EO$79</c:f>
              <c:numCache>
                <c:formatCode>mmm\ yy</c:formatCode>
                <c:ptCount val="41"/>
              </c:numCache>
            </c:numRef>
          </c:yVal>
        </c:ser>
        <c:ser>
          <c:idx val="4"/>
          <c:order val="8"/>
          <c:tx>
            <c:strRef>
              <c:f>NWL_QIPPmilestones!$EP$22</c:f>
              <c:strCache>
                <c:ptCount val="1"/>
                <c:pt idx="0">
                  <c:v>QIPP LM 5.8</c:v>
                </c:pt>
              </c:strCache>
            </c:strRef>
          </c:tx>
          <c:marker>
            <c:symbol val="plus"/>
            <c:size val="7"/>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NWL_QIPPmilestones!$EP$39:$EP$79</c:f>
              <c:numCache>
                <c:formatCode>mmm\ yy</c:formatCode>
                <c:ptCount val="41"/>
              </c:numCache>
            </c:numRef>
          </c:yVal>
        </c:ser>
        <c:ser>
          <c:idx val="5"/>
          <c:order val="9"/>
          <c:tx>
            <c:strRef>
              <c:f>NWL_QIPPmilestones!$EQ$22</c:f>
              <c:strCache>
                <c:ptCount val="1"/>
                <c:pt idx="0">
                  <c:v>QIPP LM 5.9</c:v>
                </c:pt>
              </c:strCache>
            </c:strRef>
          </c:tx>
          <c:marker>
            <c:symbol val="plus"/>
            <c:size val="7"/>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NWL_QIPPmilestones!$EQ$39:$EQ$79</c:f>
              <c:numCache>
                <c:formatCode>mmm\ yy</c:formatCode>
                <c:ptCount val="41"/>
              </c:numCache>
            </c:numRef>
          </c:yVal>
        </c:ser>
        <c:ser>
          <c:idx val="8"/>
          <c:order val="10"/>
          <c:tx>
            <c:strRef>
              <c:f>NWL_QIPPmilestones!$ER$22</c:f>
              <c:strCache>
                <c:ptCount val="1"/>
                <c:pt idx="0">
                  <c:v>QIPP LM 5.10</c:v>
                </c:pt>
              </c:strCache>
            </c:strRef>
          </c:tx>
          <c:marker>
            <c:symbol val="plus"/>
            <c:size val="7"/>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NWL_QIPPmilestones!$ER$39:$ER$79</c:f>
              <c:numCache>
                <c:formatCode>mmm\ yy</c:formatCode>
                <c:ptCount val="41"/>
              </c:numCache>
            </c:numRef>
          </c:yVal>
        </c:ser>
        <c:ser>
          <c:idx val="1"/>
          <c:order val="11"/>
          <c:tx>
            <c:strRef>
              <c:f>NWL_QIPPmilestones!$ES$22</c:f>
              <c:strCache>
                <c:ptCount val="1"/>
                <c:pt idx="0">
                  <c:v>QIPP LM 5.11</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NWL_QIPPmilestones!$ES$39:$ES$79</c:f>
              <c:numCache>
                <c:formatCode>mmm\ yy</c:formatCode>
                <c:ptCount val="41"/>
              </c:numCache>
            </c:numRef>
          </c:yVal>
        </c:ser>
        <c:ser>
          <c:idx val="9"/>
          <c:order val="12"/>
          <c:tx>
            <c:strRef>
              <c:f>NWL_QIPPmilestones!$ET$22</c:f>
              <c:strCache>
                <c:ptCount val="1"/>
                <c:pt idx="0">
                  <c:v>QIPP LM 5.12</c:v>
                </c:pt>
              </c:strCache>
            </c:strRef>
          </c:tx>
          <c:spPr>
            <a:ln w="12700">
              <a:solidFill>
                <a:srgbClr val="CCFFFF"/>
              </a:solidFill>
              <a:prstDash val="solid"/>
            </a:ln>
          </c:spPr>
          <c:marker>
            <c:symbol val="diamond"/>
            <c:size val="5"/>
            <c:spPr>
              <a:solidFill>
                <a:srgbClr val="CCFFFF"/>
              </a:solidFill>
              <a:ln>
                <a:solidFill>
                  <a:srgbClr val="CCFFFF"/>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NWL_QIPPmilestones!$ET$39:$ET$79</c:f>
              <c:numCache>
                <c:formatCode>mmm\ yy</c:formatCode>
                <c:ptCount val="41"/>
              </c:numCache>
            </c:numRef>
          </c:yVal>
        </c:ser>
        <c:ser>
          <c:idx val="10"/>
          <c:order val="13"/>
          <c:tx>
            <c:strRef>
              <c:f>NWL_QIPPmilestones!$EU$22</c:f>
              <c:strCache>
                <c:ptCount val="1"/>
                <c:pt idx="0">
                  <c:v>QIPP LM 5.13</c:v>
                </c:pt>
              </c:strCache>
            </c:strRef>
          </c:tx>
          <c:spPr>
            <a:ln w="12700">
              <a:solidFill>
                <a:srgbClr val="CCFFCC"/>
              </a:solidFill>
              <a:prstDash val="solid"/>
            </a:ln>
          </c:spPr>
          <c:marker>
            <c:symbol val="square"/>
            <c:size val="5"/>
            <c:spPr>
              <a:solidFill>
                <a:srgbClr val="CCFFCC"/>
              </a:solidFill>
              <a:ln>
                <a:solidFill>
                  <a:srgbClr val="CCFFCC"/>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NWL_QIPPmilestones!$EU$39:$EU$79</c:f>
              <c:numCache>
                <c:formatCode>mmm\ yy</c:formatCode>
                <c:ptCount val="41"/>
              </c:numCache>
            </c:numRef>
          </c:yVal>
        </c:ser>
        <c:ser>
          <c:idx val="11"/>
          <c:order val="14"/>
          <c:tx>
            <c:strRef>
              <c:f>NWL_QIPPmilestones!$EV$22</c:f>
              <c:strCache>
                <c:ptCount val="1"/>
                <c:pt idx="0">
                  <c:v>QIPP LM 5.14</c:v>
                </c:pt>
              </c:strCache>
            </c:strRef>
          </c:tx>
          <c:spPr>
            <a:ln w="12700">
              <a:solidFill>
                <a:srgbClr val="FFFF99"/>
              </a:solidFill>
              <a:prstDash val="solid"/>
            </a:ln>
          </c:spPr>
          <c:marker>
            <c:symbol val="triangle"/>
            <c:size val="5"/>
            <c:spPr>
              <a:solidFill>
                <a:srgbClr val="FFFF99"/>
              </a:solidFill>
              <a:ln>
                <a:solidFill>
                  <a:srgbClr val="FFFF99"/>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NWL_QIPPmilestones!$EV$39:$EV$79</c:f>
              <c:numCache>
                <c:formatCode>mmm\ yy</c:formatCode>
                <c:ptCount val="41"/>
              </c:numCache>
            </c:numRef>
          </c:yVal>
        </c:ser>
        <c:ser>
          <c:idx val="12"/>
          <c:order val="15"/>
          <c:tx>
            <c:strRef>
              <c:f>NWL_QIPPmilestones!$EW$22</c:f>
              <c:strCache>
                <c:ptCount val="1"/>
                <c:pt idx="0">
                  <c:v>QIPP LM 5.15</c:v>
                </c:pt>
              </c:strCache>
            </c:strRef>
          </c:tx>
          <c:spPr>
            <a:ln w="12700">
              <a:solidFill>
                <a:srgbClr val="99CCFF"/>
              </a:solidFill>
              <a:prstDash val="solid"/>
            </a:ln>
          </c:spPr>
          <c:marker>
            <c:symbol val="x"/>
            <c:size val="5"/>
            <c:spPr>
              <a:noFill/>
              <a:ln>
                <a:solidFill>
                  <a:srgbClr val="99CCFF"/>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NWL_QIPPmilestones!$EW$39:$EW$79</c:f>
              <c:numCache>
                <c:formatCode>mmm\ yy</c:formatCode>
                <c:ptCount val="41"/>
              </c:numCache>
            </c:numRef>
          </c:yVal>
        </c:ser>
        <c:ser>
          <c:idx val="13"/>
          <c:order val="16"/>
          <c:tx>
            <c:strRef>
              <c:f>NWL_QIPPmilestones!$EX$22</c:f>
              <c:strCache>
                <c:ptCount val="1"/>
                <c:pt idx="0">
                  <c:v>QIPP LM 5.16</c:v>
                </c:pt>
              </c:strCache>
            </c:strRef>
          </c:tx>
          <c:spPr>
            <a:ln w="12700">
              <a:solidFill>
                <a:srgbClr val="FF99CC"/>
              </a:solidFill>
              <a:prstDash val="solid"/>
            </a:ln>
          </c:spPr>
          <c:marker>
            <c:symbol val="star"/>
            <c:size val="5"/>
            <c:spPr>
              <a:noFill/>
              <a:ln>
                <a:solidFill>
                  <a:srgbClr val="FF99CC"/>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NWL_QIPPmilestones!$EX$39:$EX$79</c:f>
              <c:numCache>
                <c:formatCode>mmm\ yy</c:formatCode>
                <c:ptCount val="41"/>
              </c:numCache>
            </c:numRef>
          </c:yVal>
        </c:ser>
        <c:ser>
          <c:idx val="14"/>
          <c:order val="17"/>
          <c:tx>
            <c:strRef>
              <c:f>NWL_QIPPmilestones!$EY$22</c:f>
              <c:strCache>
                <c:ptCount val="1"/>
                <c:pt idx="0">
                  <c:v>QIPP LM 5.17</c:v>
                </c:pt>
              </c:strCache>
            </c:strRef>
          </c:tx>
          <c:spPr>
            <a:ln w="12700">
              <a:solidFill>
                <a:srgbClr val="CC99FF"/>
              </a:solidFill>
              <a:prstDash val="solid"/>
            </a:ln>
          </c:spPr>
          <c:marker>
            <c:symbol val="circle"/>
            <c:size val="5"/>
            <c:spPr>
              <a:solidFill>
                <a:srgbClr val="CC99FF"/>
              </a:solidFill>
              <a:ln>
                <a:solidFill>
                  <a:srgbClr val="CC99FF"/>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NWL_QIPPmilestones!$EY$39:$EY$79</c:f>
              <c:numCache>
                <c:formatCode>mmm\ yy</c:formatCode>
                <c:ptCount val="41"/>
              </c:numCache>
            </c:numRef>
          </c:yVal>
        </c:ser>
        <c:ser>
          <c:idx val="18"/>
          <c:order val="18"/>
          <c:tx>
            <c:strRef>
              <c:f>NWL_QIPPmilestones!$EZ$22</c:f>
              <c:strCache>
                <c:ptCount val="1"/>
                <c:pt idx="0">
                  <c:v>QIPP LM 5.18</c:v>
                </c:pt>
              </c:strCache>
            </c:strRef>
          </c:tx>
          <c:spPr>
            <a:ln w="12700">
              <a:solidFill>
                <a:srgbClr val="99CC00"/>
              </a:solidFill>
              <a:prstDash val="solid"/>
            </a:ln>
          </c:spPr>
          <c:marker>
            <c:symbol val="diamond"/>
            <c:size val="5"/>
            <c:spPr>
              <a:solidFill>
                <a:srgbClr val="99CC00"/>
              </a:solidFill>
              <a:ln>
                <a:solidFill>
                  <a:srgbClr val="99CC00"/>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NWL_QIPPmilestones!$EZ$39:$EZ$79</c:f>
              <c:numCache>
                <c:formatCode>mmm\ yy</c:formatCode>
                <c:ptCount val="41"/>
              </c:numCache>
            </c:numRef>
          </c:yVal>
        </c:ser>
        <c:ser>
          <c:idx val="19"/>
          <c:order val="19"/>
          <c:tx>
            <c:strRef>
              <c:f>NWL_QIPPmilestones!$FA$22</c:f>
              <c:strCache>
                <c:ptCount val="1"/>
                <c:pt idx="0">
                  <c:v>QIPP LM 5.19</c:v>
                </c:pt>
              </c:strCache>
            </c:strRef>
          </c:tx>
          <c:spPr>
            <a:ln w="12700">
              <a:solidFill>
                <a:srgbClr val="FFCC00"/>
              </a:solidFill>
              <a:prstDash val="solid"/>
            </a:ln>
          </c:spPr>
          <c:marker>
            <c:symbol val="square"/>
            <c:size val="5"/>
            <c:spPr>
              <a:solidFill>
                <a:srgbClr val="FFCC00"/>
              </a:solidFill>
              <a:ln>
                <a:solidFill>
                  <a:srgbClr val="FFCC00"/>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NWL_QIPPmilestones!$FA$39:$FA$79</c:f>
              <c:numCache>
                <c:formatCode>mmm\ yy</c:formatCode>
                <c:ptCount val="41"/>
              </c:numCache>
            </c:numRef>
          </c:yVal>
        </c:ser>
        <c:ser>
          <c:idx val="20"/>
          <c:order val="20"/>
          <c:tx>
            <c:strRef>
              <c:f>NWL_QIPPmilestones!$FB$22</c:f>
              <c:strCache>
                <c:ptCount val="1"/>
                <c:pt idx="0">
                  <c:v>QIPP LM 5.20</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NWL_QIPPmilestones!$FB$39:$FB$79</c:f>
              <c:numCache>
                <c:formatCode>mmm\ yy</c:formatCode>
                <c:ptCount val="41"/>
              </c:numCache>
            </c:numRef>
          </c:yVal>
        </c:ser>
        <c:ser>
          <c:idx val="21"/>
          <c:order val="21"/>
          <c:tx>
            <c:strRef>
              <c:f>NWL_QIPPmilestones!$FC$22</c:f>
              <c:strCache>
                <c:ptCount val="1"/>
                <c:pt idx="0">
                  <c:v>QIPP LM 5.21</c:v>
                </c:pt>
              </c:strCache>
            </c:strRef>
          </c:tx>
          <c:spPr>
            <a:ln w="12700">
              <a:solidFill>
                <a:srgbClr val="FF6600"/>
              </a:solidFill>
              <a:prstDash val="solid"/>
            </a:ln>
          </c:spPr>
          <c:marker>
            <c:symbol val="x"/>
            <c:size val="5"/>
            <c:spPr>
              <a:noFill/>
              <a:ln>
                <a:solidFill>
                  <a:srgbClr val="FF6600"/>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NWL_QIPPmilestones!$FC$39:$FC$79</c:f>
              <c:numCache>
                <c:formatCode>mmm\ yy</c:formatCode>
                <c:ptCount val="41"/>
              </c:numCache>
            </c:numRef>
          </c:yVal>
        </c:ser>
        <c:ser>
          <c:idx val="22"/>
          <c:order val="22"/>
          <c:tx>
            <c:strRef>
              <c:f>NWL_QIPPmilestones!$FD$22</c:f>
              <c:strCache>
                <c:ptCount val="1"/>
                <c:pt idx="0">
                  <c:v>QIPP LM 5.22</c:v>
                </c:pt>
              </c:strCache>
            </c:strRef>
          </c:tx>
          <c:spPr>
            <a:ln w="12700">
              <a:solidFill>
                <a:srgbClr val="666699"/>
              </a:solidFill>
              <a:prstDash val="solid"/>
            </a:ln>
          </c:spPr>
          <c:marker>
            <c:symbol val="star"/>
            <c:size val="5"/>
            <c:spPr>
              <a:noFill/>
              <a:ln>
                <a:solidFill>
                  <a:srgbClr val="666699"/>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NWL_QIPPmilestones!$FD$39:$FD$79</c:f>
              <c:numCache>
                <c:formatCode>mmm\ yy</c:formatCode>
                <c:ptCount val="41"/>
              </c:numCache>
            </c:numRef>
          </c:yVal>
        </c:ser>
        <c:ser>
          <c:idx val="23"/>
          <c:order val="23"/>
          <c:tx>
            <c:strRef>
              <c:f>NWL_QIPPmilestones!$FE$22</c:f>
              <c:strCache>
                <c:ptCount val="1"/>
                <c:pt idx="0">
                  <c:v>QIPP LM 5.23</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NWL_QIPPmilestones!$FE$39:$FE$79</c:f>
              <c:numCache>
                <c:formatCode>mmm\ yy</c:formatCode>
                <c:ptCount val="41"/>
              </c:numCache>
            </c:numRef>
          </c:yVal>
        </c:ser>
        <c:ser>
          <c:idx val="24"/>
          <c:order val="24"/>
          <c:tx>
            <c:strRef>
              <c:f>NWL_QIPPmilestones!$FF$22</c:f>
              <c:strCache>
                <c:ptCount val="1"/>
                <c:pt idx="0">
                  <c:v>QIPP LM 5.24</c:v>
                </c:pt>
              </c:strCache>
            </c:strRef>
          </c:tx>
          <c:spPr>
            <a:ln w="12700">
              <a:solidFill>
                <a:srgbClr val="003366"/>
              </a:solidFill>
              <a:prstDash val="solid"/>
            </a:ln>
          </c:spPr>
          <c:marker>
            <c:symbol val="plus"/>
            <c:size val="5"/>
            <c:spPr>
              <a:noFill/>
              <a:ln>
                <a:solidFill>
                  <a:srgbClr val="003366"/>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NWL_QIPPmilestones!$FF$39:$FF$79</c:f>
              <c:numCache>
                <c:formatCode>mmm\ yy</c:formatCode>
                <c:ptCount val="41"/>
              </c:numCache>
            </c:numRef>
          </c:yVal>
        </c:ser>
        <c:ser>
          <c:idx val="25"/>
          <c:order val="25"/>
          <c:tx>
            <c:strRef>
              <c:f>NWL_QIPPmilestones!$FG$22</c:f>
              <c:strCache>
                <c:ptCount val="1"/>
                <c:pt idx="0">
                  <c:v>QIPP LM 5.25</c:v>
                </c:pt>
              </c:strCache>
            </c:strRef>
          </c:tx>
          <c:spPr>
            <a:ln w="12700">
              <a:solidFill>
                <a:srgbClr val="339966"/>
              </a:solidFill>
              <a:prstDash val="solid"/>
            </a:ln>
          </c:spPr>
          <c:marker>
            <c:symbol val="dot"/>
            <c:size val="5"/>
            <c:spPr>
              <a:noFill/>
              <a:ln>
                <a:solidFill>
                  <a:srgbClr val="339966"/>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NWL_QIPPmilestones!$FG$39:$FG$79</c:f>
              <c:numCache>
                <c:formatCode>mmm\ yy</c:formatCode>
                <c:ptCount val="41"/>
              </c:numCache>
            </c:numRef>
          </c:yVal>
        </c:ser>
        <c:ser>
          <c:idx val="26"/>
          <c:order val="26"/>
          <c:tx>
            <c:strRef>
              <c:f>NWL_QIPPmilestones!$FH$22</c:f>
              <c:strCache>
                <c:ptCount val="1"/>
                <c:pt idx="0">
                  <c:v>QIPP LM 5.26</c:v>
                </c:pt>
              </c:strCache>
            </c:strRef>
          </c:tx>
          <c:spPr>
            <a:ln w="12700">
              <a:solidFill>
                <a:srgbClr val="003300"/>
              </a:solidFill>
              <a:prstDash val="solid"/>
            </a:ln>
          </c:spPr>
          <c:marker>
            <c:symbol val="dash"/>
            <c:size val="5"/>
            <c:spPr>
              <a:noFill/>
              <a:ln>
                <a:solidFill>
                  <a:srgbClr val="003300"/>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NWL_QIPPmilestones!$FH$39:$FH$79</c:f>
              <c:numCache>
                <c:formatCode>mmm\ yy</c:formatCode>
                <c:ptCount val="41"/>
              </c:numCache>
            </c:numRef>
          </c:yVal>
        </c:ser>
        <c:ser>
          <c:idx val="27"/>
          <c:order val="27"/>
          <c:tx>
            <c:strRef>
              <c:f>NWL_QIPPmilestones!$FI$22</c:f>
              <c:strCache>
                <c:ptCount val="1"/>
                <c:pt idx="0">
                  <c:v>QIPP LM 5.27</c:v>
                </c:pt>
              </c:strCache>
            </c:strRef>
          </c:tx>
          <c:spPr>
            <a:ln w="12700">
              <a:solidFill>
                <a:srgbClr val="333300"/>
              </a:solidFill>
              <a:prstDash val="solid"/>
            </a:ln>
          </c:spPr>
          <c:marker>
            <c:symbol val="diamond"/>
            <c:size val="5"/>
            <c:spPr>
              <a:solidFill>
                <a:srgbClr val="333300"/>
              </a:solidFill>
              <a:ln>
                <a:solidFill>
                  <a:srgbClr val="333300"/>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NWL_QIPPmilestones!$FI$39:$FI$79</c:f>
              <c:numCache>
                <c:formatCode>mmm\ yy</c:formatCode>
                <c:ptCount val="41"/>
              </c:numCache>
            </c:numRef>
          </c:yVal>
        </c:ser>
        <c:ser>
          <c:idx val="28"/>
          <c:order val="28"/>
          <c:tx>
            <c:strRef>
              <c:f>NWL_QIPPmilestones!$FJ$22</c:f>
              <c:strCache>
                <c:ptCount val="1"/>
                <c:pt idx="0">
                  <c:v>QIPP LM 5.28</c:v>
                </c:pt>
              </c:strCache>
            </c:strRef>
          </c:tx>
          <c:spPr>
            <a:ln w="12700">
              <a:solidFill>
                <a:srgbClr val="993300"/>
              </a:solidFill>
              <a:prstDash val="solid"/>
            </a:ln>
          </c:spPr>
          <c:marker>
            <c:symbol val="square"/>
            <c:size val="5"/>
            <c:spPr>
              <a:solidFill>
                <a:srgbClr val="993300"/>
              </a:solidFill>
              <a:ln>
                <a:solidFill>
                  <a:srgbClr val="993300"/>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NWL_QIPPmilestones!$FJ$39:$FJ$79</c:f>
              <c:numCache>
                <c:formatCode>mmm\ yy</c:formatCode>
                <c:ptCount val="41"/>
              </c:numCache>
            </c:numRef>
          </c:yVal>
        </c:ser>
        <c:ser>
          <c:idx val="29"/>
          <c:order val="29"/>
          <c:tx>
            <c:strRef>
              <c:f>NWL_QIPPmilestones!$FK$22</c:f>
              <c:strCache>
                <c:ptCount val="1"/>
                <c:pt idx="0">
                  <c:v>QIPP LM 5.29</c:v>
                </c:pt>
              </c:strCache>
            </c:strRef>
          </c:tx>
          <c:spPr>
            <a:ln w="12700">
              <a:solidFill>
                <a:srgbClr val="993366"/>
              </a:solidFill>
              <a:prstDash val="solid"/>
            </a:ln>
          </c:spPr>
          <c:marker>
            <c:symbol val="triangle"/>
            <c:size val="5"/>
            <c:spPr>
              <a:solidFill>
                <a:srgbClr val="993366"/>
              </a:solidFill>
              <a:ln>
                <a:solidFill>
                  <a:srgbClr val="993366"/>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NWL_QIPPmilestones!$FK$39:$FK$79</c:f>
              <c:numCache>
                <c:formatCode>mmm\ yy</c:formatCode>
                <c:ptCount val="41"/>
              </c:numCache>
            </c:numRef>
          </c:yVal>
        </c:ser>
        <c:axId val="91920256"/>
        <c:axId val="91927680"/>
      </c:scatterChart>
      <c:valAx>
        <c:axId val="91920256"/>
        <c:scaling>
          <c:orientation val="minMax"/>
        </c:scaling>
        <c:axPos val="t"/>
        <c:title>
          <c:tx>
            <c:rich>
              <a:bodyPr/>
              <a:lstStyle/>
              <a:p>
                <a:pPr>
                  <a:defRPr sz="1000" b="1" i="1" u="none" strike="noStrike" baseline="0">
                    <a:solidFill>
                      <a:srgbClr val="000000"/>
                    </a:solidFill>
                    <a:latin typeface="Calibri"/>
                    <a:ea typeface="Calibri"/>
                    <a:cs typeface="Calibri"/>
                  </a:defRPr>
                </a:pPr>
                <a:r>
                  <a:t>MONTH REPORTED</a:t>
                </a:r>
              </a:p>
            </c:rich>
          </c:tx>
          <c:layout>
            <c:manualLayout>
              <c:xMode val="edge"/>
              <c:yMode val="edge"/>
              <c:x val="0.40778605101546861"/>
              <c:y val="5.1548291312070837E-2"/>
            </c:manualLayout>
          </c:layout>
          <c:spPr>
            <a:noFill/>
            <a:ln w="25400">
              <a:noFill/>
            </a:ln>
          </c:spPr>
        </c:title>
        <c:numFmt formatCode="mmm\-yy" sourceLinked="1"/>
        <c:minorTickMark val="out"/>
        <c:tickLblPos val="nextTo"/>
        <c:txPr>
          <a:bodyPr rot="-5400000" vert="horz"/>
          <a:lstStyle/>
          <a:p>
            <a:pPr>
              <a:defRPr sz="1000" b="0" i="1" u="none" strike="noStrike" baseline="0">
                <a:solidFill>
                  <a:srgbClr val="000000"/>
                </a:solidFill>
                <a:latin typeface="Calibri"/>
                <a:ea typeface="Calibri"/>
                <a:cs typeface="Calibri"/>
              </a:defRPr>
            </a:pPr>
            <a:endParaRPr lang="en-US"/>
          </a:p>
        </c:txPr>
        <c:crossAx val="91927680"/>
        <c:crossesAt val="31"/>
        <c:crossBetween val="midCat"/>
        <c:majorUnit val="31"/>
        <c:minorUnit val="31"/>
      </c:valAx>
      <c:valAx>
        <c:axId val="91927680"/>
        <c:scaling>
          <c:orientation val="maxMin"/>
        </c:scaling>
        <c:axPos val="l"/>
        <c:majorGridlines/>
        <c:minorGridlines/>
        <c:title>
          <c:tx>
            <c:rich>
              <a:bodyPr/>
              <a:lstStyle/>
              <a:p>
                <a:pPr>
                  <a:defRPr sz="1000" b="1" i="1" u="none" strike="noStrike" baseline="0">
                    <a:solidFill>
                      <a:srgbClr val="000000"/>
                    </a:solidFill>
                    <a:latin typeface="Calibri"/>
                    <a:ea typeface="Calibri"/>
                    <a:cs typeface="Calibri"/>
                  </a:defRPr>
                </a:pPr>
                <a:r>
                  <a:t>EXPECTED MONTH OF DELVIERY</a:t>
                </a:r>
              </a:p>
            </c:rich>
          </c:tx>
          <c:spPr>
            <a:noFill/>
            <a:ln w="25400">
              <a:noFill/>
            </a:ln>
          </c:spPr>
        </c:title>
        <c:numFmt formatCode="mmm\-yy" sourceLinked="1"/>
        <c:minorTickMark val="out"/>
        <c:tickLblPos val="nextTo"/>
        <c:txPr>
          <a:bodyPr rot="0" vert="horz"/>
          <a:lstStyle/>
          <a:p>
            <a:pPr>
              <a:defRPr sz="1000" b="0" i="1" u="none" strike="noStrike" baseline="0">
                <a:solidFill>
                  <a:srgbClr val="000000"/>
                </a:solidFill>
                <a:latin typeface="Calibri"/>
                <a:ea typeface="Calibri"/>
                <a:cs typeface="Calibri"/>
              </a:defRPr>
            </a:pPr>
            <a:endParaRPr lang="en-US"/>
          </a:p>
        </c:txPr>
        <c:crossAx val="91920256"/>
        <c:crossesAt val="31"/>
        <c:crossBetween val="midCat"/>
        <c:majorUnit val="31"/>
        <c:minorUnit val="31"/>
      </c:valAx>
      <c:spPr>
        <a:ln>
          <a:solidFill>
            <a:schemeClr val="accent1"/>
          </a:solidFill>
        </a:ln>
      </c:spPr>
    </c:plotArea>
    <c:legend>
      <c:legendPos val="r"/>
      <c:layout>
        <c:manualLayout>
          <c:xMode val="edge"/>
          <c:yMode val="edge"/>
          <c:wMode val="edge"/>
          <c:hMode val="edge"/>
          <c:x val="7.6699029126213597E-2"/>
          <c:y val="0.8055564834698693"/>
          <c:w val="0.88737904849272453"/>
          <c:h val="0.96212227259471605"/>
        </c:manualLayout>
      </c:layout>
      <c:txPr>
        <a:bodyPr/>
        <a:lstStyle/>
        <a:p>
          <a:pPr>
            <a:defRPr sz="920" b="0" i="1" u="none" strike="noStrike" baseline="0">
              <a:solidFill>
                <a:srgbClr val="000000"/>
              </a:solidFill>
              <a:latin typeface="Calibri"/>
              <a:ea typeface="Calibri"/>
              <a:cs typeface="Calibri"/>
            </a:defRPr>
          </a:pPr>
          <a:endParaRPr lang="en-US"/>
        </a:p>
      </c:txPr>
    </c:legend>
    <c:plotVisOnly val="1"/>
    <c:dispBlanksAs val="gap"/>
  </c:chart>
  <c:txPr>
    <a:bodyPr/>
    <a:lstStyle/>
    <a:p>
      <a:pPr>
        <a:defRPr sz="1000" b="0" i="1" u="none" strike="noStrike" baseline="0">
          <a:solidFill>
            <a:srgbClr val="000000"/>
          </a:solidFill>
          <a:latin typeface="Calibri"/>
          <a:ea typeface="Calibri"/>
          <a:cs typeface="Calibri"/>
        </a:defRPr>
      </a:pPr>
      <a:endParaRPr lang="en-US"/>
    </a:p>
  </c:txPr>
  <c:printSettings>
    <c:headerFooter alignWithMargins="0"/>
    <c:pageMargins b="1" l="0.75000000000000333" r="0.75000000000000333"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400" b="1" i="1" u="none" strike="noStrike" baseline="0">
                <a:solidFill>
                  <a:srgbClr val="000000"/>
                </a:solidFill>
                <a:latin typeface="Calibri"/>
                <a:ea typeface="Calibri"/>
                <a:cs typeface="Calibri"/>
              </a:defRPr>
            </a:pPr>
            <a:r>
              <a:rPr lang="en-GB"/>
              <a:t>PCT Milestones graph - QIPP initiative 2</a:t>
            </a:r>
          </a:p>
        </c:rich>
      </c:tx>
      <c:layout>
        <c:manualLayout>
          <c:xMode val="edge"/>
          <c:yMode val="edge"/>
          <c:x val="9.8418309956153568E-3"/>
          <c:y val="9.0457276911182563E-3"/>
        </c:manualLayout>
      </c:layout>
      <c:spPr>
        <a:noFill/>
        <a:ln w="25400">
          <a:noFill/>
        </a:ln>
      </c:spPr>
    </c:title>
    <c:plotArea>
      <c:layout>
        <c:manualLayout>
          <c:layoutTarget val="inner"/>
          <c:xMode val="edge"/>
          <c:yMode val="edge"/>
          <c:x val="8.4476379228106677E-2"/>
          <c:y val="0.13164251304030034"/>
          <c:w val="0.79889298892988925"/>
          <c:h val="0.63285024154590053"/>
        </c:manualLayout>
      </c:layout>
      <c:scatterChart>
        <c:scatterStyle val="lineMarker"/>
        <c:ser>
          <c:idx val="0"/>
          <c:order val="0"/>
          <c:tx>
            <c:v>delivery path</c:v>
          </c:tx>
          <c:spPr>
            <a:ln w="6350">
              <a:prstDash val="dashDot"/>
            </a:ln>
          </c:spPr>
          <c:marker>
            <c:symbol val="none"/>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yVal>
        </c:ser>
        <c:ser>
          <c:idx val="6"/>
          <c:order val="1"/>
          <c:tx>
            <c:strRef>
              <c:f>INEL_QIPPmilestones!$AN$22</c:f>
              <c:strCache>
                <c:ptCount val="1"/>
                <c:pt idx="0">
                  <c:v>QIPP LM 2.1</c:v>
                </c:pt>
              </c:strCache>
            </c:strRef>
          </c:tx>
          <c:spPr>
            <a:ln>
              <a:solidFill>
                <a:schemeClr val="tx2">
                  <a:lumMod val="40000"/>
                  <a:lumOff val="60000"/>
                </a:schemeClr>
              </a:solidFill>
            </a:ln>
          </c:spPr>
          <c:marker>
            <c:symbol val="plus"/>
            <c:size val="7"/>
          </c:marker>
          <c:dLbls>
            <c:dLbl>
              <c:idx val="0"/>
              <c:delete val="1"/>
            </c:dLbl>
            <c:dLbl>
              <c:idx val="1"/>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INEL_QIPPmilestones!$AN$39:$AN$79</c:f>
              <c:numCache>
                <c:formatCode>mmm\ yy</c:formatCode>
                <c:ptCount val="41"/>
                <c:pt idx="4">
                  <c:v>41029</c:v>
                </c:pt>
              </c:numCache>
            </c:numRef>
          </c:yVal>
        </c:ser>
        <c:ser>
          <c:idx val="7"/>
          <c:order val="2"/>
          <c:tx>
            <c:strRef>
              <c:f>INEL_QIPPmilestones!$AO$22</c:f>
              <c:strCache>
                <c:ptCount val="1"/>
                <c:pt idx="0">
                  <c:v>QIPP LM 2.2</c:v>
                </c:pt>
              </c:strCache>
            </c:strRef>
          </c:tx>
          <c:spPr>
            <a:ln w="25400">
              <a:solidFill>
                <a:srgbClr val="FF8080"/>
              </a:solidFill>
              <a:prstDash val="lgDashDot"/>
            </a:ln>
          </c:spPr>
          <c:marker>
            <c:symbol val="plus"/>
            <c:size val="7"/>
            <c:spPr>
              <a:solidFill>
                <a:srgbClr val="969696"/>
              </a:solidFill>
              <a:ln>
                <a:solidFill>
                  <a:srgbClr val="FF8080"/>
                </a:solidFill>
                <a:prstDash val="solid"/>
              </a:ln>
            </c:spPr>
          </c:marker>
          <c:dLbls>
            <c:dLbl>
              <c:idx val="0"/>
              <c:delete val="1"/>
            </c:dLbl>
            <c:dLbl>
              <c:idx val="1"/>
              <c:delete val="1"/>
            </c:dLbl>
            <c:dLbl>
              <c:idx val="2"/>
              <c:delete val="1"/>
            </c:dLbl>
            <c:dLbl>
              <c:idx val="3"/>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INEL_QIPPmilestones!$AO$39:$AO$79</c:f>
              <c:numCache>
                <c:formatCode>mmm\ yy</c:formatCode>
                <c:ptCount val="41"/>
                <c:pt idx="4">
                  <c:v>41121</c:v>
                </c:pt>
                <c:pt idx="5">
                  <c:v>41121</c:v>
                </c:pt>
                <c:pt idx="6">
                  <c:v>41121</c:v>
                </c:pt>
                <c:pt idx="7">
                  <c:v>41121</c:v>
                </c:pt>
              </c:numCache>
            </c:numRef>
          </c:yVal>
        </c:ser>
        <c:ser>
          <c:idx val="15"/>
          <c:order val="3"/>
          <c:tx>
            <c:strRef>
              <c:f>INEL_QIPPmilestones!$AP$22</c:f>
              <c:strCache>
                <c:ptCount val="1"/>
                <c:pt idx="0">
                  <c:v>QIPP LM 2.3</c:v>
                </c:pt>
              </c:strCache>
            </c:strRef>
          </c:tx>
          <c:spPr>
            <a:ln w="25400">
              <a:solidFill>
                <a:srgbClr val="FFCC99"/>
              </a:solidFill>
              <a:prstDash val="solid"/>
            </a:ln>
          </c:spPr>
          <c:marker>
            <c:symbol val="plus"/>
            <c:size val="7"/>
            <c:spPr>
              <a:noFill/>
              <a:ln>
                <a:solidFill>
                  <a:srgbClr val="FFCC99"/>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INEL_QIPPmilestones!$AP$39:$AP$79</c:f>
              <c:numCache>
                <c:formatCode>mmm\ yy</c:formatCode>
                <c:ptCount val="41"/>
                <c:pt idx="4">
                  <c:v>41213</c:v>
                </c:pt>
                <c:pt idx="5">
                  <c:v>41213</c:v>
                </c:pt>
                <c:pt idx="6">
                  <c:v>41213</c:v>
                </c:pt>
                <c:pt idx="7">
                  <c:v>41213</c:v>
                </c:pt>
                <c:pt idx="8">
                  <c:v>41213</c:v>
                </c:pt>
                <c:pt idx="9">
                  <c:v>41213</c:v>
                </c:pt>
              </c:numCache>
            </c:numRef>
          </c:yVal>
        </c:ser>
        <c:ser>
          <c:idx val="16"/>
          <c:order val="4"/>
          <c:tx>
            <c:strRef>
              <c:f>INEL_QIPPmilestones!$AQ$22</c:f>
              <c:strCache>
                <c:ptCount val="1"/>
                <c:pt idx="0">
                  <c:v>QIPP LM 2.4</c:v>
                </c:pt>
              </c:strCache>
            </c:strRef>
          </c:tx>
          <c:spPr>
            <a:ln w="25400">
              <a:solidFill>
                <a:srgbClr val="3366FF"/>
              </a:solidFill>
              <a:prstDash val="solid"/>
            </a:ln>
          </c:spPr>
          <c:marker>
            <c:symbol val="plus"/>
            <c:size val="7"/>
            <c:spPr>
              <a:noFill/>
              <a:ln>
                <a:solidFill>
                  <a:srgbClr val="3366FF"/>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INEL_QIPPmilestones!$AQ$39:$AQ$79</c:f>
              <c:numCache>
                <c:formatCode>mmm\ yy</c:formatCode>
                <c:ptCount val="41"/>
                <c:pt idx="4">
                  <c:v>41305</c:v>
                </c:pt>
                <c:pt idx="5">
                  <c:v>41305</c:v>
                </c:pt>
                <c:pt idx="6">
                  <c:v>41305</c:v>
                </c:pt>
                <c:pt idx="7">
                  <c:v>41305</c:v>
                </c:pt>
                <c:pt idx="8">
                  <c:v>41305</c:v>
                </c:pt>
                <c:pt idx="9">
                  <c:v>41305</c:v>
                </c:pt>
              </c:numCache>
            </c:numRef>
          </c:yVal>
        </c:ser>
        <c:ser>
          <c:idx val="17"/>
          <c:order val="5"/>
          <c:tx>
            <c:strRef>
              <c:f>INEL_QIPPmilestones!$AR$22</c:f>
              <c:strCache>
                <c:ptCount val="1"/>
                <c:pt idx="0">
                  <c:v>QIPP LM 2.5</c:v>
                </c:pt>
              </c:strCache>
            </c:strRef>
          </c:tx>
          <c:spPr>
            <a:ln w="25400">
              <a:solidFill>
                <a:srgbClr val="33CCCC"/>
              </a:solidFill>
              <a:prstDash val="solid"/>
            </a:ln>
          </c:spPr>
          <c:marker>
            <c:symbol val="plus"/>
            <c:size val="7"/>
            <c:spPr>
              <a:noFill/>
              <a:ln>
                <a:solidFill>
                  <a:srgbClr val="33CCCC"/>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INEL_QIPPmilestones!$AS$39:$AS$79</c:f>
              <c:numCache>
                <c:formatCode>mmm\ yy</c:formatCode>
                <c:ptCount val="41"/>
                <c:pt idx="4">
                  <c:v>41152</c:v>
                </c:pt>
                <c:pt idx="5">
                  <c:v>41152</c:v>
                </c:pt>
                <c:pt idx="6">
                  <c:v>41152</c:v>
                </c:pt>
                <c:pt idx="7">
                  <c:v>41152</c:v>
                </c:pt>
                <c:pt idx="8">
                  <c:v>41152</c:v>
                </c:pt>
              </c:numCache>
            </c:numRef>
          </c:yVal>
        </c:ser>
        <c:ser>
          <c:idx val="2"/>
          <c:order val="6"/>
          <c:tx>
            <c:strRef>
              <c:f>INEL_QIPPmilestones!$AS$22</c:f>
              <c:strCache>
                <c:ptCount val="1"/>
                <c:pt idx="0">
                  <c:v>QIPP LM 2.6</c:v>
                </c:pt>
              </c:strCache>
            </c:strRef>
          </c:tx>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INEL_QIPPmilestones!$AS$39:$AS$79</c:f>
              <c:numCache>
                <c:formatCode>mmm\ yy</c:formatCode>
                <c:ptCount val="41"/>
                <c:pt idx="4">
                  <c:v>41152</c:v>
                </c:pt>
                <c:pt idx="5">
                  <c:v>41152</c:v>
                </c:pt>
                <c:pt idx="6">
                  <c:v>41152</c:v>
                </c:pt>
                <c:pt idx="7">
                  <c:v>41152</c:v>
                </c:pt>
                <c:pt idx="8">
                  <c:v>41152</c:v>
                </c:pt>
              </c:numCache>
            </c:numRef>
          </c:yVal>
        </c:ser>
        <c:ser>
          <c:idx val="3"/>
          <c:order val="7"/>
          <c:tx>
            <c:strRef>
              <c:f>INEL_QIPPmilestones!$AT$22</c:f>
              <c:strCache>
                <c:ptCount val="1"/>
                <c:pt idx="0">
                  <c:v>QIPP LM 2.7</c:v>
                </c:pt>
              </c:strCache>
            </c:strRef>
          </c:tx>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INEL_QIPPmilestones!$AT$39:$AT$79</c:f>
              <c:numCache>
                <c:formatCode>mmm\ yy</c:formatCode>
                <c:ptCount val="41"/>
              </c:numCache>
            </c:numRef>
          </c:yVal>
        </c:ser>
        <c:ser>
          <c:idx val="4"/>
          <c:order val="8"/>
          <c:tx>
            <c:strRef>
              <c:f>INEL_QIPPmilestones!$AU$22</c:f>
              <c:strCache>
                <c:ptCount val="1"/>
                <c:pt idx="0">
                  <c:v>QIPP LM 2.8</c:v>
                </c:pt>
              </c:strCache>
            </c:strRef>
          </c:tx>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INEL_QIPPmilestones!$AU$39:$AU$79</c:f>
              <c:numCache>
                <c:formatCode>mmm\ yy</c:formatCode>
                <c:ptCount val="41"/>
              </c:numCache>
            </c:numRef>
          </c:yVal>
        </c:ser>
        <c:ser>
          <c:idx val="5"/>
          <c:order val="9"/>
          <c:tx>
            <c:strRef>
              <c:f>INEL_QIPPmilestones!$AV$22</c:f>
              <c:strCache>
                <c:ptCount val="1"/>
                <c:pt idx="0">
                  <c:v>QIPP LM 2.9</c:v>
                </c:pt>
              </c:strCache>
            </c:strRef>
          </c:tx>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INEL_QIPPmilestones!$AV$39:$AV$79</c:f>
              <c:numCache>
                <c:formatCode>mmm\ yy</c:formatCode>
                <c:ptCount val="41"/>
              </c:numCache>
            </c:numRef>
          </c:yVal>
        </c:ser>
        <c:ser>
          <c:idx val="8"/>
          <c:order val="10"/>
          <c:tx>
            <c:strRef>
              <c:f>INEL_QIPPmilestones!$AW$22</c:f>
              <c:strCache>
                <c:ptCount val="1"/>
                <c:pt idx="0">
                  <c:v>QIPP LM 2.10</c:v>
                </c:pt>
              </c:strCache>
            </c:strRef>
          </c:tx>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INEL_QIPPmilestones!$AW$39:$AW$79</c:f>
              <c:numCache>
                <c:formatCode>mmm\ yy</c:formatCode>
                <c:ptCount val="41"/>
              </c:numCache>
            </c:numRef>
          </c:yVal>
        </c:ser>
        <c:ser>
          <c:idx val="1"/>
          <c:order val="11"/>
          <c:tx>
            <c:strRef>
              <c:f>INEL_QIPPmilestones!$AX$22</c:f>
              <c:strCache>
                <c:ptCount val="1"/>
                <c:pt idx="0">
                  <c:v>QIPP LM 2.11</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INEL_QIPPmilestones!$AX$39:$AX$79</c:f>
              <c:numCache>
                <c:formatCode>mmm\ yy</c:formatCode>
                <c:ptCount val="41"/>
              </c:numCache>
            </c:numRef>
          </c:yVal>
        </c:ser>
        <c:ser>
          <c:idx val="9"/>
          <c:order val="12"/>
          <c:tx>
            <c:strRef>
              <c:f>INEL_QIPPmilestones!$AY$22</c:f>
              <c:strCache>
                <c:ptCount val="1"/>
                <c:pt idx="0">
                  <c:v>QIPP LM 2.12</c:v>
                </c:pt>
              </c:strCache>
            </c:strRef>
          </c:tx>
          <c:spPr>
            <a:ln w="12700">
              <a:solidFill>
                <a:srgbClr val="CCFFFF"/>
              </a:solidFill>
              <a:prstDash val="solid"/>
            </a:ln>
          </c:spPr>
          <c:marker>
            <c:symbol val="diamond"/>
            <c:size val="5"/>
            <c:spPr>
              <a:solidFill>
                <a:srgbClr val="CCFFFF"/>
              </a:solidFill>
              <a:ln>
                <a:solidFill>
                  <a:srgbClr val="CCFFFF"/>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INEL_QIPPmilestones!$AY$39:$AY$79</c:f>
              <c:numCache>
                <c:formatCode>mmm\ yy</c:formatCode>
                <c:ptCount val="41"/>
              </c:numCache>
            </c:numRef>
          </c:yVal>
        </c:ser>
        <c:ser>
          <c:idx val="10"/>
          <c:order val="13"/>
          <c:tx>
            <c:strRef>
              <c:f>INEL_QIPPmilestones!$AZ$22</c:f>
              <c:strCache>
                <c:ptCount val="1"/>
                <c:pt idx="0">
                  <c:v>QIPP LM 2.13</c:v>
                </c:pt>
              </c:strCache>
            </c:strRef>
          </c:tx>
          <c:spPr>
            <a:ln w="12700">
              <a:solidFill>
                <a:srgbClr val="CCFFCC"/>
              </a:solidFill>
              <a:prstDash val="solid"/>
            </a:ln>
          </c:spPr>
          <c:marker>
            <c:symbol val="square"/>
            <c:size val="5"/>
            <c:spPr>
              <a:solidFill>
                <a:srgbClr val="CCFFCC"/>
              </a:solidFill>
              <a:ln>
                <a:solidFill>
                  <a:srgbClr val="CCFFCC"/>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INEL_QIPPmilestones!$AZ$39:$AZ$79</c:f>
              <c:numCache>
                <c:formatCode>mmm\ yy</c:formatCode>
                <c:ptCount val="41"/>
              </c:numCache>
            </c:numRef>
          </c:yVal>
        </c:ser>
        <c:ser>
          <c:idx val="11"/>
          <c:order val="14"/>
          <c:tx>
            <c:strRef>
              <c:f>INEL_QIPPmilestones!$BA$22</c:f>
              <c:strCache>
                <c:ptCount val="1"/>
                <c:pt idx="0">
                  <c:v>QIPP LM 2.14</c:v>
                </c:pt>
              </c:strCache>
            </c:strRef>
          </c:tx>
          <c:spPr>
            <a:ln w="12700">
              <a:solidFill>
                <a:srgbClr val="FFFF99"/>
              </a:solidFill>
              <a:prstDash val="solid"/>
            </a:ln>
          </c:spPr>
          <c:marker>
            <c:symbol val="triangle"/>
            <c:size val="5"/>
            <c:spPr>
              <a:solidFill>
                <a:srgbClr val="FFFF99"/>
              </a:solidFill>
              <a:ln>
                <a:solidFill>
                  <a:srgbClr val="FFFF99"/>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INEL_QIPPmilestones!$BA$39:$BA$79</c:f>
              <c:numCache>
                <c:formatCode>mmm\ yy</c:formatCode>
                <c:ptCount val="41"/>
              </c:numCache>
            </c:numRef>
          </c:yVal>
        </c:ser>
        <c:ser>
          <c:idx val="12"/>
          <c:order val="15"/>
          <c:tx>
            <c:strRef>
              <c:f>INEL_QIPPmilestones!$BB$22</c:f>
              <c:strCache>
                <c:ptCount val="1"/>
                <c:pt idx="0">
                  <c:v>QIPP LM 2.15</c:v>
                </c:pt>
              </c:strCache>
            </c:strRef>
          </c:tx>
          <c:spPr>
            <a:ln w="12700">
              <a:solidFill>
                <a:srgbClr val="99CCFF"/>
              </a:solidFill>
              <a:prstDash val="solid"/>
            </a:ln>
          </c:spPr>
          <c:marker>
            <c:symbol val="x"/>
            <c:size val="5"/>
            <c:spPr>
              <a:noFill/>
              <a:ln>
                <a:solidFill>
                  <a:srgbClr val="99CCFF"/>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INEL_QIPPmilestones!$BB$39:$BB$79</c:f>
              <c:numCache>
                <c:formatCode>mmm\ yy</c:formatCode>
                <c:ptCount val="41"/>
              </c:numCache>
            </c:numRef>
          </c:yVal>
        </c:ser>
        <c:ser>
          <c:idx val="13"/>
          <c:order val="16"/>
          <c:tx>
            <c:strRef>
              <c:f>INEL_QIPPmilestones!$BC$22</c:f>
              <c:strCache>
                <c:ptCount val="1"/>
                <c:pt idx="0">
                  <c:v>QIPP LM 2.16</c:v>
                </c:pt>
              </c:strCache>
            </c:strRef>
          </c:tx>
          <c:spPr>
            <a:ln w="12700">
              <a:solidFill>
                <a:srgbClr val="FF99CC"/>
              </a:solidFill>
              <a:prstDash val="solid"/>
            </a:ln>
          </c:spPr>
          <c:marker>
            <c:symbol val="star"/>
            <c:size val="5"/>
            <c:spPr>
              <a:noFill/>
              <a:ln>
                <a:solidFill>
                  <a:srgbClr val="FF99CC"/>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INEL_QIPPmilestones!$BC$39:$BC$79</c:f>
              <c:numCache>
                <c:formatCode>mmm\ yy</c:formatCode>
                <c:ptCount val="41"/>
              </c:numCache>
            </c:numRef>
          </c:yVal>
        </c:ser>
        <c:ser>
          <c:idx val="14"/>
          <c:order val="17"/>
          <c:tx>
            <c:strRef>
              <c:f>INEL_QIPPmilestones!$BD$22</c:f>
              <c:strCache>
                <c:ptCount val="1"/>
                <c:pt idx="0">
                  <c:v>QIPP LM 2.17</c:v>
                </c:pt>
              </c:strCache>
            </c:strRef>
          </c:tx>
          <c:spPr>
            <a:ln w="12700">
              <a:solidFill>
                <a:srgbClr val="CC99FF"/>
              </a:solidFill>
              <a:prstDash val="solid"/>
            </a:ln>
          </c:spPr>
          <c:marker>
            <c:symbol val="circle"/>
            <c:size val="5"/>
            <c:spPr>
              <a:solidFill>
                <a:srgbClr val="CC99FF"/>
              </a:solidFill>
              <a:ln>
                <a:solidFill>
                  <a:srgbClr val="CC99FF"/>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INEL_QIPPmilestones!$BD$39:$BD$79</c:f>
              <c:numCache>
                <c:formatCode>mmm\ yy</c:formatCode>
                <c:ptCount val="41"/>
              </c:numCache>
            </c:numRef>
          </c:yVal>
        </c:ser>
        <c:ser>
          <c:idx val="18"/>
          <c:order val="18"/>
          <c:tx>
            <c:strRef>
              <c:f>INEL_QIPPmilestones!$BE$22</c:f>
              <c:strCache>
                <c:ptCount val="1"/>
                <c:pt idx="0">
                  <c:v>QIPP LM 2.18</c:v>
                </c:pt>
              </c:strCache>
            </c:strRef>
          </c:tx>
          <c:spPr>
            <a:ln w="12700">
              <a:solidFill>
                <a:srgbClr val="99CC00"/>
              </a:solidFill>
              <a:prstDash val="solid"/>
            </a:ln>
          </c:spPr>
          <c:marker>
            <c:symbol val="diamond"/>
            <c:size val="5"/>
            <c:spPr>
              <a:solidFill>
                <a:srgbClr val="99CC00"/>
              </a:solidFill>
              <a:ln>
                <a:solidFill>
                  <a:srgbClr val="99CC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INEL_QIPPmilestones!$BE$39:$BE$79</c:f>
              <c:numCache>
                <c:formatCode>mmm\ yy</c:formatCode>
                <c:ptCount val="41"/>
              </c:numCache>
            </c:numRef>
          </c:yVal>
        </c:ser>
        <c:ser>
          <c:idx val="19"/>
          <c:order val="19"/>
          <c:tx>
            <c:strRef>
              <c:f>INEL_QIPPmilestones!$BF$22</c:f>
              <c:strCache>
                <c:ptCount val="1"/>
                <c:pt idx="0">
                  <c:v>QIPP LM 2.19</c:v>
                </c:pt>
              </c:strCache>
            </c:strRef>
          </c:tx>
          <c:spPr>
            <a:ln w="12700">
              <a:solidFill>
                <a:srgbClr val="FFCC00"/>
              </a:solidFill>
              <a:prstDash val="solid"/>
            </a:ln>
          </c:spPr>
          <c:marker>
            <c:symbol val="square"/>
            <c:size val="5"/>
            <c:spPr>
              <a:solidFill>
                <a:srgbClr val="FFCC00"/>
              </a:solidFill>
              <a:ln>
                <a:solidFill>
                  <a:srgbClr val="FFCC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INEL_QIPPmilestones!$BF$39:$BF$79</c:f>
              <c:numCache>
                <c:formatCode>mmm\ yy</c:formatCode>
                <c:ptCount val="41"/>
              </c:numCache>
            </c:numRef>
          </c:yVal>
        </c:ser>
        <c:ser>
          <c:idx val="20"/>
          <c:order val="20"/>
          <c:tx>
            <c:strRef>
              <c:f>INEL_QIPPmilestones!$BG$22</c:f>
              <c:strCache>
                <c:ptCount val="1"/>
                <c:pt idx="0">
                  <c:v>QIPP LM 2.20</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INEL_QIPPmilestones!$BG$39:$BG$79</c:f>
              <c:numCache>
                <c:formatCode>mmm\ yy</c:formatCode>
                <c:ptCount val="41"/>
              </c:numCache>
            </c:numRef>
          </c:yVal>
        </c:ser>
        <c:ser>
          <c:idx val="21"/>
          <c:order val="21"/>
          <c:tx>
            <c:strRef>
              <c:f>INEL_QIPPmilestones!$BH$22</c:f>
              <c:strCache>
                <c:ptCount val="1"/>
                <c:pt idx="0">
                  <c:v>QIPP LM 2.21</c:v>
                </c:pt>
              </c:strCache>
            </c:strRef>
          </c:tx>
          <c:spPr>
            <a:ln w="12700">
              <a:solidFill>
                <a:srgbClr val="FF6600"/>
              </a:solidFill>
              <a:prstDash val="solid"/>
            </a:ln>
          </c:spPr>
          <c:marker>
            <c:symbol val="x"/>
            <c:size val="5"/>
            <c:spPr>
              <a:noFill/>
              <a:ln>
                <a:solidFill>
                  <a:srgbClr val="FF66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INEL_QIPPmilestones!$BH$39:$BH$79</c:f>
              <c:numCache>
                <c:formatCode>mmm\ yy</c:formatCode>
                <c:ptCount val="41"/>
              </c:numCache>
            </c:numRef>
          </c:yVal>
        </c:ser>
        <c:ser>
          <c:idx val="22"/>
          <c:order val="22"/>
          <c:tx>
            <c:strRef>
              <c:f>INEL_QIPPmilestones!$BI$22</c:f>
              <c:strCache>
                <c:ptCount val="1"/>
                <c:pt idx="0">
                  <c:v>QIPP LM 2.22</c:v>
                </c:pt>
              </c:strCache>
            </c:strRef>
          </c:tx>
          <c:spPr>
            <a:ln w="12700">
              <a:solidFill>
                <a:srgbClr val="666699"/>
              </a:solidFill>
              <a:prstDash val="solid"/>
            </a:ln>
          </c:spPr>
          <c:marker>
            <c:symbol val="star"/>
            <c:size val="5"/>
            <c:spPr>
              <a:noFill/>
              <a:ln>
                <a:solidFill>
                  <a:srgbClr val="666699"/>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INEL_QIPPmilestones!$BI$39:$BI$79</c:f>
              <c:numCache>
                <c:formatCode>mmm\ yy</c:formatCode>
                <c:ptCount val="41"/>
              </c:numCache>
            </c:numRef>
          </c:yVal>
        </c:ser>
        <c:ser>
          <c:idx val="23"/>
          <c:order val="23"/>
          <c:tx>
            <c:strRef>
              <c:f>INEL_QIPPmilestones!$BJ$22</c:f>
              <c:strCache>
                <c:ptCount val="1"/>
                <c:pt idx="0">
                  <c:v>QIPP LM 2.23</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INEL_QIPPmilestones!$BJ$39:$BJ$79</c:f>
              <c:numCache>
                <c:formatCode>mmm\ yy</c:formatCode>
                <c:ptCount val="41"/>
              </c:numCache>
            </c:numRef>
          </c:yVal>
        </c:ser>
        <c:ser>
          <c:idx val="24"/>
          <c:order val="24"/>
          <c:tx>
            <c:strRef>
              <c:f>INEL_QIPPmilestones!$BK$22</c:f>
              <c:strCache>
                <c:ptCount val="1"/>
                <c:pt idx="0">
                  <c:v>QIPP LM 2.24</c:v>
                </c:pt>
              </c:strCache>
            </c:strRef>
          </c:tx>
          <c:spPr>
            <a:ln w="12700">
              <a:solidFill>
                <a:srgbClr val="003366"/>
              </a:solidFill>
              <a:prstDash val="solid"/>
            </a:ln>
          </c:spPr>
          <c:marker>
            <c:symbol val="plus"/>
            <c:size val="5"/>
            <c:spPr>
              <a:noFill/>
              <a:ln>
                <a:solidFill>
                  <a:srgbClr val="003366"/>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INEL_QIPPmilestones!$BK$39:$BK$79</c:f>
              <c:numCache>
                <c:formatCode>mmm\ yy</c:formatCode>
                <c:ptCount val="41"/>
              </c:numCache>
            </c:numRef>
          </c:yVal>
        </c:ser>
        <c:ser>
          <c:idx val="25"/>
          <c:order val="25"/>
          <c:tx>
            <c:strRef>
              <c:f>INEL_QIPPmilestones!$BL$22</c:f>
              <c:strCache>
                <c:ptCount val="1"/>
                <c:pt idx="0">
                  <c:v>QIPP LM 2.25</c:v>
                </c:pt>
              </c:strCache>
            </c:strRef>
          </c:tx>
          <c:spPr>
            <a:ln w="12700">
              <a:solidFill>
                <a:srgbClr val="339966"/>
              </a:solidFill>
              <a:prstDash val="solid"/>
            </a:ln>
          </c:spPr>
          <c:marker>
            <c:symbol val="dot"/>
            <c:size val="5"/>
            <c:spPr>
              <a:noFill/>
              <a:ln>
                <a:solidFill>
                  <a:srgbClr val="339966"/>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INEL_QIPPmilestones!$BL$39:$BL$79</c:f>
              <c:numCache>
                <c:formatCode>mmm\ yy</c:formatCode>
                <c:ptCount val="41"/>
              </c:numCache>
            </c:numRef>
          </c:yVal>
        </c:ser>
        <c:ser>
          <c:idx val="26"/>
          <c:order val="26"/>
          <c:tx>
            <c:strRef>
              <c:f>INEL_QIPPmilestones!$BM$22</c:f>
              <c:strCache>
                <c:ptCount val="1"/>
                <c:pt idx="0">
                  <c:v>QIPP LM 2.26</c:v>
                </c:pt>
              </c:strCache>
            </c:strRef>
          </c:tx>
          <c:spPr>
            <a:ln w="12700">
              <a:solidFill>
                <a:srgbClr val="003300"/>
              </a:solidFill>
              <a:prstDash val="solid"/>
            </a:ln>
          </c:spPr>
          <c:marker>
            <c:symbol val="dash"/>
            <c:size val="5"/>
            <c:spPr>
              <a:noFill/>
              <a:ln>
                <a:solidFill>
                  <a:srgbClr val="0033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INEL_QIPPmilestones!$BM$39:$BM$79</c:f>
              <c:numCache>
                <c:formatCode>mmm\ yy</c:formatCode>
                <c:ptCount val="41"/>
              </c:numCache>
            </c:numRef>
          </c:yVal>
        </c:ser>
        <c:ser>
          <c:idx val="27"/>
          <c:order val="27"/>
          <c:tx>
            <c:strRef>
              <c:f>INEL_QIPPmilestones!$BN$22</c:f>
              <c:strCache>
                <c:ptCount val="1"/>
                <c:pt idx="0">
                  <c:v>QIPP LM 2.27</c:v>
                </c:pt>
              </c:strCache>
            </c:strRef>
          </c:tx>
          <c:spPr>
            <a:ln w="12700">
              <a:solidFill>
                <a:srgbClr val="333300"/>
              </a:solidFill>
              <a:prstDash val="solid"/>
            </a:ln>
          </c:spPr>
          <c:marker>
            <c:symbol val="diamond"/>
            <c:size val="5"/>
            <c:spPr>
              <a:solidFill>
                <a:srgbClr val="333300"/>
              </a:solidFill>
              <a:ln>
                <a:solidFill>
                  <a:srgbClr val="3333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INEL_QIPPmilestones!$BN$39:$BN$79</c:f>
              <c:numCache>
                <c:formatCode>mmm\ yy</c:formatCode>
                <c:ptCount val="41"/>
              </c:numCache>
            </c:numRef>
          </c:yVal>
        </c:ser>
        <c:ser>
          <c:idx val="28"/>
          <c:order val="28"/>
          <c:tx>
            <c:strRef>
              <c:f>INEL_QIPPmilestones!$BO$22</c:f>
              <c:strCache>
                <c:ptCount val="1"/>
                <c:pt idx="0">
                  <c:v>QIPP LM 2.28</c:v>
                </c:pt>
              </c:strCache>
            </c:strRef>
          </c:tx>
          <c:spPr>
            <a:ln w="12700">
              <a:solidFill>
                <a:srgbClr val="993300"/>
              </a:solidFill>
              <a:prstDash val="solid"/>
            </a:ln>
          </c:spPr>
          <c:marker>
            <c:symbol val="square"/>
            <c:size val="5"/>
            <c:spPr>
              <a:solidFill>
                <a:srgbClr val="993300"/>
              </a:solidFill>
              <a:ln>
                <a:solidFill>
                  <a:srgbClr val="9933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INEL_QIPPmilestones!$BO$39:$BO$79</c:f>
              <c:numCache>
                <c:formatCode>mmm\ yy</c:formatCode>
                <c:ptCount val="41"/>
              </c:numCache>
            </c:numRef>
          </c:yVal>
        </c:ser>
        <c:ser>
          <c:idx val="29"/>
          <c:order val="29"/>
          <c:tx>
            <c:strRef>
              <c:f>INEL_QIPPmilestones!$BP$22</c:f>
              <c:strCache>
                <c:ptCount val="1"/>
                <c:pt idx="0">
                  <c:v>QIPP LM 2.29</c:v>
                </c:pt>
              </c:strCache>
            </c:strRef>
          </c:tx>
          <c:spPr>
            <a:ln w="12700">
              <a:solidFill>
                <a:srgbClr val="993366"/>
              </a:solidFill>
              <a:prstDash val="solid"/>
            </a:ln>
          </c:spPr>
          <c:marker>
            <c:symbol val="triangle"/>
            <c:size val="5"/>
            <c:spPr>
              <a:solidFill>
                <a:srgbClr val="993366"/>
              </a:solidFill>
              <a:ln>
                <a:solidFill>
                  <a:srgbClr val="993366"/>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INEL_QIPPmilestones!$BP$39:$BP$79</c:f>
              <c:numCache>
                <c:formatCode>mmm\ yy</c:formatCode>
                <c:ptCount val="41"/>
              </c:numCache>
            </c:numRef>
          </c:yVal>
        </c:ser>
        <c:axId val="82983552"/>
        <c:axId val="83003264"/>
      </c:scatterChart>
      <c:valAx>
        <c:axId val="82983552"/>
        <c:scaling>
          <c:orientation val="minMax"/>
        </c:scaling>
        <c:axPos val="t"/>
        <c:title>
          <c:tx>
            <c:rich>
              <a:bodyPr/>
              <a:lstStyle/>
              <a:p>
                <a:pPr>
                  <a:defRPr sz="1000" b="1" i="1" u="none" strike="noStrike" baseline="0">
                    <a:solidFill>
                      <a:srgbClr val="000000"/>
                    </a:solidFill>
                    <a:latin typeface="Calibri"/>
                    <a:ea typeface="Calibri"/>
                    <a:cs typeface="Calibri"/>
                  </a:defRPr>
                </a:pPr>
                <a:r>
                  <a:rPr lang="en-GB"/>
                  <a:t>MONTH REPORTED</a:t>
                </a:r>
              </a:p>
            </c:rich>
          </c:tx>
          <c:layout>
            <c:manualLayout>
              <c:xMode val="edge"/>
              <c:yMode val="edge"/>
              <c:x val="0.40778606755788344"/>
              <c:y val="5.1548290976902222E-2"/>
            </c:manualLayout>
          </c:layout>
          <c:spPr>
            <a:noFill/>
            <a:ln w="25400">
              <a:noFill/>
            </a:ln>
          </c:spPr>
        </c:title>
        <c:numFmt formatCode="mmm\-yy" sourceLinked="1"/>
        <c:minorTickMark val="out"/>
        <c:tickLblPos val="nextTo"/>
        <c:txPr>
          <a:bodyPr rot="-5400000" vert="horz"/>
          <a:lstStyle/>
          <a:p>
            <a:pPr>
              <a:defRPr sz="1000" b="0" i="1" u="none" strike="noStrike" baseline="0">
                <a:solidFill>
                  <a:srgbClr val="000000"/>
                </a:solidFill>
                <a:latin typeface="Calibri"/>
                <a:ea typeface="Calibri"/>
                <a:cs typeface="Calibri"/>
              </a:defRPr>
            </a:pPr>
            <a:endParaRPr lang="en-US"/>
          </a:p>
        </c:txPr>
        <c:crossAx val="83003264"/>
        <c:crossesAt val="31"/>
        <c:crossBetween val="midCat"/>
        <c:majorUnit val="31"/>
        <c:minorUnit val="31"/>
      </c:valAx>
      <c:valAx>
        <c:axId val="83003264"/>
        <c:scaling>
          <c:orientation val="maxMin"/>
        </c:scaling>
        <c:axPos val="l"/>
        <c:majorGridlines/>
        <c:minorGridlines/>
        <c:title>
          <c:tx>
            <c:rich>
              <a:bodyPr/>
              <a:lstStyle/>
              <a:p>
                <a:pPr>
                  <a:defRPr sz="1000" b="1" i="1" u="none" strike="noStrike" baseline="0">
                    <a:solidFill>
                      <a:srgbClr val="000000"/>
                    </a:solidFill>
                    <a:latin typeface="Calibri"/>
                    <a:ea typeface="Calibri"/>
                    <a:cs typeface="Calibri"/>
                  </a:defRPr>
                </a:pPr>
                <a:r>
                  <a:rPr lang="en-GB"/>
                  <a:t>EXPECTED MONTH OF DELVIERY</a:t>
                </a:r>
              </a:p>
            </c:rich>
          </c:tx>
          <c:spPr>
            <a:noFill/>
            <a:ln w="25400">
              <a:noFill/>
            </a:ln>
          </c:spPr>
        </c:title>
        <c:numFmt formatCode="mmm\-yy" sourceLinked="1"/>
        <c:minorTickMark val="out"/>
        <c:tickLblPos val="nextTo"/>
        <c:txPr>
          <a:bodyPr rot="0" vert="horz"/>
          <a:lstStyle/>
          <a:p>
            <a:pPr>
              <a:defRPr sz="1000" b="0" i="1" u="none" strike="noStrike" baseline="0">
                <a:solidFill>
                  <a:srgbClr val="000000"/>
                </a:solidFill>
                <a:latin typeface="Calibri"/>
                <a:ea typeface="Calibri"/>
                <a:cs typeface="Calibri"/>
              </a:defRPr>
            </a:pPr>
            <a:endParaRPr lang="en-US"/>
          </a:p>
        </c:txPr>
        <c:crossAx val="82983552"/>
        <c:crossesAt val="31"/>
        <c:crossBetween val="midCat"/>
        <c:majorUnit val="31"/>
        <c:minorUnit val="31"/>
      </c:valAx>
      <c:spPr>
        <a:ln>
          <a:solidFill>
            <a:schemeClr val="accent1"/>
          </a:solidFill>
        </a:ln>
      </c:spPr>
    </c:plotArea>
    <c:legend>
      <c:legendPos val="r"/>
      <c:layout>
        <c:manualLayout>
          <c:xMode val="edge"/>
          <c:yMode val="edge"/>
          <c:wMode val="edge"/>
          <c:hMode val="edge"/>
          <c:x val="7.5801851299199835E-2"/>
          <c:y val="0.80530973451327681"/>
          <c:w val="0.88727011164420766"/>
          <c:h val="0.9620733249051836"/>
        </c:manualLayout>
      </c:layout>
      <c:txPr>
        <a:bodyPr/>
        <a:lstStyle/>
        <a:p>
          <a:pPr>
            <a:defRPr sz="920" b="0" i="1" u="none" strike="noStrike" baseline="0">
              <a:solidFill>
                <a:srgbClr val="000000"/>
              </a:solidFill>
              <a:latin typeface="Calibri"/>
              <a:ea typeface="Calibri"/>
              <a:cs typeface="Calibri"/>
            </a:defRPr>
          </a:pPr>
          <a:endParaRPr lang="en-US"/>
        </a:p>
      </c:txPr>
    </c:legend>
    <c:plotVisOnly val="1"/>
    <c:dispBlanksAs val="gap"/>
  </c:chart>
  <c:txPr>
    <a:bodyPr/>
    <a:lstStyle/>
    <a:p>
      <a:pPr>
        <a:defRPr sz="1000" b="0" i="1" u="none" strike="noStrike" baseline="0">
          <a:solidFill>
            <a:srgbClr val="000000"/>
          </a:solidFill>
          <a:latin typeface="Calibri"/>
          <a:ea typeface="Calibri"/>
          <a:cs typeface="Calibri"/>
        </a:defRPr>
      </a:pPr>
      <a:endParaRPr lang="en-US"/>
    </a:p>
  </c:txPr>
  <c:printSettings>
    <c:headerFooter alignWithMargins="0"/>
    <c:pageMargins b="1" l="0.75000000000000333" r="0.75000000000000333"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400" b="1" i="1" u="none" strike="noStrike" baseline="0">
                <a:solidFill>
                  <a:srgbClr val="000000"/>
                </a:solidFill>
                <a:latin typeface="Calibri"/>
                <a:ea typeface="Calibri"/>
                <a:cs typeface="Calibri"/>
              </a:defRPr>
            </a:pPr>
            <a:r>
              <a:t>PCT Milestones graph - QIPP initiative 6</a:t>
            </a:r>
          </a:p>
        </c:rich>
      </c:tx>
      <c:layout>
        <c:manualLayout>
          <c:xMode val="edge"/>
          <c:yMode val="edge"/>
          <c:x val="9.8417814165081968E-3"/>
          <c:y val="9.0456851783817412E-3"/>
        </c:manualLayout>
      </c:layout>
      <c:spPr>
        <a:noFill/>
        <a:ln w="25400">
          <a:noFill/>
        </a:ln>
      </c:spPr>
    </c:title>
    <c:plotArea>
      <c:layout>
        <c:manualLayout>
          <c:layoutTarget val="inner"/>
          <c:xMode val="edge"/>
          <c:yMode val="edge"/>
          <c:x val="8.4476379228106677E-2"/>
          <c:y val="0.13164251304030034"/>
          <c:w val="0.79889298892988925"/>
          <c:h val="0.63285024154590053"/>
        </c:manualLayout>
      </c:layout>
      <c:scatterChart>
        <c:scatterStyle val="lineMarker"/>
        <c:ser>
          <c:idx val="0"/>
          <c:order val="0"/>
          <c:tx>
            <c:v>delivery path</c:v>
          </c:tx>
          <c:spPr>
            <a:ln w="6350">
              <a:prstDash val="dashDot"/>
            </a:ln>
          </c:spPr>
          <c:marker>
            <c:symbol val="none"/>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yVal>
        </c:ser>
        <c:ser>
          <c:idx val="6"/>
          <c:order val="1"/>
          <c:tx>
            <c:strRef>
              <c:f>NWL_QIPPmilestones!$FP$22</c:f>
              <c:strCache>
                <c:ptCount val="1"/>
                <c:pt idx="0">
                  <c:v>QIPP LM 6.1</c:v>
                </c:pt>
              </c:strCache>
            </c:strRef>
          </c:tx>
          <c:spPr>
            <a:ln>
              <a:solidFill>
                <a:schemeClr val="tx2">
                  <a:lumMod val="40000"/>
                  <a:lumOff val="60000"/>
                </a:schemeClr>
              </a:solidFill>
            </a:ln>
          </c:spPr>
          <c:marker>
            <c:symbol val="plus"/>
            <c:size val="7"/>
          </c:marker>
          <c:dLbls>
            <c:dLbl>
              <c:idx val="0"/>
              <c:delete val="1"/>
            </c:dLbl>
            <c:dLbl>
              <c:idx val="1"/>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NWL_QIPPmilestones!$FP$39:$FP$79</c:f>
              <c:numCache>
                <c:formatCode>mmm\ yy</c:formatCode>
                <c:ptCount val="41"/>
              </c:numCache>
            </c:numRef>
          </c:yVal>
        </c:ser>
        <c:ser>
          <c:idx val="7"/>
          <c:order val="2"/>
          <c:tx>
            <c:strRef>
              <c:f>NWL_QIPPmilestones!$FQ$22</c:f>
              <c:strCache>
                <c:ptCount val="1"/>
                <c:pt idx="0">
                  <c:v>QIPP LM 6.2</c:v>
                </c:pt>
              </c:strCache>
            </c:strRef>
          </c:tx>
          <c:spPr>
            <a:ln w="25400">
              <a:solidFill>
                <a:srgbClr val="FF8080"/>
              </a:solidFill>
              <a:prstDash val="lgDashDot"/>
            </a:ln>
          </c:spPr>
          <c:marker>
            <c:symbol val="plus"/>
            <c:size val="7"/>
            <c:spPr>
              <a:solidFill>
                <a:srgbClr val="969696"/>
              </a:solidFill>
              <a:ln>
                <a:solidFill>
                  <a:srgbClr val="FF8080"/>
                </a:solidFill>
                <a:prstDash val="solid"/>
              </a:ln>
            </c:spPr>
          </c:marker>
          <c:dLbls>
            <c:dLbl>
              <c:idx val="0"/>
              <c:delete val="1"/>
            </c:dLbl>
            <c:dLbl>
              <c:idx val="1"/>
              <c:delete val="1"/>
            </c:dLbl>
            <c:dLbl>
              <c:idx val="2"/>
              <c:delete val="1"/>
            </c:dLbl>
            <c:dLbl>
              <c:idx val="3"/>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NWL_QIPPmilestones!$FQ$39:$FQ$79</c:f>
              <c:numCache>
                <c:formatCode>mmm\ yy</c:formatCode>
                <c:ptCount val="41"/>
              </c:numCache>
            </c:numRef>
          </c:yVal>
        </c:ser>
        <c:ser>
          <c:idx val="15"/>
          <c:order val="3"/>
          <c:tx>
            <c:strRef>
              <c:f>NWL_QIPPmilestones!$FR$22</c:f>
              <c:strCache>
                <c:ptCount val="1"/>
                <c:pt idx="0">
                  <c:v>QIPP LM 6.3</c:v>
                </c:pt>
              </c:strCache>
            </c:strRef>
          </c:tx>
          <c:spPr>
            <a:ln w="25400">
              <a:solidFill>
                <a:srgbClr val="FFCC99"/>
              </a:solidFill>
              <a:prstDash val="solid"/>
            </a:ln>
          </c:spPr>
          <c:marker>
            <c:symbol val="plus"/>
            <c:size val="7"/>
            <c:spPr>
              <a:noFill/>
              <a:ln>
                <a:solidFill>
                  <a:srgbClr val="FFCC99"/>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NWL_QIPPmilestones!$FR$39:$FR$79</c:f>
              <c:numCache>
                <c:formatCode>mmm\ yy</c:formatCode>
                <c:ptCount val="41"/>
              </c:numCache>
            </c:numRef>
          </c:yVal>
        </c:ser>
        <c:ser>
          <c:idx val="16"/>
          <c:order val="4"/>
          <c:tx>
            <c:strRef>
              <c:f>NWL_QIPPmilestones!$FS$22</c:f>
              <c:strCache>
                <c:ptCount val="1"/>
                <c:pt idx="0">
                  <c:v>QIPP LM 6.4</c:v>
                </c:pt>
              </c:strCache>
            </c:strRef>
          </c:tx>
          <c:spPr>
            <a:ln w="25400">
              <a:solidFill>
                <a:srgbClr val="3366FF"/>
              </a:solidFill>
              <a:prstDash val="solid"/>
            </a:ln>
          </c:spPr>
          <c:marker>
            <c:symbol val="plus"/>
            <c:size val="7"/>
            <c:spPr>
              <a:noFill/>
              <a:ln>
                <a:solidFill>
                  <a:srgbClr val="3366FF"/>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NWL_QIPPmilestones!$FS$39:$FS$79</c:f>
              <c:numCache>
                <c:formatCode>mmm\ yy</c:formatCode>
                <c:ptCount val="41"/>
              </c:numCache>
            </c:numRef>
          </c:yVal>
        </c:ser>
        <c:ser>
          <c:idx val="17"/>
          <c:order val="5"/>
          <c:tx>
            <c:strRef>
              <c:f>NWL_QIPPmilestones!$FT$22</c:f>
              <c:strCache>
                <c:ptCount val="1"/>
                <c:pt idx="0">
                  <c:v>QIPP LM 6.5</c:v>
                </c:pt>
              </c:strCache>
            </c:strRef>
          </c:tx>
          <c:spPr>
            <a:ln w="25400">
              <a:solidFill>
                <a:srgbClr val="33CCCC"/>
              </a:solidFill>
              <a:prstDash val="solid"/>
            </a:ln>
          </c:spPr>
          <c:marker>
            <c:symbol val="plus"/>
            <c:size val="7"/>
            <c:spPr>
              <a:noFill/>
              <a:ln>
                <a:solidFill>
                  <a:srgbClr val="33CCCC"/>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NWL_QIPPmilestones!$FT$39:$FT$79</c:f>
              <c:numCache>
                <c:formatCode>mmm\ yy</c:formatCode>
                <c:ptCount val="41"/>
              </c:numCache>
            </c:numRef>
          </c:yVal>
        </c:ser>
        <c:ser>
          <c:idx val="2"/>
          <c:order val="6"/>
          <c:tx>
            <c:strRef>
              <c:f>NWL_QIPPmilestones!$FU$22</c:f>
              <c:strCache>
                <c:ptCount val="1"/>
                <c:pt idx="0">
                  <c:v>QIPP LM 6.6</c:v>
                </c:pt>
              </c:strCache>
            </c:strRef>
          </c:tx>
          <c:marker>
            <c:symbol val="plus"/>
            <c:size val="7"/>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NWL_QIPPmilestones!$FU$39:$FU$79</c:f>
              <c:numCache>
                <c:formatCode>mmm\ yy</c:formatCode>
                <c:ptCount val="41"/>
              </c:numCache>
            </c:numRef>
          </c:yVal>
        </c:ser>
        <c:ser>
          <c:idx val="3"/>
          <c:order val="7"/>
          <c:tx>
            <c:strRef>
              <c:f>NWL_QIPPmilestones!$FV$22</c:f>
              <c:strCache>
                <c:ptCount val="1"/>
                <c:pt idx="0">
                  <c:v>QIPP LM 6.7</c:v>
                </c:pt>
              </c:strCache>
            </c:strRef>
          </c:tx>
          <c:marker>
            <c:symbol val="plus"/>
            <c:size val="7"/>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NWL_QIPPmilestones!$FV$39:$FV$79</c:f>
              <c:numCache>
                <c:formatCode>mmm\ yy</c:formatCode>
                <c:ptCount val="41"/>
              </c:numCache>
            </c:numRef>
          </c:yVal>
        </c:ser>
        <c:ser>
          <c:idx val="4"/>
          <c:order val="8"/>
          <c:tx>
            <c:strRef>
              <c:f>NWL_QIPPmilestones!$FW$22</c:f>
              <c:strCache>
                <c:ptCount val="1"/>
                <c:pt idx="0">
                  <c:v>QIPP LM 6.8</c:v>
                </c:pt>
              </c:strCache>
            </c:strRef>
          </c:tx>
          <c:marker>
            <c:symbol val="plus"/>
            <c:size val="7"/>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NWL_QIPPmilestones!$FW$39:$FW$79</c:f>
              <c:numCache>
                <c:formatCode>mmm\ yy</c:formatCode>
                <c:ptCount val="41"/>
              </c:numCache>
            </c:numRef>
          </c:yVal>
        </c:ser>
        <c:ser>
          <c:idx val="5"/>
          <c:order val="9"/>
          <c:tx>
            <c:strRef>
              <c:f>NWL_QIPPmilestones!$FX$22</c:f>
              <c:strCache>
                <c:ptCount val="1"/>
                <c:pt idx="0">
                  <c:v>QIPP LM 6.9</c:v>
                </c:pt>
              </c:strCache>
            </c:strRef>
          </c:tx>
          <c:marker>
            <c:symbol val="plus"/>
            <c:size val="7"/>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NWL_QIPPmilestones!$FX$39:$FX$78</c:f>
              <c:numCache>
                <c:formatCode>mmm\ yy</c:formatCode>
                <c:ptCount val="40"/>
              </c:numCache>
            </c:numRef>
          </c:yVal>
        </c:ser>
        <c:ser>
          <c:idx val="8"/>
          <c:order val="10"/>
          <c:tx>
            <c:strRef>
              <c:f>NWL_QIPPmilestones!$FY$22</c:f>
              <c:strCache>
                <c:ptCount val="1"/>
                <c:pt idx="0">
                  <c:v>QIPP LM 6.10</c:v>
                </c:pt>
              </c:strCache>
            </c:strRef>
          </c:tx>
          <c:marker>
            <c:symbol val="plus"/>
            <c:size val="7"/>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NWL_QIPPmilestones!$FY$39:$FY$79</c:f>
              <c:numCache>
                <c:formatCode>mmm\ yy</c:formatCode>
                <c:ptCount val="41"/>
              </c:numCache>
            </c:numRef>
          </c:yVal>
        </c:ser>
        <c:ser>
          <c:idx val="1"/>
          <c:order val="11"/>
          <c:tx>
            <c:strRef>
              <c:f>NWL_QIPPmilestones!$FZ$22</c:f>
              <c:strCache>
                <c:ptCount val="1"/>
                <c:pt idx="0">
                  <c:v>QIPP LM 6.11</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NWL_QIPPmilestones!$FZ$39:$FZ$79</c:f>
              <c:numCache>
                <c:formatCode>mmm\ yy</c:formatCode>
                <c:ptCount val="41"/>
              </c:numCache>
            </c:numRef>
          </c:yVal>
        </c:ser>
        <c:ser>
          <c:idx val="9"/>
          <c:order val="12"/>
          <c:tx>
            <c:strRef>
              <c:f>NWL_QIPPmilestones!$GA$22</c:f>
              <c:strCache>
                <c:ptCount val="1"/>
                <c:pt idx="0">
                  <c:v>QIPP LM 6.12</c:v>
                </c:pt>
              </c:strCache>
            </c:strRef>
          </c:tx>
          <c:spPr>
            <a:ln w="12700">
              <a:solidFill>
                <a:srgbClr val="CCFFFF"/>
              </a:solidFill>
              <a:prstDash val="solid"/>
            </a:ln>
          </c:spPr>
          <c:marker>
            <c:symbol val="diamond"/>
            <c:size val="5"/>
            <c:spPr>
              <a:solidFill>
                <a:srgbClr val="CCFFFF"/>
              </a:solidFill>
              <a:ln>
                <a:solidFill>
                  <a:srgbClr val="CCFFFF"/>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NWL_QIPPmilestones!$GA$39:$GA$79</c:f>
              <c:numCache>
                <c:formatCode>mmm\ yy</c:formatCode>
                <c:ptCount val="41"/>
              </c:numCache>
            </c:numRef>
          </c:yVal>
        </c:ser>
        <c:ser>
          <c:idx val="10"/>
          <c:order val="13"/>
          <c:tx>
            <c:strRef>
              <c:f>NWL_QIPPmilestones!$GB$22</c:f>
              <c:strCache>
                <c:ptCount val="1"/>
                <c:pt idx="0">
                  <c:v>QIPP LM 6.13</c:v>
                </c:pt>
              </c:strCache>
            </c:strRef>
          </c:tx>
          <c:spPr>
            <a:ln w="12700">
              <a:solidFill>
                <a:srgbClr val="CCFFCC"/>
              </a:solidFill>
              <a:prstDash val="solid"/>
            </a:ln>
          </c:spPr>
          <c:marker>
            <c:symbol val="square"/>
            <c:size val="5"/>
            <c:spPr>
              <a:solidFill>
                <a:srgbClr val="CCFFCC"/>
              </a:solidFill>
              <a:ln>
                <a:solidFill>
                  <a:srgbClr val="CCFFCC"/>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NWL_QIPPmilestones!$GB$39:$GB$79</c:f>
              <c:numCache>
                <c:formatCode>mmm\ yy</c:formatCode>
                <c:ptCount val="41"/>
              </c:numCache>
            </c:numRef>
          </c:yVal>
        </c:ser>
        <c:ser>
          <c:idx val="11"/>
          <c:order val="14"/>
          <c:tx>
            <c:strRef>
              <c:f>NWL_QIPPmilestones!$GC$22</c:f>
              <c:strCache>
                <c:ptCount val="1"/>
                <c:pt idx="0">
                  <c:v>QIPP LM 6.14</c:v>
                </c:pt>
              </c:strCache>
            </c:strRef>
          </c:tx>
          <c:spPr>
            <a:ln w="12700">
              <a:solidFill>
                <a:srgbClr val="FFFF99"/>
              </a:solidFill>
              <a:prstDash val="solid"/>
            </a:ln>
          </c:spPr>
          <c:marker>
            <c:symbol val="triangle"/>
            <c:size val="5"/>
            <c:spPr>
              <a:solidFill>
                <a:srgbClr val="FFFF99"/>
              </a:solidFill>
              <a:ln>
                <a:solidFill>
                  <a:srgbClr val="FFFF99"/>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NWL_QIPPmilestones!$GC$39:$GC$79</c:f>
              <c:numCache>
                <c:formatCode>mmm\ yy</c:formatCode>
                <c:ptCount val="41"/>
              </c:numCache>
            </c:numRef>
          </c:yVal>
        </c:ser>
        <c:ser>
          <c:idx val="12"/>
          <c:order val="15"/>
          <c:tx>
            <c:strRef>
              <c:f>NWL_QIPPmilestones!$GD$22</c:f>
              <c:strCache>
                <c:ptCount val="1"/>
                <c:pt idx="0">
                  <c:v>QIPP LM 6.15</c:v>
                </c:pt>
              </c:strCache>
            </c:strRef>
          </c:tx>
          <c:spPr>
            <a:ln w="12700">
              <a:solidFill>
                <a:srgbClr val="99CCFF"/>
              </a:solidFill>
              <a:prstDash val="solid"/>
            </a:ln>
          </c:spPr>
          <c:marker>
            <c:symbol val="x"/>
            <c:size val="5"/>
            <c:spPr>
              <a:noFill/>
              <a:ln>
                <a:solidFill>
                  <a:srgbClr val="99CCFF"/>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NWL_QIPPmilestones!$GD$39:$GD$78</c:f>
              <c:numCache>
                <c:formatCode>mmm\ yy</c:formatCode>
                <c:ptCount val="40"/>
              </c:numCache>
            </c:numRef>
          </c:yVal>
        </c:ser>
        <c:ser>
          <c:idx val="13"/>
          <c:order val="16"/>
          <c:tx>
            <c:strRef>
              <c:f>NWL_QIPPmilestones!$GE$22</c:f>
              <c:strCache>
                <c:ptCount val="1"/>
                <c:pt idx="0">
                  <c:v>QIPP LM 6.16</c:v>
                </c:pt>
              </c:strCache>
            </c:strRef>
          </c:tx>
          <c:spPr>
            <a:ln w="12700">
              <a:solidFill>
                <a:srgbClr val="FF99CC"/>
              </a:solidFill>
              <a:prstDash val="solid"/>
            </a:ln>
          </c:spPr>
          <c:marker>
            <c:symbol val="star"/>
            <c:size val="5"/>
            <c:spPr>
              <a:noFill/>
              <a:ln>
                <a:solidFill>
                  <a:srgbClr val="FF99CC"/>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NWL_QIPPmilestones!$GE$39:$GE$79</c:f>
              <c:numCache>
                <c:formatCode>mmm\ yy</c:formatCode>
                <c:ptCount val="41"/>
              </c:numCache>
            </c:numRef>
          </c:yVal>
        </c:ser>
        <c:ser>
          <c:idx val="14"/>
          <c:order val="17"/>
          <c:tx>
            <c:strRef>
              <c:f>NWL_QIPPmilestones!$GF$22</c:f>
              <c:strCache>
                <c:ptCount val="1"/>
                <c:pt idx="0">
                  <c:v>QIPP LM 6.17</c:v>
                </c:pt>
              </c:strCache>
            </c:strRef>
          </c:tx>
          <c:spPr>
            <a:ln w="12700">
              <a:solidFill>
                <a:srgbClr val="CC99FF"/>
              </a:solidFill>
              <a:prstDash val="solid"/>
            </a:ln>
          </c:spPr>
          <c:marker>
            <c:symbol val="circle"/>
            <c:size val="5"/>
            <c:spPr>
              <a:solidFill>
                <a:srgbClr val="CC99FF"/>
              </a:solidFill>
              <a:ln>
                <a:solidFill>
                  <a:srgbClr val="CC99FF"/>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NWL_QIPPmilestones!$GF$39:$GF$79</c:f>
              <c:numCache>
                <c:formatCode>mmm\ yy</c:formatCode>
                <c:ptCount val="41"/>
              </c:numCache>
            </c:numRef>
          </c:yVal>
        </c:ser>
        <c:ser>
          <c:idx val="18"/>
          <c:order val="18"/>
          <c:tx>
            <c:strRef>
              <c:f>NWL_QIPPmilestones!$GG$22</c:f>
              <c:strCache>
                <c:ptCount val="1"/>
                <c:pt idx="0">
                  <c:v>QIPP LM 6.18</c:v>
                </c:pt>
              </c:strCache>
            </c:strRef>
          </c:tx>
          <c:spPr>
            <a:ln w="12700">
              <a:solidFill>
                <a:srgbClr val="99CC00"/>
              </a:solidFill>
              <a:prstDash val="solid"/>
            </a:ln>
          </c:spPr>
          <c:marker>
            <c:symbol val="diamond"/>
            <c:size val="5"/>
            <c:spPr>
              <a:solidFill>
                <a:srgbClr val="99CC00"/>
              </a:solidFill>
              <a:ln>
                <a:solidFill>
                  <a:srgbClr val="99CC00"/>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NWL_QIPPmilestones!$GG$39:$GG$79</c:f>
              <c:numCache>
                <c:formatCode>mmm\ yy</c:formatCode>
                <c:ptCount val="41"/>
              </c:numCache>
            </c:numRef>
          </c:yVal>
        </c:ser>
        <c:ser>
          <c:idx val="19"/>
          <c:order val="19"/>
          <c:tx>
            <c:strRef>
              <c:f>NWL_QIPPmilestones!$GH$22</c:f>
              <c:strCache>
                <c:ptCount val="1"/>
                <c:pt idx="0">
                  <c:v>QIPP LM 6.19</c:v>
                </c:pt>
              </c:strCache>
            </c:strRef>
          </c:tx>
          <c:spPr>
            <a:ln w="12700">
              <a:solidFill>
                <a:srgbClr val="FFCC00"/>
              </a:solidFill>
              <a:prstDash val="solid"/>
            </a:ln>
          </c:spPr>
          <c:marker>
            <c:symbol val="square"/>
            <c:size val="5"/>
            <c:spPr>
              <a:solidFill>
                <a:srgbClr val="FFCC00"/>
              </a:solidFill>
              <a:ln>
                <a:solidFill>
                  <a:srgbClr val="FFCC00"/>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NWL_QIPPmilestones!$GH$39:$GH$79</c:f>
              <c:numCache>
                <c:formatCode>mmm\ yy</c:formatCode>
                <c:ptCount val="41"/>
              </c:numCache>
            </c:numRef>
          </c:yVal>
        </c:ser>
        <c:ser>
          <c:idx val="20"/>
          <c:order val="20"/>
          <c:tx>
            <c:strRef>
              <c:f>NWL_QIPPmilestones!$GI$22</c:f>
              <c:strCache>
                <c:ptCount val="1"/>
                <c:pt idx="0">
                  <c:v>QIPP LM 6.20</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NWL_QIPPmilestones!$GI$39:$GI$79</c:f>
              <c:numCache>
                <c:formatCode>mmm\ yy</c:formatCode>
                <c:ptCount val="41"/>
              </c:numCache>
            </c:numRef>
          </c:yVal>
        </c:ser>
        <c:ser>
          <c:idx val="21"/>
          <c:order val="21"/>
          <c:tx>
            <c:strRef>
              <c:f>NWL_QIPPmilestones!$GJ$22</c:f>
              <c:strCache>
                <c:ptCount val="1"/>
                <c:pt idx="0">
                  <c:v>QIPP LM 6.21</c:v>
                </c:pt>
              </c:strCache>
            </c:strRef>
          </c:tx>
          <c:spPr>
            <a:ln w="12700">
              <a:solidFill>
                <a:srgbClr val="FF6600"/>
              </a:solidFill>
              <a:prstDash val="solid"/>
            </a:ln>
          </c:spPr>
          <c:marker>
            <c:symbol val="x"/>
            <c:size val="5"/>
            <c:spPr>
              <a:noFill/>
              <a:ln>
                <a:solidFill>
                  <a:srgbClr val="FF6600"/>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NWL_QIPPmilestones!$GJ$39:$GJ$79</c:f>
              <c:numCache>
                <c:formatCode>mmm\ yy</c:formatCode>
                <c:ptCount val="41"/>
              </c:numCache>
            </c:numRef>
          </c:yVal>
        </c:ser>
        <c:ser>
          <c:idx val="22"/>
          <c:order val="22"/>
          <c:tx>
            <c:strRef>
              <c:f>NWL_QIPPmilestones!$GK$22</c:f>
              <c:strCache>
                <c:ptCount val="1"/>
                <c:pt idx="0">
                  <c:v>QIPP LM 6.22</c:v>
                </c:pt>
              </c:strCache>
            </c:strRef>
          </c:tx>
          <c:spPr>
            <a:ln w="12700">
              <a:solidFill>
                <a:srgbClr val="666699"/>
              </a:solidFill>
              <a:prstDash val="solid"/>
            </a:ln>
          </c:spPr>
          <c:marker>
            <c:symbol val="star"/>
            <c:size val="5"/>
            <c:spPr>
              <a:noFill/>
              <a:ln>
                <a:solidFill>
                  <a:srgbClr val="666699"/>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NWL_QIPPmilestones!$GK$39:$GK$79</c:f>
              <c:numCache>
                <c:formatCode>mmm\ yy</c:formatCode>
                <c:ptCount val="41"/>
              </c:numCache>
            </c:numRef>
          </c:yVal>
        </c:ser>
        <c:ser>
          <c:idx val="23"/>
          <c:order val="23"/>
          <c:tx>
            <c:strRef>
              <c:f>NWL_QIPPmilestones!$GL$22</c:f>
              <c:strCache>
                <c:ptCount val="1"/>
                <c:pt idx="0">
                  <c:v>QIPP LM 6.23</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NWL_QIPPmilestones!$GL$39:$GL$79</c:f>
              <c:numCache>
                <c:formatCode>mmm\ yy</c:formatCode>
                <c:ptCount val="41"/>
              </c:numCache>
            </c:numRef>
          </c:yVal>
        </c:ser>
        <c:ser>
          <c:idx val="24"/>
          <c:order val="24"/>
          <c:tx>
            <c:strRef>
              <c:f>NWL_QIPPmilestones!$GM$22</c:f>
              <c:strCache>
                <c:ptCount val="1"/>
                <c:pt idx="0">
                  <c:v>QIPP LM 6.24</c:v>
                </c:pt>
              </c:strCache>
            </c:strRef>
          </c:tx>
          <c:spPr>
            <a:ln w="12700">
              <a:solidFill>
                <a:srgbClr val="003366"/>
              </a:solidFill>
              <a:prstDash val="solid"/>
            </a:ln>
          </c:spPr>
          <c:marker>
            <c:symbol val="plus"/>
            <c:size val="5"/>
            <c:spPr>
              <a:noFill/>
              <a:ln>
                <a:solidFill>
                  <a:srgbClr val="003366"/>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NWL_QIPPmilestones!$GM$39:$GM$79</c:f>
              <c:numCache>
                <c:formatCode>mmm\ yy</c:formatCode>
                <c:ptCount val="41"/>
              </c:numCache>
            </c:numRef>
          </c:yVal>
        </c:ser>
        <c:ser>
          <c:idx val="25"/>
          <c:order val="25"/>
          <c:tx>
            <c:strRef>
              <c:f>NWL_QIPPmilestones!$GN$22</c:f>
              <c:strCache>
                <c:ptCount val="1"/>
                <c:pt idx="0">
                  <c:v>QIPP LM 6.25</c:v>
                </c:pt>
              </c:strCache>
            </c:strRef>
          </c:tx>
          <c:spPr>
            <a:ln w="12700">
              <a:solidFill>
                <a:srgbClr val="339966"/>
              </a:solidFill>
              <a:prstDash val="solid"/>
            </a:ln>
          </c:spPr>
          <c:marker>
            <c:symbol val="dot"/>
            <c:size val="5"/>
            <c:spPr>
              <a:noFill/>
              <a:ln>
                <a:solidFill>
                  <a:srgbClr val="339966"/>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NWL_QIPPmilestones!$GN$39:$GN$79</c:f>
              <c:numCache>
                <c:formatCode>mmm\ yy</c:formatCode>
                <c:ptCount val="41"/>
              </c:numCache>
            </c:numRef>
          </c:yVal>
        </c:ser>
        <c:ser>
          <c:idx val="26"/>
          <c:order val="26"/>
          <c:tx>
            <c:strRef>
              <c:f>NWL_QIPPmilestones!$GO$22</c:f>
              <c:strCache>
                <c:ptCount val="1"/>
                <c:pt idx="0">
                  <c:v>QIPP LM 6.26</c:v>
                </c:pt>
              </c:strCache>
            </c:strRef>
          </c:tx>
          <c:spPr>
            <a:ln w="12700">
              <a:solidFill>
                <a:srgbClr val="003300"/>
              </a:solidFill>
              <a:prstDash val="solid"/>
            </a:ln>
          </c:spPr>
          <c:marker>
            <c:symbol val="dash"/>
            <c:size val="5"/>
            <c:spPr>
              <a:noFill/>
              <a:ln>
                <a:solidFill>
                  <a:srgbClr val="003300"/>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NWL_QIPPmilestones!$GO$39:$GO$79</c:f>
              <c:numCache>
                <c:formatCode>mmm\ yy</c:formatCode>
                <c:ptCount val="41"/>
              </c:numCache>
            </c:numRef>
          </c:yVal>
        </c:ser>
        <c:ser>
          <c:idx val="27"/>
          <c:order val="27"/>
          <c:tx>
            <c:strRef>
              <c:f>NWL_QIPPmilestones!$GP$22</c:f>
              <c:strCache>
                <c:ptCount val="1"/>
                <c:pt idx="0">
                  <c:v>QIPP LM 6.27</c:v>
                </c:pt>
              </c:strCache>
            </c:strRef>
          </c:tx>
          <c:spPr>
            <a:ln w="12700">
              <a:solidFill>
                <a:srgbClr val="333300"/>
              </a:solidFill>
              <a:prstDash val="solid"/>
            </a:ln>
          </c:spPr>
          <c:marker>
            <c:symbol val="diamond"/>
            <c:size val="5"/>
            <c:spPr>
              <a:solidFill>
                <a:srgbClr val="333300"/>
              </a:solidFill>
              <a:ln>
                <a:solidFill>
                  <a:srgbClr val="333300"/>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NWL_QIPPmilestones!$GP$39:$GP$79</c:f>
              <c:numCache>
                <c:formatCode>mmm\ yy</c:formatCode>
                <c:ptCount val="41"/>
              </c:numCache>
            </c:numRef>
          </c:yVal>
        </c:ser>
        <c:ser>
          <c:idx val="28"/>
          <c:order val="28"/>
          <c:tx>
            <c:strRef>
              <c:f>NWL_QIPPmilestones!$GQ$22</c:f>
              <c:strCache>
                <c:ptCount val="1"/>
                <c:pt idx="0">
                  <c:v>QIPP LM 6.28</c:v>
                </c:pt>
              </c:strCache>
            </c:strRef>
          </c:tx>
          <c:spPr>
            <a:ln w="12700">
              <a:solidFill>
                <a:srgbClr val="993300"/>
              </a:solidFill>
              <a:prstDash val="solid"/>
            </a:ln>
          </c:spPr>
          <c:marker>
            <c:symbol val="square"/>
            <c:size val="5"/>
            <c:spPr>
              <a:solidFill>
                <a:srgbClr val="993300"/>
              </a:solidFill>
              <a:ln>
                <a:solidFill>
                  <a:srgbClr val="993300"/>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NWL_QIPPmilestones!$GQ$39:$GQ$79</c:f>
              <c:numCache>
                <c:formatCode>mmm\ yy</c:formatCode>
                <c:ptCount val="41"/>
              </c:numCache>
            </c:numRef>
          </c:yVal>
        </c:ser>
        <c:ser>
          <c:idx val="29"/>
          <c:order val="29"/>
          <c:tx>
            <c:strRef>
              <c:f>NWL_QIPPmilestones!$GR$22</c:f>
              <c:strCache>
                <c:ptCount val="1"/>
                <c:pt idx="0">
                  <c:v>QIPP LM 6.29</c:v>
                </c:pt>
              </c:strCache>
            </c:strRef>
          </c:tx>
          <c:spPr>
            <a:ln w="12700">
              <a:solidFill>
                <a:srgbClr val="993366"/>
              </a:solidFill>
              <a:prstDash val="solid"/>
            </a:ln>
          </c:spPr>
          <c:marker>
            <c:symbol val="triangle"/>
            <c:size val="5"/>
            <c:spPr>
              <a:solidFill>
                <a:srgbClr val="993366"/>
              </a:solidFill>
              <a:ln>
                <a:solidFill>
                  <a:srgbClr val="993366"/>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NWL_QIPPmilestones!$GR$39:$GR$79</c:f>
              <c:numCache>
                <c:formatCode>mmm\ yy</c:formatCode>
                <c:ptCount val="41"/>
              </c:numCache>
            </c:numRef>
          </c:yVal>
        </c:ser>
        <c:axId val="92286336"/>
        <c:axId val="92293760"/>
      </c:scatterChart>
      <c:valAx>
        <c:axId val="92286336"/>
        <c:scaling>
          <c:orientation val="minMax"/>
        </c:scaling>
        <c:axPos val="t"/>
        <c:title>
          <c:tx>
            <c:rich>
              <a:bodyPr/>
              <a:lstStyle/>
              <a:p>
                <a:pPr>
                  <a:defRPr sz="1000" b="1" i="1" u="none" strike="noStrike" baseline="0">
                    <a:solidFill>
                      <a:srgbClr val="000000"/>
                    </a:solidFill>
                    <a:latin typeface="Calibri"/>
                    <a:ea typeface="Calibri"/>
                    <a:cs typeface="Calibri"/>
                  </a:defRPr>
                </a:pPr>
                <a:r>
                  <a:t>MONTH REPORTED</a:t>
                </a:r>
              </a:p>
            </c:rich>
          </c:tx>
          <c:layout>
            <c:manualLayout>
              <c:xMode val="edge"/>
              <c:yMode val="edge"/>
              <c:x val="0.40778603450514367"/>
              <c:y val="5.1548291646394143E-2"/>
            </c:manualLayout>
          </c:layout>
          <c:spPr>
            <a:noFill/>
            <a:ln w="25400">
              <a:noFill/>
            </a:ln>
          </c:spPr>
        </c:title>
        <c:numFmt formatCode="mmm\-yy" sourceLinked="1"/>
        <c:minorTickMark val="out"/>
        <c:tickLblPos val="nextTo"/>
        <c:txPr>
          <a:bodyPr rot="-5400000" vert="horz"/>
          <a:lstStyle/>
          <a:p>
            <a:pPr>
              <a:defRPr sz="1000" b="0" i="1" u="none" strike="noStrike" baseline="0">
                <a:solidFill>
                  <a:srgbClr val="000000"/>
                </a:solidFill>
                <a:latin typeface="Calibri"/>
                <a:ea typeface="Calibri"/>
                <a:cs typeface="Calibri"/>
              </a:defRPr>
            </a:pPr>
            <a:endParaRPr lang="en-US"/>
          </a:p>
        </c:txPr>
        <c:crossAx val="92293760"/>
        <c:crossesAt val="31"/>
        <c:crossBetween val="midCat"/>
        <c:majorUnit val="31"/>
        <c:minorUnit val="31"/>
      </c:valAx>
      <c:valAx>
        <c:axId val="92293760"/>
        <c:scaling>
          <c:orientation val="maxMin"/>
        </c:scaling>
        <c:axPos val="l"/>
        <c:majorGridlines/>
        <c:minorGridlines/>
        <c:title>
          <c:tx>
            <c:rich>
              <a:bodyPr/>
              <a:lstStyle/>
              <a:p>
                <a:pPr>
                  <a:defRPr sz="1000" b="1" i="1" u="none" strike="noStrike" baseline="0">
                    <a:solidFill>
                      <a:srgbClr val="000000"/>
                    </a:solidFill>
                    <a:latin typeface="Calibri"/>
                    <a:ea typeface="Calibri"/>
                    <a:cs typeface="Calibri"/>
                  </a:defRPr>
                </a:pPr>
                <a:r>
                  <a:t>EXPECTED MONTH OF DELVIERY</a:t>
                </a:r>
              </a:p>
            </c:rich>
          </c:tx>
          <c:spPr>
            <a:noFill/>
            <a:ln w="25400">
              <a:noFill/>
            </a:ln>
          </c:spPr>
        </c:title>
        <c:numFmt formatCode="mmm\-yy" sourceLinked="1"/>
        <c:minorTickMark val="out"/>
        <c:tickLblPos val="nextTo"/>
        <c:txPr>
          <a:bodyPr rot="0" vert="horz"/>
          <a:lstStyle/>
          <a:p>
            <a:pPr>
              <a:defRPr sz="1000" b="0" i="1" u="none" strike="noStrike" baseline="0">
                <a:solidFill>
                  <a:srgbClr val="000000"/>
                </a:solidFill>
                <a:latin typeface="Calibri"/>
                <a:ea typeface="Calibri"/>
                <a:cs typeface="Calibri"/>
              </a:defRPr>
            </a:pPr>
            <a:endParaRPr lang="en-US"/>
          </a:p>
        </c:txPr>
        <c:crossAx val="92286336"/>
        <c:crossesAt val="31"/>
        <c:crossBetween val="midCat"/>
        <c:majorUnit val="31"/>
        <c:minorUnit val="31"/>
      </c:valAx>
      <c:spPr>
        <a:ln>
          <a:solidFill>
            <a:schemeClr val="accent1"/>
          </a:solidFill>
        </a:ln>
      </c:spPr>
    </c:plotArea>
    <c:legend>
      <c:legendPos val="r"/>
      <c:layout>
        <c:manualLayout>
          <c:xMode val="edge"/>
          <c:yMode val="edge"/>
          <c:wMode val="edge"/>
          <c:hMode val="edge"/>
          <c:x val="7.662463627546072E-2"/>
          <c:y val="0.80454025214061364"/>
          <c:w val="0.88651794374393444"/>
          <c:h val="0.96090860647463416"/>
        </c:manualLayout>
      </c:layout>
      <c:txPr>
        <a:bodyPr/>
        <a:lstStyle/>
        <a:p>
          <a:pPr>
            <a:defRPr sz="920" b="0" i="1" u="none" strike="noStrike" baseline="0">
              <a:solidFill>
                <a:srgbClr val="000000"/>
              </a:solidFill>
              <a:latin typeface="Calibri"/>
              <a:ea typeface="Calibri"/>
              <a:cs typeface="Calibri"/>
            </a:defRPr>
          </a:pPr>
          <a:endParaRPr lang="en-US"/>
        </a:p>
      </c:txPr>
    </c:legend>
    <c:plotVisOnly val="1"/>
    <c:dispBlanksAs val="gap"/>
  </c:chart>
  <c:txPr>
    <a:bodyPr/>
    <a:lstStyle/>
    <a:p>
      <a:pPr>
        <a:defRPr sz="1000" b="0" i="1" u="none" strike="noStrike" baseline="0">
          <a:solidFill>
            <a:srgbClr val="000000"/>
          </a:solidFill>
          <a:latin typeface="Calibri"/>
          <a:ea typeface="Calibri"/>
          <a:cs typeface="Calibri"/>
        </a:defRPr>
      </a:pPr>
      <a:endParaRPr lang="en-US"/>
    </a:p>
  </c:txPr>
  <c:printSettings>
    <c:headerFooter alignWithMargins="0"/>
    <c:pageMargins b="1" l="0.75000000000000333" r="0.75000000000000333"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400" b="1" i="1" u="none" strike="noStrike" baseline="0">
                <a:solidFill>
                  <a:srgbClr val="000000"/>
                </a:solidFill>
                <a:latin typeface="Calibri"/>
                <a:ea typeface="Calibri"/>
                <a:cs typeface="Calibri"/>
              </a:defRPr>
            </a:pPr>
            <a:r>
              <a:t>PCT Milestones graph - QIPP initiative 7</a:t>
            </a:r>
          </a:p>
        </c:rich>
      </c:tx>
      <c:layout>
        <c:manualLayout>
          <c:xMode val="edge"/>
          <c:yMode val="edge"/>
          <c:x val="9.8418075647520795E-3"/>
          <c:y val="9.0457962276126614E-3"/>
        </c:manualLayout>
      </c:layout>
      <c:spPr>
        <a:noFill/>
        <a:ln w="25400">
          <a:noFill/>
        </a:ln>
      </c:spPr>
    </c:title>
    <c:plotArea>
      <c:layout>
        <c:manualLayout>
          <c:layoutTarget val="inner"/>
          <c:xMode val="edge"/>
          <c:yMode val="edge"/>
          <c:x val="8.4476379228106677E-2"/>
          <c:y val="0.13164251304030034"/>
          <c:w val="0.79889298892988925"/>
          <c:h val="0.63285024154590053"/>
        </c:manualLayout>
      </c:layout>
      <c:scatterChart>
        <c:scatterStyle val="lineMarker"/>
        <c:ser>
          <c:idx val="0"/>
          <c:order val="0"/>
          <c:tx>
            <c:v>delivery path</c:v>
          </c:tx>
          <c:spPr>
            <a:ln w="6350">
              <a:prstDash val="dashDot"/>
            </a:ln>
          </c:spPr>
          <c:marker>
            <c:symbol val="none"/>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yVal>
        </c:ser>
        <c:ser>
          <c:idx val="6"/>
          <c:order val="1"/>
          <c:tx>
            <c:strRef>
              <c:f>NWL_QIPPmilestones!$GW$22</c:f>
              <c:strCache>
                <c:ptCount val="1"/>
                <c:pt idx="0">
                  <c:v>QIPP LM 7.1</c:v>
                </c:pt>
              </c:strCache>
            </c:strRef>
          </c:tx>
          <c:spPr>
            <a:ln>
              <a:solidFill>
                <a:schemeClr val="tx2">
                  <a:lumMod val="40000"/>
                  <a:lumOff val="60000"/>
                </a:schemeClr>
              </a:solidFill>
            </a:ln>
          </c:spPr>
          <c:marker>
            <c:symbol val="plus"/>
            <c:size val="7"/>
          </c:marker>
          <c:dLbls>
            <c:dLbl>
              <c:idx val="0"/>
              <c:delete val="1"/>
            </c:dLbl>
            <c:dLbl>
              <c:idx val="1"/>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NWL_QIPPmilestones!$GW$39:$GW$79</c:f>
              <c:numCache>
                <c:formatCode>mmm\ yy</c:formatCode>
                <c:ptCount val="41"/>
              </c:numCache>
            </c:numRef>
          </c:yVal>
        </c:ser>
        <c:ser>
          <c:idx val="7"/>
          <c:order val="2"/>
          <c:tx>
            <c:strRef>
              <c:f>NWL_QIPPmilestones!$GX$22</c:f>
              <c:strCache>
                <c:ptCount val="1"/>
                <c:pt idx="0">
                  <c:v>QIPP LM 7.2</c:v>
                </c:pt>
              </c:strCache>
            </c:strRef>
          </c:tx>
          <c:spPr>
            <a:ln w="25400">
              <a:solidFill>
                <a:srgbClr val="FF8080"/>
              </a:solidFill>
              <a:prstDash val="lgDashDot"/>
            </a:ln>
          </c:spPr>
          <c:marker>
            <c:symbol val="plus"/>
            <c:size val="7"/>
            <c:spPr>
              <a:solidFill>
                <a:srgbClr val="969696"/>
              </a:solidFill>
              <a:ln>
                <a:solidFill>
                  <a:srgbClr val="FF8080"/>
                </a:solidFill>
                <a:prstDash val="solid"/>
              </a:ln>
            </c:spPr>
          </c:marker>
          <c:dLbls>
            <c:dLbl>
              <c:idx val="0"/>
              <c:delete val="1"/>
            </c:dLbl>
            <c:dLbl>
              <c:idx val="1"/>
              <c:delete val="1"/>
            </c:dLbl>
            <c:dLbl>
              <c:idx val="2"/>
              <c:delete val="1"/>
            </c:dLbl>
            <c:dLbl>
              <c:idx val="3"/>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NWL_QIPPmilestones!$GX$39:$GX$79</c:f>
              <c:numCache>
                <c:formatCode>mmm\ yy</c:formatCode>
                <c:ptCount val="41"/>
              </c:numCache>
            </c:numRef>
          </c:yVal>
        </c:ser>
        <c:ser>
          <c:idx val="15"/>
          <c:order val="3"/>
          <c:tx>
            <c:strRef>
              <c:f>NWL_QIPPmilestones!$GY$22</c:f>
              <c:strCache>
                <c:ptCount val="1"/>
                <c:pt idx="0">
                  <c:v>QIPP LM 7.3</c:v>
                </c:pt>
              </c:strCache>
            </c:strRef>
          </c:tx>
          <c:spPr>
            <a:ln w="25400">
              <a:solidFill>
                <a:srgbClr val="FFCC99"/>
              </a:solidFill>
              <a:prstDash val="solid"/>
            </a:ln>
          </c:spPr>
          <c:marker>
            <c:symbol val="plus"/>
            <c:size val="7"/>
            <c:spPr>
              <a:noFill/>
              <a:ln>
                <a:solidFill>
                  <a:srgbClr val="FFCC99"/>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NWL_QIPPmilestones!$GY$39:$GY$79</c:f>
              <c:numCache>
                <c:formatCode>mmm\ yy</c:formatCode>
                <c:ptCount val="41"/>
              </c:numCache>
            </c:numRef>
          </c:yVal>
        </c:ser>
        <c:ser>
          <c:idx val="16"/>
          <c:order val="4"/>
          <c:tx>
            <c:strRef>
              <c:f>NWL_QIPPmilestones!$GZ$22</c:f>
              <c:strCache>
                <c:ptCount val="1"/>
                <c:pt idx="0">
                  <c:v>QIPP LM 7.4</c:v>
                </c:pt>
              </c:strCache>
            </c:strRef>
          </c:tx>
          <c:spPr>
            <a:ln w="25400">
              <a:solidFill>
                <a:srgbClr val="3366FF"/>
              </a:solidFill>
              <a:prstDash val="solid"/>
            </a:ln>
          </c:spPr>
          <c:marker>
            <c:symbol val="plus"/>
            <c:size val="7"/>
            <c:spPr>
              <a:noFill/>
              <a:ln>
                <a:solidFill>
                  <a:srgbClr val="3366FF"/>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NWL_QIPPmilestones!$GZ$39:$GZ$79</c:f>
              <c:numCache>
                <c:formatCode>mmm\ yy</c:formatCode>
                <c:ptCount val="41"/>
              </c:numCache>
            </c:numRef>
          </c:yVal>
        </c:ser>
        <c:ser>
          <c:idx val="17"/>
          <c:order val="5"/>
          <c:tx>
            <c:strRef>
              <c:f>NWL_QIPPmilestones!$HA$22</c:f>
              <c:strCache>
                <c:ptCount val="1"/>
                <c:pt idx="0">
                  <c:v>QIPP LM 7.5</c:v>
                </c:pt>
              </c:strCache>
            </c:strRef>
          </c:tx>
          <c:spPr>
            <a:ln w="25400">
              <a:solidFill>
                <a:srgbClr val="33CCCC"/>
              </a:solidFill>
              <a:prstDash val="solid"/>
            </a:ln>
          </c:spPr>
          <c:marker>
            <c:symbol val="plus"/>
            <c:size val="7"/>
            <c:spPr>
              <a:noFill/>
              <a:ln>
                <a:solidFill>
                  <a:srgbClr val="33CCCC"/>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NWL_QIPPmilestones!$HA$39:$HA$79</c:f>
              <c:numCache>
                <c:formatCode>mmm\ yy</c:formatCode>
                <c:ptCount val="41"/>
              </c:numCache>
            </c:numRef>
          </c:yVal>
        </c:ser>
        <c:ser>
          <c:idx val="2"/>
          <c:order val="6"/>
          <c:tx>
            <c:strRef>
              <c:f>NWL_QIPPmilestones!$HB$22</c:f>
              <c:strCache>
                <c:ptCount val="1"/>
                <c:pt idx="0">
                  <c:v>QIPP LM 7.6</c:v>
                </c:pt>
              </c:strCache>
            </c:strRef>
          </c:tx>
          <c:marker>
            <c:symbol val="plus"/>
            <c:size val="7"/>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NWL_QIPPmilestones!$HB$39:$HB$79</c:f>
              <c:numCache>
                <c:formatCode>mmm\ yy</c:formatCode>
                <c:ptCount val="41"/>
              </c:numCache>
            </c:numRef>
          </c:yVal>
        </c:ser>
        <c:ser>
          <c:idx val="3"/>
          <c:order val="7"/>
          <c:tx>
            <c:strRef>
              <c:f>NWL_QIPPmilestones!$HC$22</c:f>
              <c:strCache>
                <c:ptCount val="1"/>
                <c:pt idx="0">
                  <c:v>QIPP LM 7.7</c:v>
                </c:pt>
              </c:strCache>
            </c:strRef>
          </c:tx>
          <c:marker>
            <c:symbol val="plus"/>
            <c:size val="7"/>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NWL_QIPPmilestones!$HC$39:$HC$79</c:f>
              <c:numCache>
                <c:formatCode>mmm\ yy</c:formatCode>
                <c:ptCount val="41"/>
              </c:numCache>
            </c:numRef>
          </c:yVal>
        </c:ser>
        <c:ser>
          <c:idx val="4"/>
          <c:order val="8"/>
          <c:tx>
            <c:strRef>
              <c:f>NWL_QIPPmilestones!$HD$22</c:f>
              <c:strCache>
                <c:ptCount val="1"/>
                <c:pt idx="0">
                  <c:v>QIPP LM 7.8</c:v>
                </c:pt>
              </c:strCache>
            </c:strRef>
          </c:tx>
          <c:marker>
            <c:symbol val="plus"/>
            <c:size val="7"/>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NWL_QIPPmilestones!$HD$39:$HD$79</c:f>
              <c:numCache>
                <c:formatCode>mmm\ yy</c:formatCode>
                <c:ptCount val="41"/>
              </c:numCache>
            </c:numRef>
          </c:yVal>
        </c:ser>
        <c:ser>
          <c:idx val="5"/>
          <c:order val="9"/>
          <c:tx>
            <c:strRef>
              <c:f>NWL_QIPPmilestones!$HE$22</c:f>
              <c:strCache>
                <c:ptCount val="1"/>
                <c:pt idx="0">
                  <c:v>QIPP LM 7.9</c:v>
                </c:pt>
              </c:strCache>
            </c:strRef>
          </c:tx>
          <c:marker>
            <c:symbol val="plus"/>
            <c:size val="7"/>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NWL_QIPPmilestones!$HE$39:$HE$79</c:f>
              <c:numCache>
                <c:formatCode>mmm\ yy</c:formatCode>
                <c:ptCount val="41"/>
              </c:numCache>
            </c:numRef>
          </c:yVal>
        </c:ser>
        <c:ser>
          <c:idx val="8"/>
          <c:order val="10"/>
          <c:tx>
            <c:strRef>
              <c:f>NWL_QIPPmilestones!$HF$22</c:f>
              <c:strCache>
                <c:ptCount val="1"/>
                <c:pt idx="0">
                  <c:v>QIPP LM 7.10</c:v>
                </c:pt>
              </c:strCache>
            </c:strRef>
          </c:tx>
          <c:marker>
            <c:symbol val="plus"/>
            <c:size val="7"/>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NWL_QIPPmilestones!$HF$39:$HF$79</c:f>
              <c:numCache>
                <c:formatCode>mmm\ yy</c:formatCode>
                <c:ptCount val="41"/>
              </c:numCache>
            </c:numRef>
          </c:yVal>
        </c:ser>
        <c:ser>
          <c:idx val="1"/>
          <c:order val="11"/>
          <c:tx>
            <c:strRef>
              <c:f>NWL_QIPPmilestones!$HG$22</c:f>
              <c:strCache>
                <c:ptCount val="1"/>
                <c:pt idx="0">
                  <c:v>QIPP LM 7.11</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NWL_QIPPmilestones!$HG$39:$HG$79</c:f>
              <c:numCache>
                <c:formatCode>mmm\ yy</c:formatCode>
                <c:ptCount val="41"/>
              </c:numCache>
            </c:numRef>
          </c:yVal>
        </c:ser>
        <c:ser>
          <c:idx val="9"/>
          <c:order val="12"/>
          <c:tx>
            <c:strRef>
              <c:f>NWL_QIPPmilestones!$HH$22</c:f>
              <c:strCache>
                <c:ptCount val="1"/>
                <c:pt idx="0">
                  <c:v>QIPP LM 7.12</c:v>
                </c:pt>
              </c:strCache>
            </c:strRef>
          </c:tx>
          <c:spPr>
            <a:ln w="12700">
              <a:solidFill>
                <a:srgbClr val="CCFFFF"/>
              </a:solidFill>
              <a:prstDash val="solid"/>
            </a:ln>
          </c:spPr>
          <c:marker>
            <c:symbol val="diamond"/>
            <c:size val="5"/>
            <c:spPr>
              <a:solidFill>
                <a:srgbClr val="CCFFFF"/>
              </a:solidFill>
              <a:ln>
                <a:solidFill>
                  <a:srgbClr val="CCFFFF"/>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NWL_QIPPmilestones!$HH$39:$HH$79</c:f>
              <c:numCache>
                <c:formatCode>mmm\ yy</c:formatCode>
                <c:ptCount val="41"/>
              </c:numCache>
            </c:numRef>
          </c:yVal>
        </c:ser>
        <c:ser>
          <c:idx val="10"/>
          <c:order val="13"/>
          <c:tx>
            <c:strRef>
              <c:f>NWL_QIPPmilestones!$HI$22</c:f>
              <c:strCache>
                <c:ptCount val="1"/>
                <c:pt idx="0">
                  <c:v>QIPP LM 7.13</c:v>
                </c:pt>
              </c:strCache>
            </c:strRef>
          </c:tx>
          <c:spPr>
            <a:ln w="12700">
              <a:solidFill>
                <a:srgbClr val="CCFFCC"/>
              </a:solidFill>
              <a:prstDash val="solid"/>
            </a:ln>
          </c:spPr>
          <c:marker>
            <c:symbol val="square"/>
            <c:size val="5"/>
            <c:spPr>
              <a:solidFill>
                <a:srgbClr val="CCFFCC"/>
              </a:solidFill>
              <a:ln>
                <a:solidFill>
                  <a:srgbClr val="CCFFCC"/>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NWL_QIPPmilestones!$HI$39:$HI$79</c:f>
              <c:numCache>
                <c:formatCode>mmm\ yy</c:formatCode>
                <c:ptCount val="41"/>
              </c:numCache>
            </c:numRef>
          </c:yVal>
        </c:ser>
        <c:ser>
          <c:idx val="11"/>
          <c:order val="14"/>
          <c:tx>
            <c:strRef>
              <c:f>NWL_QIPPmilestones!$HJ$22</c:f>
              <c:strCache>
                <c:ptCount val="1"/>
                <c:pt idx="0">
                  <c:v>QIPP LM 7.14</c:v>
                </c:pt>
              </c:strCache>
            </c:strRef>
          </c:tx>
          <c:spPr>
            <a:ln w="12700">
              <a:solidFill>
                <a:srgbClr val="FFFF99"/>
              </a:solidFill>
              <a:prstDash val="solid"/>
            </a:ln>
          </c:spPr>
          <c:marker>
            <c:symbol val="triangle"/>
            <c:size val="5"/>
            <c:spPr>
              <a:solidFill>
                <a:srgbClr val="FFFF99"/>
              </a:solidFill>
              <a:ln>
                <a:solidFill>
                  <a:srgbClr val="FFFF99"/>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NWL_QIPPmilestones!$HJ$39:$HJ$79</c:f>
              <c:numCache>
                <c:formatCode>mmm\ yy</c:formatCode>
                <c:ptCount val="41"/>
              </c:numCache>
            </c:numRef>
          </c:yVal>
        </c:ser>
        <c:ser>
          <c:idx val="12"/>
          <c:order val="15"/>
          <c:tx>
            <c:strRef>
              <c:f>NWL_QIPPmilestones!$HK$22</c:f>
              <c:strCache>
                <c:ptCount val="1"/>
                <c:pt idx="0">
                  <c:v>QIPP LM 7.15</c:v>
                </c:pt>
              </c:strCache>
            </c:strRef>
          </c:tx>
          <c:spPr>
            <a:ln w="12700">
              <a:solidFill>
                <a:srgbClr val="99CCFF"/>
              </a:solidFill>
              <a:prstDash val="solid"/>
            </a:ln>
          </c:spPr>
          <c:marker>
            <c:symbol val="x"/>
            <c:size val="5"/>
            <c:spPr>
              <a:noFill/>
              <a:ln>
                <a:solidFill>
                  <a:srgbClr val="99CCFF"/>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NWL_QIPPmilestones!$HK$39:$HK$79</c:f>
              <c:numCache>
                <c:formatCode>mmm\ yy</c:formatCode>
                <c:ptCount val="41"/>
              </c:numCache>
            </c:numRef>
          </c:yVal>
        </c:ser>
        <c:ser>
          <c:idx val="13"/>
          <c:order val="16"/>
          <c:tx>
            <c:strRef>
              <c:f>NWL_QIPPmilestones!$HL$22</c:f>
              <c:strCache>
                <c:ptCount val="1"/>
                <c:pt idx="0">
                  <c:v>QIPP LM 7.16</c:v>
                </c:pt>
              </c:strCache>
            </c:strRef>
          </c:tx>
          <c:spPr>
            <a:ln w="12700">
              <a:solidFill>
                <a:srgbClr val="FF99CC"/>
              </a:solidFill>
              <a:prstDash val="solid"/>
            </a:ln>
          </c:spPr>
          <c:marker>
            <c:symbol val="star"/>
            <c:size val="5"/>
            <c:spPr>
              <a:noFill/>
              <a:ln>
                <a:solidFill>
                  <a:srgbClr val="FF99CC"/>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NWL_QIPPmilestones!$HL$39:$HL$79</c:f>
              <c:numCache>
                <c:formatCode>mmm\ yy</c:formatCode>
                <c:ptCount val="41"/>
              </c:numCache>
            </c:numRef>
          </c:yVal>
        </c:ser>
        <c:ser>
          <c:idx val="14"/>
          <c:order val="17"/>
          <c:tx>
            <c:strRef>
              <c:f>NWL_QIPPmilestones!$HM$22</c:f>
              <c:strCache>
                <c:ptCount val="1"/>
                <c:pt idx="0">
                  <c:v>QIPP LM 7.17</c:v>
                </c:pt>
              </c:strCache>
            </c:strRef>
          </c:tx>
          <c:spPr>
            <a:ln w="12700">
              <a:solidFill>
                <a:srgbClr val="CC99FF"/>
              </a:solidFill>
              <a:prstDash val="solid"/>
            </a:ln>
          </c:spPr>
          <c:marker>
            <c:symbol val="circle"/>
            <c:size val="5"/>
            <c:spPr>
              <a:solidFill>
                <a:srgbClr val="CC99FF"/>
              </a:solidFill>
              <a:ln>
                <a:solidFill>
                  <a:srgbClr val="CC99FF"/>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NWL_QIPPmilestones!$HM$39:$HM$79</c:f>
              <c:numCache>
                <c:formatCode>mmm\ yy</c:formatCode>
                <c:ptCount val="41"/>
              </c:numCache>
            </c:numRef>
          </c:yVal>
        </c:ser>
        <c:ser>
          <c:idx val="18"/>
          <c:order val="18"/>
          <c:tx>
            <c:strRef>
              <c:f>NWL_QIPPmilestones!$HN$22</c:f>
              <c:strCache>
                <c:ptCount val="1"/>
                <c:pt idx="0">
                  <c:v>QIPP LM 7.18</c:v>
                </c:pt>
              </c:strCache>
            </c:strRef>
          </c:tx>
          <c:spPr>
            <a:ln w="12700">
              <a:solidFill>
                <a:srgbClr val="99CC00"/>
              </a:solidFill>
              <a:prstDash val="solid"/>
            </a:ln>
          </c:spPr>
          <c:marker>
            <c:symbol val="diamond"/>
            <c:size val="5"/>
            <c:spPr>
              <a:solidFill>
                <a:srgbClr val="99CC00"/>
              </a:solidFill>
              <a:ln>
                <a:solidFill>
                  <a:srgbClr val="99CC00"/>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NWL_QIPPmilestones!$HN$39:$HN$79</c:f>
              <c:numCache>
                <c:formatCode>mmm\ yy</c:formatCode>
                <c:ptCount val="41"/>
              </c:numCache>
            </c:numRef>
          </c:yVal>
        </c:ser>
        <c:ser>
          <c:idx val="19"/>
          <c:order val="19"/>
          <c:tx>
            <c:strRef>
              <c:f>NWL_QIPPmilestones!$HO$22</c:f>
              <c:strCache>
                <c:ptCount val="1"/>
                <c:pt idx="0">
                  <c:v>QIPP LM 7.19</c:v>
                </c:pt>
              </c:strCache>
            </c:strRef>
          </c:tx>
          <c:spPr>
            <a:ln w="12700">
              <a:solidFill>
                <a:srgbClr val="FFCC00"/>
              </a:solidFill>
              <a:prstDash val="solid"/>
            </a:ln>
          </c:spPr>
          <c:marker>
            <c:symbol val="square"/>
            <c:size val="5"/>
            <c:spPr>
              <a:solidFill>
                <a:srgbClr val="FFCC00"/>
              </a:solidFill>
              <a:ln>
                <a:solidFill>
                  <a:srgbClr val="FFCC00"/>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NWL_QIPPmilestones!$HO$39:$HO$79</c:f>
              <c:numCache>
                <c:formatCode>mmm\ yy</c:formatCode>
                <c:ptCount val="41"/>
              </c:numCache>
            </c:numRef>
          </c:yVal>
        </c:ser>
        <c:ser>
          <c:idx val="20"/>
          <c:order val="20"/>
          <c:tx>
            <c:strRef>
              <c:f>INEL_QIPPmilestones!$HP$22</c:f>
              <c:strCache>
                <c:ptCount val="1"/>
                <c:pt idx="0">
                  <c:v>QIPP LM 7.20</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NWL_QIPPmilestones!$HP$39:$HP$79</c:f>
              <c:numCache>
                <c:formatCode>mmm\ yy</c:formatCode>
                <c:ptCount val="41"/>
              </c:numCache>
            </c:numRef>
          </c:yVal>
        </c:ser>
        <c:ser>
          <c:idx val="21"/>
          <c:order val="21"/>
          <c:tx>
            <c:strRef>
              <c:f>NWL_QIPPmilestones!$HQ$22</c:f>
              <c:strCache>
                <c:ptCount val="1"/>
                <c:pt idx="0">
                  <c:v>QIPP LM 7.21</c:v>
                </c:pt>
              </c:strCache>
            </c:strRef>
          </c:tx>
          <c:spPr>
            <a:ln w="12700">
              <a:solidFill>
                <a:srgbClr val="FF6600"/>
              </a:solidFill>
              <a:prstDash val="solid"/>
            </a:ln>
          </c:spPr>
          <c:marker>
            <c:symbol val="x"/>
            <c:size val="5"/>
            <c:spPr>
              <a:noFill/>
              <a:ln>
                <a:solidFill>
                  <a:srgbClr val="FF6600"/>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NWL_QIPPmilestones!$HQ$39:$HQ$79</c:f>
              <c:numCache>
                <c:formatCode>mmm\ yy</c:formatCode>
                <c:ptCount val="41"/>
              </c:numCache>
            </c:numRef>
          </c:yVal>
        </c:ser>
        <c:ser>
          <c:idx val="22"/>
          <c:order val="22"/>
          <c:tx>
            <c:strRef>
              <c:f>NWL_QIPPmilestones!$HR$22</c:f>
              <c:strCache>
                <c:ptCount val="1"/>
                <c:pt idx="0">
                  <c:v>QIPP LM 7.22</c:v>
                </c:pt>
              </c:strCache>
            </c:strRef>
          </c:tx>
          <c:spPr>
            <a:ln w="12700">
              <a:solidFill>
                <a:srgbClr val="666699"/>
              </a:solidFill>
              <a:prstDash val="solid"/>
            </a:ln>
          </c:spPr>
          <c:marker>
            <c:symbol val="star"/>
            <c:size val="5"/>
            <c:spPr>
              <a:noFill/>
              <a:ln>
                <a:solidFill>
                  <a:srgbClr val="666699"/>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NWL_QIPPmilestones!$HR$39:$HR$79</c:f>
              <c:numCache>
                <c:formatCode>mmm\ yy</c:formatCode>
                <c:ptCount val="41"/>
              </c:numCache>
            </c:numRef>
          </c:yVal>
        </c:ser>
        <c:ser>
          <c:idx val="23"/>
          <c:order val="23"/>
          <c:tx>
            <c:strRef>
              <c:f>NWL_QIPPmilestones!$HS$22</c:f>
              <c:strCache>
                <c:ptCount val="1"/>
                <c:pt idx="0">
                  <c:v>QIPP LM 7.23</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NWL_QIPPmilestones!$HS$39:$HS$79</c:f>
              <c:numCache>
                <c:formatCode>mmm\ yy</c:formatCode>
                <c:ptCount val="41"/>
              </c:numCache>
            </c:numRef>
          </c:yVal>
        </c:ser>
        <c:ser>
          <c:idx val="24"/>
          <c:order val="24"/>
          <c:tx>
            <c:strRef>
              <c:f>NWL_QIPPmilestones!$HT$22</c:f>
              <c:strCache>
                <c:ptCount val="1"/>
                <c:pt idx="0">
                  <c:v>QIPP LM 7.24</c:v>
                </c:pt>
              </c:strCache>
            </c:strRef>
          </c:tx>
          <c:spPr>
            <a:ln w="12700">
              <a:solidFill>
                <a:srgbClr val="003366"/>
              </a:solidFill>
              <a:prstDash val="solid"/>
            </a:ln>
          </c:spPr>
          <c:marker>
            <c:symbol val="plus"/>
            <c:size val="5"/>
            <c:spPr>
              <a:noFill/>
              <a:ln>
                <a:solidFill>
                  <a:srgbClr val="003366"/>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NWL_QIPPmilestones!$HT$39:$HT$79</c:f>
              <c:numCache>
                <c:formatCode>mmm\ yy</c:formatCode>
                <c:ptCount val="41"/>
              </c:numCache>
            </c:numRef>
          </c:yVal>
        </c:ser>
        <c:ser>
          <c:idx val="25"/>
          <c:order val="25"/>
          <c:tx>
            <c:strRef>
              <c:f>NWL_QIPPmilestones!$HU$22</c:f>
              <c:strCache>
                <c:ptCount val="1"/>
                <c:pt idx="0">
                  <c:v>QIPP LM 7.25</c:v>
                </c:pt>
              </c:strCache>
            </c:strRef>
          </c:tx>
          <c:spPr>
            <a:ln w="12700">
              <a:solidFill>
                <a:srgbClr val="339966"/>
              </a:solidFill>
              <a:prstDash val="solid"/>
            </a:ln>
          </c:spPr>
          <c:marker>
            <c:symbol val="dot"/>
            <c:size val="5"/>
            <c:spPr>
              <a:noFill/>
              <a:ln>
                <a:solidFill>
                  <a:srgbClr val="339966"/>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NWL_QIPPmilestones!$HU$39:$HU$79</c:f>
              <c:numCache>
                <c:formatCode>mmm\ yy</c:formatCode>
                <c:ptCount val="41"/>
              </c:numCache>
            </c:numRef>
          </c:yVal>
        </c:ser>
        <c:ser>
          <c:idx val="26"/>
          <c:order val="26"/>
          <c:tx>
            <c:strRef>
              <c:f>NWL_QIPPmilestones!$HV$22</c:f>
              <c:strCache>
                <c:ptCount val="1"/>
                <c:pt idx="0">
                  <c:v>QIPP LM 7.26</c:v>
                </c:pt>
              </c:strCache>
            </c:strRef>
          </c:tx>
          <c:spPr>
            <a:ln w="12700">
              <a:solidFill>
                <a:srgbClr val="003300"/>
              </a:solidFill>
              <a:prstDash val="solid"/>
            </a:ln>
          </c:spPr>
          <c:marker>
            <c:symbol val="dash"/>
            <c:size val="5"/>
            <c:spPr>
              <a:noFill/>
              <a:ln>
                <a:solidFill>
                  <a:srgbClr val="003300"/>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NWL_QIPPmilestones!$HV$39:$HV$79</c:f>
              <c:numCache>
                <c:formatCode>mmm\ yy</c:formatCode>
                <c:ptCount val="41"/>
              </c:numCache>
            </c:numRef>
          </c:yVal>
        </c:ser>
        <c:ser>
          <c:idx val="27"/>
          <c:order val="27"/>
          <c:tx>
            <c:strRef>
              <c:f>NWL_QIPPmilestones!$HW$22</c:f>
              <c:strCache>
                <c:ptCount val="1"/>
                <c:pt idx="0">
                  <c:v>QIPP LM 7.27</c:v>
                </c:pt>
              </c:strCache>
            </c:strRef>
          </c:tx>
          <c:spPr>
            <a:ln w="12700">
              <a:solidFill>
                <a:srgbClr val="333300"/>
              </a:solidFill>
              <a:prstDash val="solid"/>
            </a:ln>
          </c:spPr>
          <c:marker>
            <c:symbol val="diamond"/>
            <c:size val="5"/>
            <c:spPr>
              <a:solidFill>
                <a:srgbClr val="333300"/>
              </a:solidFill>
              <a:ln>
                <a:solidFill>
                  <a:srgbClr val="333300"/>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NWL_QIPPmilestones!$HW$39:$HW$79</c:f>
              <c:numCache>
                <c:formatCode>mmm\ yy</c:formatCode>
                <c:ptCount val="41"/>
              </c:numCache>
            </c:numRef>
          </c:yVal>
        </c:ser>
        <c:ser>
          <c:idx val="28"/>
          <c:order val="28"/>
          <c:tx>
            <c:strRef>
              <c:f>NWL_QIPPmilestones!$HX$22</c:f>
              <c:strCache>
                <c:ptCount val="1"/>
                <c:pt idx="0">
                  <c:v>QIPP LM 7.28</c:v>
                </c:pt>
              </c:strCache>
            </c:strRef>
          </c:tx>
          <c:spPr>
            <a:ln w="12700">
              <a:solidFill>
                <a:srgbClr val="993300"/>
              </a:solidFill>
              <a:prstDash val="solid"/>
            </a:ln>
          </c:spPr>
          <c:marker>
            <c:symbol val="square"/>
            <c:size val="5"/>
            <c:spPr>
              <a:solidFill>
                <a:srgbClr val="993300"/>
              </a:solidFill>
              <a:ln>
                <a:solidFill>
                  <a:srgbClr val="993300"/>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NWL_QIPPmilestones!$HX$39:$HX$79</c:f>
              <c:numCache>
                <c:formatCode>mmm\ yy</c:formatCode>
                <c:ptCount val="41"/>
              </c:numCache>
            </c:numRef>
          </c:yVal>
        </c:ser>
        <c:ser>
          <c:idx val="29"/>
          <c:order val="29"/>
          <c:tx>
            <c:strRef>
              <c:f>NWL_QIPPmilestones!$HY$22</c:f>
              <c:strCache>
                <c:ptCount val="1"/>
                <c:pt idx="0">
                  <c:v>QIPP LM 7.29</c:v>
                </c:pt>
              </c:strCache>
            </c:strRef>
          </c:tx>
          <c:spPr>
            <a:ln w="12700">
              <a:solidFill>
                <a:srgbClr val="993366"/>
              </a:solidFill>
              <a:prstDash val="solid"/>
            </a:ln>
          </c:spPr>
          <c:marker>
            <c:symbol val="triangle"/>
            <c:size val="5"/>
            <c:spPr>
              <a:solidFill>
                <a:srgbClr val="993366"/>
              </a:solidFill>
              <a:ln>
                <a:solidFill>
                  <a:srgbClr val="993366"/>
                </a:solidFill>
                <a:prstDash val="solid"/>
              </a:ln>
            </c:spPr>
          </c:marker>
          <c:xVal>
            <c:numRef>
              <c:f>NWL_QIPPmilestones!$C$39:$C$79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NWL_QIPPmilestones!$HY$39:$HY$79</c:f>
              <c:numCache>
                <c:formatCode>mmm\ yy</c:formatCode>
                <c:ptCount val="41"/>
              </c:numCache>
            </c:numRef>
          </c:yVal>
        </c:ser>
        <c:axId val="92534656"/>
        <c:axId val="92542080"/>
      </c:scatterChart>
      <c:valAx>
        <c:axId val="92534656"/>
        <c:scaling>
          <c:orientation val="minMax"/>
        </c:scaling>
        <c:axPos val="t"/>
        <c:title>
          <c:tx>
            <c:rich>
              <a:bodyPr/>
              <a:lstStyle/>
              <a:p>
                <a:pPr>
                  <a:defRPr sz="1000" b="1" i="1" u="none" strike="noStrike" baseline="0">
                    <a:solidFill>
                      <a:srgbClr val="000000"/>
                    </a:solidFill>
                    <a:latin typeface="Calibri"/>
                    <a:ea typeface="Calibri"/>
                    <a:cs typeface="Calibri"/>
                  </a:defRPr>
                </a:pPr>
                <a:r>
                  <a:t>MONTH REPORTED</a:t>
                </a:r>
              </a:p>
            </c:rich>
          </c:tx>
          <c:layout>
            <c:manualLayout>
              <c:xMode val="edge"/>
              <c:yMode val="edge"/>
              <c:x val="0.40778601802681641"/>
              <c:y val="5.1548291979875323E-2"/>
            </c:manualLayout>
          </c:layout>
          <c:spPr>
            <a:noFill/>
            <a:ln w="25400">
              <a:noFill/>
            </a:ln>
          </c:spPr>
        </c:title>
        <c:numFmt formatCode="mmm\-yy" sourceLinked="1"/>
        <c:minorTickMark val="out"/>
        <c:tickLblPos val="nextTo"/>
        <c:txPr>
          <a:bodyPr rot="-5400000" vert="horz"/>
          <a:lstStyle/>
          <a:p>
            <a:pPr>
              <a:defRPr sz="1000" b="0" i="1" u="none" strike="noStrike" baseline="0">
                <a:solidFill>
                  <a:srgbClr val="000000"/>
                </a:solidFill>
                <a:latin typeface="Calibri"/>
                <a:ea typeface="Calibri"/>
                <a:cs typeface="Calibri"/>
              </a:defRPr>
            </a:pPr>
            <a:endParaRPr lang="en-US"/>
          </a:p>
        </c:txPr>
        <c:crossAx val="92542080"/>
        <c:crossesAt val="31"/>
        <c:crossBetween val="midCat"/>
        <c:majorUnit val="31"/>
        <c:minorUnit val="31"/>
      </c:valAx>
      <c:valAx>
        <c:axId val="92542080"/>
        <c:scaling>
          <c:orientation val="maxMin"/>
        </c:scaling>
        <c:axPos val="l"/>
        <c:majorGridlines/>
        <c:minorGridlines/>
        <c:title>
          <c:tx>
            <c:rich>
              <a:bodyPr/>
              <a:lstStyle/>
              <a:p>
                <a:pPr>
                  <a:defRPr sz="1000" b="1" i="1" u="none" strike="noStrike" baseline="0">
                    <a:solidFill>
                      <a:srgbClr val="000000"/>
                    </a:solidFill>
                    <a:latin typeface="Calibri"/>
                    <a:ea typeface="Calibri"/>
                    <a:cs typeface="Calibri"/>
                  </a:defRPr>
                </a:pPr>
                <a:r>
                  <a:t>EXPECTED MONTH OF DELVIERY</a:t>
                </a:r>
              </a:p>
            </c:rich>
          </c:tx>
          <c:spPr>
            <a:noFill/>
            <a:ln w="25400">
              <a:noFill/>
            </a:ln>
          </c:spPr>
        </c:title>
        <c:numFmt formatCode="mmm\-yy" sourceLinked="1"/>
        <c:minorTickMark val="out"/>
        <c:tickLblPos val="nextTo"/>
        <c:txPr>
          <a:bodyPr rot="0" vert="horz"/>
          <a:lstStyle/>
          <a:p>
            <a:pPr>
              <a:defRPr sz="1000" b="0" i="1" u="none" strike="noStrike" baseline="0">
                <a:solidFill>
                  <a:srgbClr val="000000"/>
                </a:solidFill>
                <a:latin typeface="Calibri"/>
                <a:ea typeface="Calibri"/>
                <a:cs typeface="Calibri"/>
              </a:defRPr>
            </a:pPr>
            <a:endParaRPr lang="en-US"/>
          </a:p>
        </c:txPr>
        <c:crossAx val="92534656"/>
        <c:crossesAt val="31"/>
        <c:crossBetween val="midCat"/>
        <c:majorUnit val="31"/>
        <c:minorUnit val="31"/>
      </c:valAx>
      <c:spPr>
        <a:ln>
          <a:solidFill>
            <a:schemeClr val="accent1"/>
          </a:solidFill>
        </a:ln>
      </c:spPr>
    </c:plotArea>
    <c:legend>
      <c:legendPos val="r"/>
      <c:layout>
        <c:manualLayout>
          <c:xMode val="edge"/>
          <c:yMode val="edge"/>
          <c:wMode val="edge"/>
          <c:hMode val="edge"/>
          <c:x val="7.7519481576430904E-2"/>
          <c:y val="0.80604534005037864"/>
          <c:w val="0.88662882255997422"/>
          <c:h val="0.96221662468513869"/>
        </c:manualLayout>
      </c:layout>
      <c:txPr>
        <a:bodyPr/>
        <a:lstStyle/>
        <a:p>
          <a:pPr>
            <a:defRPr sz="920" b="0" i="1" u="none" strike="noStrike" baseline="0">
              <a:solidFill>
                <a:srgbClr val="000000"/>
              </a:solidFill>
              <a:latin typeface="Calibri"/>
              <a:ea typeface="Calibri"/>
              <a:cs typeface="Calibri"/>
            </a:defRPr>
          </a:pPr>
          <a:endParaRPr lang="en-US"/>
        </a:p>
      </c:txPr>
    </c:legend>
    <c:plotVisOnly val="1"/>
    <c:dispBlanksAs val="gap"/>
  </c:chart>
  <c:txPr>
    <a:bodyPr/>
    <a:lstStyle/>
    <a:p>
      <a:pPr>
        <a:defRPr sz="1000" b="0" i="1" u="none" strike="noStrike" baseline="0">
          <a:solidFill>
            <a:srgbClr val="000000"/>
          </a:solidFill>
          <a:latin typeface="Calibri"/>
          <a:ea typeface="Calibri"/>
          <a:cs typeface="Calibri"/>
        </a:defRPr>
      </a:pPr>
      <a:endParaRPr lang="en-US"/>
    </a:p>
  </c:txPr>
  <c:printSettings>
    <c:headerFooter alignWithMargins="0"/>
    <c:pageMargins b="1" l="0.75000000000000333" r="0.75000000000000333"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400" b="1" i="1" u="none" strike="noStrike" baseline="0">
                <a:solidFill>
                  <a:srgbClr val="000000"/>
                </a:solidFill>
                <a:latin typeface="Calibri"/>
                <a:ea typeface="Calibri"/>
                <a:cs typeface="Calibri"/>
              </a:defRPr>
            </a:pPr>
            <a:r>
              <a:rPr lang="en-GB"/>
              <a:t>PCT Milestones graph - QIPP initiative 1</a:t>
            </a:r>
          </a:p>
        </c:rich>
      </c:tx>
      <c:layout>
        <c:manualLayout>
          <c:xMode val="edge"/>
          <c:yMode val="edge"/>
          <c:x val="9.8418309956153568E-3"/>
          <c:y val="9.0457490282069772E-3"/>
        </c:manualLayout>
      </c:layout>
      <c:spPr>
        <a:noFill/>
        <a:ln w="25400">
          <a:noFill/>
        </a:ln>
      </c:spPr>
    </c:title>
    <c:plotArea>
      <c:layout>
        <c:manualLayout>
          <c:layoutTarget val="inner"/>
          <c:xMode val="edge"/>
          <c:yMode val="edge"/>
          <c:x val="8.4476379228106677E-2"/>
          <c:y val="0.13164251304030034"/>
          <c:w val="0.79889298892988925"/>
          <c:h val="0.63285024154590053"/>
        </c:manualLayout>
      </c:layout>
      <c:scatterChart>
        <c:scatterStyle val="lineMarker"/>
        <c:ser>
          <c:idx val="0"/>
          <c:order val="0"/>
          <c:tx>
            <c:v>delivery path</c:v>
          </c:tx>
          <c:spPr>
            <a:ln w="6350">
              <a:prstDash val="dashDot"/>
            </a:ln>
          </c:spPr>
          <c:marker>
            <c:symbol val="none"/>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yVal>
        </c:ser>
        <c:ser>
          <c:idx val="6"/>
          <c:order val="1"/>
          <c:tx>
            <c:strRef>
              <c:f>ONEL_QIPPmilestones!$G$22</c:f>
              <c:strCache>
                <c:ptCount val="1"/>
                <c:pt idx="0">
                  <c:v>QIPP LM 1.1</c:v>
                </c:pt>
              </c:strCache>
            </c:strRef>
          </c:tx>
          <c:spPr>
            <a:ln>
              <a:solidFill>
                <a:schemeClr val="tx2">
                  <a:lumMod val="40000"/>
                  <a:lumOff val="60000"/>
                </a:schemeClr>
              </a:solidFill>
            </a:ln>
          </c:spPr>
          <c:marker>
            <c:symbol val="plus"/>
            <c:size val="7"/>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ONEL_QIPPmilestones!$G$39:$G$79</c:f>
              <c:numCache>
                <c:formatCode>mmm\ yy</c:formatCode>
                <c:ptCount val="41"/>
                <c:pt idx="4">
                  <c:v>41029</c:v>
                </c:pt>
              </c:numCache>
            </c:numRef>
          </c:yVal>
        </c:ser>
        <c:ser>
          <c:idx val="7"/>
          <c:order val="2"/>
          <c:tx>
            <c:strRef>
              <c:f>ONEL_QIPPmilestones!$H$22</c:f>
              <c:strCache>
                <c:ptCount val="1"/>
                <c:pt idx="0">
                  <c:v>QIPP LM 1.2</c:v>
                </c:pt>
              </c:strCache>
            </c:strRef>
          </c:tx>
          <c:spPr>
            <a:ln w="25400">
              <a:solidFill>
                <a:srgbClr val="FF8080"/>
              </a:solidFill>
              <a:prstDash val="lgDashDot"/>
            </a:ln>
          </c:spPr>
          <c:marker>
            <c:symbol val="plus"/>
            <c:size val="7"/>
            <c:spPr>
              <a:solidFill>
                <a:srgbClr val="969696"/>
              </a:solidFill>
              <a:ln>
                <a:solidFill>
                  <a:srgbClr val="FF8080"/>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ONEL_QIPPmilestones!$H$39:$H$79</c:f>
              <c:numCache>
                <c:formatCode>mmm\ yy</c:formatCode>
                <c:ptCount val="41"/>
                <c:pt idx="4">
                  <c:v>41090</c:v>
                </c:pt>
                <c:pt idx="5">
                  <c:v>41090</c:v>
                </c:pt>
                <c:pt idx="6">
                  <c:v>41090</c:v>
                </c:pt>
                <c:pt idx="7">
                  <c:v>41182</c:v>
                </c:pt>
                <c:pt idx="8">
                  <c:v>41182</c:v>
                </c:pt>
                <c:pt idx="9">
                  <c:v>41182</c:v>
                </c:pt>
              </c:numCache>
            </c:numRef>
          </c:yVal>
        </c:ser>
        <c:ser>
          <c:idx val="15"/>
          <c:order val="3"/>
          <c:tx>
            <c:strRef>
              <c:f>ONEL_QIPPmilestones!$I$22</c:f>
              <c:strCache>
                <c:ptCount val="1"/>
                <c:pt idx="0">
                  <c:v>QIPP LM 1.3</c:v>
                </c:pt>
              </c:strCache>
            </c:strRef>
          </c:tx>
          <c:spPr>
            <a:ln w="25400">
              <a:solidFill>
                <a:srgbClr val="FFCC99"/>
              </a:solidFill>
              <a:prstDash val="solid"/>
            </a:ln>
          </c:spPr>
          <c:marker>
            <c:symbol val="plus"/>
            <c:size val="7"/>
            <c:spPr>
              <a:noFill/>
              <a:ln>
                <a:solidFill>
                  <a:srgbClr val="FFCC99"/>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ONEL_QIPPmilestones!$I$39:$I$79</c:f>
              <c:numCache>
                <c:formatCode>mmm\ yy</c:formatCode>
                <c:ptCount val="41"/>
                <c:pt idx="4">
                  <c:v>41182</c:v>
                </c:pt>
                <c:pt idx="5">
                  <c:v>41182</c:v>
                </c:pt>
                <c:pt idx="6">
                  <c:v>41182</c:v>
                </c:pt>
                <c:pt idx="7">
                  <c:v>41182</c:v>
                </c:pt>
                <c:pt idx="8">
                  <c:v>41182</c:v>
                </c:pt>
                <c:pt idx="9">
                  <c:v>41182</c:v>
                </c:pt>
              </c:numCache>
            </c:numRef>
          </c:yVal>
        </c:ser>
        <c:ser>
          <c:idx val="16"/>
          <c:order val="4"/>
          <c:tx>
            <c:strRef>
              <c:f>ONEL_QIPPmilestones!$J$22</c:f>
              <c:strCache>
                <c:ptCount val="1"/>
                <c:pt idx="0">
                  <c:v>QIPP LM 1.4</c:v>
                </c:pt>
              </c:strCache>
            </c:strRef>
          </c:tx>
          <c:spPr>
            <a:ln w="25400">
              <a:solidFill>
                <a:srgbClr val="3366FF"/>
              </a:solidFill>
              <a:prstDash val="solid"/>
            </a:ln>
          </c:spPr>
          <c:marker>
            <c:symbol val="plus"/>
            <c:size val="7"/>
            <c:spPr>
              <a:noFill/>
              <a:ln>
                <a:solidFill>
                  <a:srgbClr val="3366FF"/>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ONEL_QIPPmilestones!$J$39:$J$79</c:f>
              <c:numCache>
                <c:formatCode>mmm\ yy</c:formatCode>
                <c:ptCount val="41"/>
                <c:pt idx="4">
                  <c:v>41274</c:v>
                </c:pt>
                <c:pt idx="5">
                  <c:v>41274</c:v>
                </c:pt>
                <c:pt idx="6">
                  <c:v>41274</c:v>
                </c:pt>
                <c:pt idx="7">
                  <c:v>41274</c:v>
                </c:pt>
                <c:pt idx="8">
                  <c:v>41274</c:v>
                </c:pt>
                <c:pt idx="9">
                  <c:v>41274</c:v>
                </c:pt>
              </c:numCache>
            </c:numRef>
          </c:yVal>
        </c:ser>
        <c:ser>
          <c:idx val="17"/>
          <c:order val="5"/>
          <c:tx>
            <c:strRef>
              <c:f>ONEL_QIPPmilestones!$K$22</c:f>
              <c:strCache>
                <c:ptCount val="1"/>
                <c:pt idx="0">
                  <c:v>QIPP LM 1.5</c:v>
                </c:pt>
              </c:strCache>
            </c:strRef>
          </c:tx>
          <c:spPr>
            <a:ln w="25400">
              <a:solidFill>
                <a:srgbClr val="33CCCC"/>
              </a:solidFill>
              <a:prstDash val="solid"/>
            </a:ln>
          </c:spPr>
          <c:marker>
            <c:symbol val="plus"/>
            <c:size val="7"/>
            <c:spPr>
              <a:noFill/>
              <a:ln>
                <a:solidFill>
                  <a:srgbClr val="33CCCC"/>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ONEL_QIPPmilestones!$K$39:$K$79</c:f>
              <c:numCache>
                <c:formatCode>mmm\ yy</c:formatCode>
                <c:ptCount val="41"/>
                <c:pt idx="4">
                  <c:v>41364</c:v>
                </c:pt>
                <c:pt idx="5">
                  <c:v>41364</c:v>
                </c:pt>
                <c:pt idx="6">
                  <c:v>41364</c:v>
                </c:pt>
                <c:pt idx="7">
                  <c:v>41364</c:v>
                </c:pt>
                <c:pt idx="8">
                  <c:v>41364</c:v>
                </c:pt>
                <c:pt idx="9">
                  <c:v>41364</c:v>
                </c:pt>
              </c:numCache>
            </c:numRef>
          </c:yVal>
        </c:ser>
        <c:ser>
          <c:idx val="2"/>
          <c:order val="6"/>
          <c:tx>
            <c:strRef>
              <c:f>ONEL_QIPPmilestones!$L$22</c:f>
              <c:strCache>
                <c:ptCount val="1"/>
                <c:pt idx="0">
                  <c:v>QIPP LM 1.6</c:v>
                </c:pt>
              </c:strCache>
            </c:strRef>
          </c:tx>
          <c:marker>
            <c:symbol val="plus"/>
            <c:size val="7"/>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ONEL_QIPPmilestones!$L$39:$L$79</c:f>
              <c:numCache>
                <c:formatCode>mmm\ yy</c:formatCode>
                <c:ptCount val="41"/>
                <c:pt idx="4">
                  <c:v>41121</c:v>
                </c:pt>
                <c:pt idx="5">
                  <c:v>41121</c:v>
                </c:pt>
                <c:pt idx="6">
                  <c:v>41121</c:v>
                </c:pt>
                <c:pt idx="7">
                  <c:v>41121</c:v>
                </c:pt>
              </c:numCache>
            </c:numRef>
          </c:yVal>
        </c:ser>
        <c:ser>
          <c:idx val="3"/>
          <c:order val="7"/>
          <c:tx>
            <c:strRef>
              <c:f>ONEL_QIPPmilestones!$M$22</c:f>
              <c:strCache>
                <c:ptCount val="1"/>
                <c:pt idx="0">
                  <c:v>QIPP LM 1.7</c:v>
                </c:pt>
              </c:strCache>
            </c:strRef>
          </c:tx>
          <c:marker>
            <c:symbol val="plus"/>
            <c:size val="7"/>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ONEL_QIPPmilestones!$M$39:$M$79</c:f>
              <c:numCache>
                <c:formatCode>mmm\ yy</c:formatCode>
                <c:ptCount val="41"/>
                <c:pt idx="4">
                  <c:v>41213</c:v>
                </c:pt>
                <c:pt idx="5">
                  <c:v>41213</c:v>
                </c:pt>
                <c:pt idx="6">
                  <c:v>41213</c:v>
                </c:pt>
                <c:pt idx="7">
                  <c:v>41213</c:v>
                </c:pt>
                <c:pt idx="8">
                  <c:v>41213</c:v>
                </c:pt>
                <c:pt idx="9">
                  <c:v>41213</c:v>
                </c:pt>
              </c:numCache>
            </c:numRef>
          </c:yVal>
        </c:ser>
        <c:ser>
          <c:idx val="4"/>
          <c:order val="8"/>
          <c:tx>
            <c:strRef>
              <c:f>ONEL_QIPPmilestones!$N$22</c:f>
              <c:strCache>
                <c:ptCount val="1"/>
                <c:pt idx="0">
                  <c:v>QIPP LM 1.8</c:v>
                </c:pt>
              </c:strCache>
            </c:strRef>
          </c:tx>
          <c:marker>
            <c:symbol val="plus"/>
            <c:size val="7"/>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ONEL_QIPPmilestones!$N$39:$N$79</c:f>
              <c:numCache>
                <c:formatCode>mmm\ yy</c:formatCode>
                <c:ptCount val="41"/>
                <c:pt idx="4">
                  <c:v>41274</c:v>
                </c:pt>
                <c:pt idx="5">
                  <c:v>41274</c:v>
                </c:pt>
                <c:pt idx="6">
                  <c:v>41274</c:v>
                </c:pt>
                <c:pt idx="7">
                  <c:v>41274</c:v>
                </c:pt>
                <c:pt idx="8">
                  <c:v>41274</c:v>
                </c:pt>
                <c:pt idx="9">
                  <c:v>41274</c:v>
                </c:pt>
              </c:numCache>
            </c:numRef>
          </c:yVal>
        </c:ser>
        <c:ser>
          <c:idx val="5"/>
          <c:order val="9"/>
          <c:tx>
            <c:strRef>
              <c:f>ONEL_QIPPmilestones!$O$22</c:f>
              <c:strCache>
                <c:ptCount val="1"/>
                <c:pt idx="0">
                  <c:v>QIPP LM 1.9</c:v>
                </c:pt>
              </c:strCache>
            </c:strRef>
          </c:tx>
          <c:marker>
            <c:symbol val="plus"/>
            <c:size val="7"/>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ONEL_QIPPmilestones!$O$39:$O$79</c:f>
              <c:numCache>
                <c:formatCode>mmm\ yy</c:formatCode>
                <c:ptCount val="41"/>
                <c:pt idx="4">
                  <c:v>41305</c:v>
                </c:pt>
                <c:pt idx="5">
                  <c:v>41305</c:v>
                </c:pt>
                <c:pt idx="6">
                  <c:v>41305</c:v>
                </c:pt>
                <c:pt idx="7">
                  <c:v>41305</c:v>
                </c:pt>
                <c:pt idx="8">
                  <c:v>41305</c:v>
                </c:pt>
                <c:pt idx="9">
                  <c:v>41305</c:v>
                </c:pt>
              </c:numCache>
            </c:numRef>
          </c:yVal>
        </c:ser>
        <c:ser>
          <c:idx val="8"/>
          <c:order val="10"/>
          <c:tx>
            <c:strRef>
              <c:f>ONEL_QIPPmilestones!$P$22</c:f>
              <c:strCache>
                <c:ptCount val="1"/>
                <c:pt idx="0">
                  <c:v>QIPP LM 1.10</c:v>
                </c:pt>
              </c:strCache>
            </c:strRef>
          </c:tx>
          <c:marker>
            <c:symbol val="plus"/>
            <c:size val="7"/>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ONEL_QIPPmilestones!$P$39:$P$79</c:f>
              <c:numCache>
                <c:formatCode>mmm\ yy</c:formatCode>
                <c:ptCount val="41"/>
                <c:pt idx="4">
                  <c:v>41333</c:v>
                </c:pt>
                <c:pt idx="5">
                  <c:v>41333</c:v>
                </c:pt>
                <c:pt idx="6">
                  <c:v>41333</c:v>
                </c:pt>
                <c:pt idx="7">
                  <c:v>41333</c:v>
                </c:pt>
                <c:pt idx="8">
                  <c:v>41333</c:v>
                </c:pt>
                <c:pt idx="9">
                  <c:v>41333</c:v>
                </c:pt>
              </c:numCache>
            </c:numRef>
          </c:yVal>
        </c:ser>
        <c:ser>
          <c:idx val="1"/>
          <c:order val="11"/>
          <c:tx>
            <c:strRef>
              <c:f>ONEL_QIPPmilestones!$Q$22</c:f>
              <c:strCache>
                <c:ptCount val="1"/>
                <c:pt idx="0">
                  <c:v>QIPP LM 1.11</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ONEL_QIPPmilestones!$Q$39:$Q$79</c:f>
              <c:numCache>
                <c:formatCode>mmm\ yy</c:formatCode>
                <c:ptCount val="41"/>
                <c:pt idx="4">
                  <c:v>41364</c:v>
                </c:pt>
                <c:pt idx="5">
                  <c:v>41364</c:v>
                </c:pt>
                <c:pt idx="6">
                  <c:v>41364</c:v>
                </c:pt>
                <c:pt idx="7">
                  <c:v>41364</c:v>
                </c:pt>
                <c:pt idx="8">
                  <c:v>41364</c:v>
                </c:pt>
                <c:pt idx="9">
                  <c:v>41364</c:v>
                </c:pt>
              </c:numCache>
            </c:numRef>
          </c:yVal>
        </c:ser>
        <c:ser>
          <c:idx val="9"/>
          <c:order val="12"/>
          <c:tx>
            <c:strRef>
              <c:f>ONEL_QIPPmilestones!$R$22</c:f>
              <c:strCache>
                <c:ptCount val="1"/>
                <c:pt idx="0">
                  <c:v>QIPP LM 1.12</c:v>
                </c:pt>
              </c:strCache>
            </c:strRef>
          </c:tx>
          <c:spPr>
            <a:ln w="12700">
              <a:solidFill>
                <a:srgbClr val="CCFFFF"/>
              </a:solidFill>
              <a:prstDash val="solid"/>
            </a:ln>
          </c:spPr>
          <c:marker>
            <c:symbol val="diamond"/>
            <c:size val="5"/>
            <c:spPr>
              <a:solidFill>
                <a:srgbClr val="CCFFFF"/>
              </a:solidFill>
              <a:ln>
                <a:solidFill>
                  <a:srgbClr val="CCFFFF"/>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ONEL_QIPPmilestones!$R$39:$R$79</c:f>
              <c:numCache>
                <c:formatCode>mmm\ yy</c:formatCode>
                <c:ptCount val="41"/>
                <c:pt idx="4">
                  <c:v>41455</c:v>
                </c:pt>
                <c:pt idx="5">
                  <c:v>41455</c:v>
                </c:pt>
                <c:pt idx="6">
                  <c:v>41455</c:v>
                </c:pt>
                <c:pt idx="7">
                  <c:v>41455</c:v>
                </c:pt>
                <c:pt idx="8">
                  <c:v>41455</c:v>
                </c:pt>
                <c:pt idx="9">
                  <c:v>41455</c:v>
                </c:pt>
              </c:numCache>
            </c:numRef>
          </c:yVal>
        </c:ser>
        <c:ser>
          <c:idx val="10"/>
          <c:order val="13"/>
          <c:tx>
            <c:strRef>
              <c:f>ONEL_QIPPmilestones!$S$22</c:f>
              <c:strCache>
                <c:ptCount val="1"/>
                <c:pt idx="0">
                  <c:v>QIPP LM 1.13</c:v>
                </c:pt>
              </c:strCache>
            </c:strRef>
          </c:tx>
          <c:spPr>
            <a:ln w="12700">
              <a:solidFill>
                <a:srgbClr val="CCFFCC"/>
              </a:solidFill>
              <a:prstDash val="solid"/>
            </a:ln>
          </c:spPr>
          <c:marker>
            <c:symbol val="square"/>
            <c:size val="5"/>
            <c:spPr>
              <a:solidFill>
                <a:srgbClr val="CCFFCC"/>
              </a:solidFill>
              <a:ln>
                <a:solidFill>
                  <a:srgbClr val="CCFFCC"/>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ONEL_QIPPmilestones!$S$39:$S$79</c:f>
              <c:numCache>
                <c:formatCode>mmm\ yy</c:formatCode>
                <c:ptCount val="41"/>
              </c:numCache>
            </c:numRef>
          </c:yVal>
        </c:ser>
        <c:ser>
          <c:idx val="11"/>
          <c:order val="14"/>
          <c:tx>
            <c:strRef>
              <c:f>ONEL_QIPPmilestones!$T$22</c:f>
              <c:strCache>
                <c:ptCount val="1"/>
                <c:pt idx="0">
                  <c:v>QIPP LM 1.14</c:v>
                </c:pt>
              </c:strCache>
            </c:strRef>
          </c:tx>
          <c:spPr>
            <a:ln w="12700">
              <a:solidFill>
                <a:srgbClr val="FFFF99"/>
              </a:solidFill>
              <a:prstDash val="solid"/>
            </a:ln>
          </c:spPr>
          <c:marker>
            <c:symbol val="triangle"/>
            <c:size val="5"/>
            <c:spPr>
              <a:solidFill>
                <a:srgbClr val="FFFF99"/>
              </a:solidFill>
              <a:ln>
                <a:solidFill>
                  <a:srgbClr val="FFFF99"/>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ONEL_QIPPmilestones!$T$39:$T$79</c:f>
              <c:numCache>
                <c:formatCode>mmm\ yy</c:formatCode>
                <c:ptCount val="41"/>
              </c:numCache>
            </c:numRef>
          </c:yVal>
        </c:ser>
        <c:ser>
          <c:idx val="12"/>
          <c:order val="15"/>
          <c:tx>
            <c:strRef>
              <c:f>ONEL_QIPPmilestones!$U$22</c:f>
              <c:strCache>
                <c:ptCount val="1"/>
                <c:pt idx="0">
                  <c:v>QIPP LM 1.15</c:v>
                </c:pt>
              </c:strCache>
            </c:strRef>
          </c:tx>
          <c:spPr>
            <a:ln w="12700">
              <a:solidFill>
                <a:srgbClr val="99CCFF"/>
              </a:solidFill>
              <a:prstDash val="solid"/>
            </a:ln>
          </c:spPr>
          <c:marker>
            <c:symbol val="x"/>
            <c:size val="5"/>
            <c:spPr>
              <a:noFill/>
              <a:ln>
                <a:solidFill>
                  <a:srgbClr val="99CCFF"/>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ONEL_QIPPmilestones!$U$39:$U$79</c:f>
              <c:numCache>
                <c:formatCode>mmm\ yy</c:formatCode>
                <c:ptCount val="41"/>
              </c:numCache>
            </c:numRef>
          </c:yVal>
        </c:ser>
        <c:ser>
          <c:idx val="13"/>
          <c:order val="16"/>
          <c:tx>
            <c:strRef>
              <c:f>ONEL_QIPPmilestones!$V$22</c:f>
              <c:strCache>
                <c:ptCount val="1"/>
                <c:pt idx="0">
                  <c:v>QIPP LM 1.16</c:v>
                </c:pt>
              </c:strCache>
            </c:strRef>
          </c:tx>
          <c:spPr>
            <a:ln w="12700">
              <a:solidFill>
                <a:srgbClr val="FF99CC"/>
              </a:solidFill>
              <a:prstDash val="solid"/>
            </a:ln>
          </c:spPr>
          <c:marker>
            <c:symbol val="star"/>
            <c:size val="5"/>
            <c:spPr>
              <a:noFill/>
              <a:ln>
                <a:solidFill>
                  <a:srgbClr val="FF99CC"/>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ONEL_QIPPmilestones!$V$39:$V$79</c:f>
              <c:numCache>
                <c:formatCode>mmm\ yy</c:formatCode>
                <c:ptCount val="41"/>
              </c:numCache>
            </c:numRef>
          </c:yVal>
        </c:ser>
        <c:ser>
          <c:idx val="14"/>
          <c:order val="17"/>
          <c:tx>
            <c:strRef>
              <c:f>ONEL_QIPPmilestones!$W$22</c:f>
              <c:strCache>
                <c:ptCount val="1"/>
                <c:pt idx="0">
                  <c:v>QIPP LM 1.17</c:v>
                </c:pt>
              </c:strCache>
            </c:strRef>
          </c:tx>
          <c:spPr>
            <a:ln w="12700">
              <a:solidFill>
                <a:srgbClr val="CC99FF"/>
              </a:solidFill>
              <a:prstDash val="solid"/>
            </a:ln>
          </c:spPr>
          <c:marker>
            <c:symbol val="circle"/>
            <c:size val="5"/>
            <c:spPr>
              <a:solidFill>
                <a:srgbClr val="CC99FF"/>
              </a:solidFill>
              <a:ln>
                <a:solidFill>
                  <a:srgbClr val="CC99FF"/>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ONEL_QIPPmilestones!$W$39:$W$79</c:f>
              <c:numCache>
                <c:formatCode>mmm\ yy</c:formatCode>
                <c:ptCount val="41"/>
              </c:numCache>
            </c:numRef>
          </c:yVal>
        </c:ser>
        <c:ser>
          <c:idx val="18"/>
          <c:order val="18"/>
          <c:tx>
            <c:strRef>
              <c:f>ONEL_QIPPmilestones!$X$22</c:f>
              <c:strCache>
                <c:ptCount val="1"/>
                <c:pt idx="0">
                  <c:v>QIPP LM 1.18</c:v>
                </c:pt>
              </c:strCache>
            </c:strRef>
          </c:tx>
          <c:spPr>
            <a:ln w="12700">
              <a:solidFill>
                <a:srgbClr val="99CC00"/>
              </a:solidFill>
              <a:prstDash val="solid"/>
            </a:ln>
          </c:spPr>
          <c:marker>
            <c:symbol val="diamond"/>
            <c:size val="5"/>
            <c:spPr>
              <a:solidFill>
                <a:srgbClr val="99CC00"/>
              </a:solidFill>
              <a:ln>
                <a:solidFill>
                  <a:srgbClr val="99CC00"/>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ONEL_QIPPmilestones!$X$39:$X$79</c:f>
              <c:numCache>
                <c:formatCode>mmm\ yy</c:formatCode>
                <c:ptCount val="41"/>
              </c:numCache>
            </c:numRef>
          </c:yVal>
        </c:ser>
        <c:ser>
          <c:idx val="19"/>
          <c:order val="19"/>
          <c:tx>
            <c:strRef>
              <c:f>ONEL_QIPPmilestones!$Y$22</c:f>
              <c:strCache>
                <c:ptCount val="1"/>
                <c:pt idx="0">
                  <c:v>QIPP LM 1.19</c:v>
                </c:pt>
              </c:strCache>
            </c:strRef>
          </c:tx>
          <c:spPr>
            <a:ln w="12700">
              <a:solidFill>
                <a:srgbClr val="FFCC00"/>
              </a:solidFill>
              <a:prstDash val="solid"/>
            </a:ln>
          </c:spPr>
          <c:marker>
            <c:symbol val="square"/>
            <c:size val="5"/>
            <c:spPr>
              <a:solidFill>
                <a:srgbClr val="FFCC00"/>
              </a:solidFill>
              <a:ln>
                <a:solidFill>
                  <a:srgbClr val="FFCC00"/>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ONEL_QIPPmilestones!$Y$39:$Y$79</c:f>
              <c:numCache>
                <c:formatCode>mmm\ yy</c:formatCode>
                <c:ptCount val="41"/>
              </c:numCache>
            </c:numRef>
          </c:yVal>
        </c:ser>
        <c:ser>
          <c:idx val="20"/>
          <c:order val="20"/>
          <c:tx>
            <c:strRef>
              <c:f>ONEL_QIPPmilestones!$Z$22</c:f>
              <c:strCache>
                <c:ptCount val="1"/>
                <c:pt idx="0">
                  <c:v>QIPP LM 1.20</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ONEL_QIPPmilestones!$Z$39:$Z$79</c:f>
              <c:numCache>
                <c:formatCode>mmm\ yy</c:formatCode>
                <c:ptCount val="41"/>
              </c:numCache>
            </c:numRef>
          </c:yVal>
        </c:ser>
        <c:ser>
          <c:idx val="21"/>
          <c:order val="21"/>
          <c:tx>
            <c:strRef>
              <c:f>ONEL_QIPPmilestones!$AA$22</c:f>
              <c:strCache>
                <c:ptCount val="1"/>
                <c:pt idx="0">
                  <c:v>QIPP LM 1.21</c:v>
                </c:pt>
              </c:strCache>
            </c:strRef>
          </c:tx>
          <c:spPr>
            <a:ln w="12700">
              <a:solidFill>
                <a:srgbClr val="FF6600"/>
              </a:solidFill>
              <a:prstDash val="solid"/>
            </a:ln>
          </c:spPr>
          <c:marker>
            <c:symbol val="x"/>
            <c:size val="5"/>
            <c:spPr>
              <a:noFill/>
              <a:ln>
                <a:solidFill>
                  <a:srgbClr val="FF6600"/>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ONEL_QIPPmilestones!$AA$39:$AA$79</c:f>
              <c:numCache>
                <c:formatCode>mmm\ yy</c:formatCode>
                <c:ptCount val="41"/>
              </c:numCache>
            </c:numRef>
          </c:yVal>
        </c:ser>
        <c:ser>
          <c:idx val="22"/>
          <c:order val="22"/>
          <c:tx>
            <c:strRef>
              <c:f>ONEL_QIPPmilestones!$AB$22</c:f>
              <c:strCache>
                <c:ptCount val="1"/>
                <c:pt idx="0">
                  <c:v>QIPP LM 1.22</c:v>
                </c:pt>
              </c:strCache>
            </c:strRef>
          </c:tx>
          <c:spPr>
            <a:ln w="12700">
              <a:solidFill>
                <a:srgbClr val="666699"/>
              </a:solidFill>
              <a:prstDash val="solid"/>
            </a:ln>
          </c:spPr>
          <c:marker>
            <c:symbol val="star"/>
            <c:size val="5"/>
            <c:spPr>
              <a:noFill/>
              <a:ln>
                <a:solidFill>
                  <a:srgbClr val="666699"/>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ONEL_QIPPmilestones!$AB$39:$AB$79</c:f>
              <c:numCache>
                <c:formatCode>mmm\ yy</c:formatCode>
                <c:ptCount val="41"/>
              </c:numCache>
            </c:numRef>
          </c:yVal>
        </c:ser>
        <c:ser>
          <c:idx val="23"/>
          <c:order val="23"/>
          <c:tx>
            <c:strRef>
              <c:f>ONEL_QIPPmilestones!$AC$22</c:f>
              <c:strCache>
                <c:ptCount val="1"/>
                <c:pt idx="0">
                  <c:v>QIPP LM 1.23</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ONEL_QIPPmilestones!$AC$39:$AC$79</c:f>
              <c:numCache>
                <c:formatCode>mmm\ yy</c:formatCode>
                <c:ptCount val="41"/>
              </c:numCache>
            </c:numRef>
          </c:yVal>
        </c:ser>
        <c:ser>
          <c:idx val="24"/>
          <c:order val="24"/>
          <c:tx>
            <c:strRef>
              <c:f>ONEL_QIPPmilestones!$AD$22</c:f>
              <c:strCache>
                <c:ptCount val="1"/>
                <c:pt idx="0">
                  <c:v>QIPP LM 1.24</c:v>
                </c:pt>
              </c:strCache>
            </c:strRef>
          </c:tx>
          <c:spPr>
            <a:ln w="12700">
              <a:solidFill>
                <a:srgbClr val="003366"/>
              </a:solidFill>
              <a:prstDash val="solid"/>
            </a:ln>
          </c:spPr>
          <c:marker>
            <c:symbol val="plus"/>
            <c:size val="5"/>
            <c:spPr>
              <a:noFill/>
              <a:ln>
                <a:solidFill>
                  <a:srgbClr val="003366"/>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ONEL_QIPPmilestones!$AD$39:$AD$79</c:f>
              <c:numCache>
                <c:formatCode>mmm\ yy</c:formatCode>
                <c:ptCount val="41"/>
              </c:numCache>
            </c:numRef>
          </c:yVal>
        </c:ser>
        <c:ser>
          <c:idx val="25"/>
          <c:order val="25"/>
          <c:tx>
            <c:strRef>
              <c:f>ONEL_QIPPmilestones!$AE$22</c:f>
              <c:strCache>
                <c:ptCount val="1"/>
                <c:pt idx="0">
                  <c:v>QIPP LM 1.25</c:v>
                </c:pt>
              </c:strCache>
            </c:strRef>
          </c:tx>
          <c:spPr>
            <a:ln w="12700">
              <a:solidFill>
                <a:srgbClr val="339966"/>
              </a:solidFill>
              <a:prstDash val="solid"/>
            </a:ln>
          </c:spPr>
          <c:marker>
            <c:symbol val="dot"/>
            <c:size val="5"/>
            <c:spPr>
              <a:noFill/>
              <a:ln>
                <a:solidFill>
                  <a:srgbClr val="339966"/>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ONEL_QIPPmilestones!$AE$39:$AE$79</c:f>
              <c:numCache>
                <c:formatCode>mmm\ yy</c:formatCode>
                <c:ptCount val="41"/>
              </c:numCache>
            </c:numRef>
          </c:yVal>
        </c:ser>
        <c:ser>
          <c:idx val="26"/>
          <c:order val="26"/>
          <c:tx>
            <c:strRef>
              <c:f>ONEL_QIPPmilestones!$AF$22</c:f>
              <c:strCache>
                <c:ptCount val="1"/>
                <c:pt idx="0">
                  <c:v>QIPP LM 1.26</c:v>
                </c:pt>
              </c:strCache>
            </c:strRef>
          </c:tx>
          <c:spPr>
            <a:ln w="12700">
              <a:solidFill>
                <a:srgbClr val="003300"/>
              </a:solidFill>
              <a:prstDash val="solid"/>
            </a:ln>
          </c:spPr>
          <c:marker>
            <c:symbol val="dash"/>
            <c:size val="5"/>
            <c:spPr>
              <a:noFill/>
              <a:ln>
                <a:solidFill>
                  <a:srgbClr val="003300"/>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ONEL_QIPPmilestones!$AF$39:$AF$79</c:f>
              <c:numCache>
                <c:formatCode>mmm\ yy</c:formatCode>
                <c:ptCount val="41"/>
              </c:numCache>
            </c:numRef>
          </c:yVal>
        </c:ser>
        <c:ser>
          <c:idx val="27"/>
          <c:order val="27"/>
          <c:tx>
            <c:strRef>
              <c:f>ONEL_QIPPmilestones!$AG$22</c:f>
              <c:strCache>
                <c:ptCount val="1"/>
                <c:pt idx="0">
                  <c:v>QIPP LM 1.27</c:v>
                </c:pt>
              </c:strCache>
            </c:strRef>
          </c:tx>
          <c:spPr>
            <a:ln w="12700">
              <a:solidFill>
                <a:srgbClr val="333300"/>
              </a:solidFill>
              <a:prstDash val="solid"/>
            </a:ln>
          </c:spPr>
          <c:marker>
            <c:symbol val="diamond"/>
            <c:size val="5"/>
            <c:spPr>
              <a:solidFill>
                <a:srgbClr val="333300"/>
              </a:solidFill>
              <a:ln>
                <a:solidFill>
                  <a:srgbClr val="333300"/>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ONEL_QIPPmilestones!$AG$39:$AG$79</c:f>
              <c:numCache>
                <c:formatCode>mmm\ yy</c:formatCode>
                <c:ptCount val="41"/>
              </c:numCache>
            </c:numRef>
          </c:yVal>
        </c:ser>
        <c:ser>
          <c:idx val="28"/>
          <c:order val="28"/>
          <c:tx>
            <c:strRef>
              <c:f>ONEL_QIPPmilestones!$AH$22</c:f>
              <c:strCache>
                <c:ptCount val="1"/>
                <c:pt idx="0">
                  <c:v>QIPP LM 1.28</c:v>
                </c:pt>
              </c:strCache>
            </c:strRef>
          </c:tx>
          <c:spPr>
            <a:ln w="12700">
              <a:solidFill>
                <a:srgbClr val="993300"/>
              </a:solidFill>
              <a:prstDash val="solid"/>
            </a:ln>
          </c:spPr>
          <c:marker>
            <c:symbol val="square"/>
            <c:size val="5"/>
            <c:spPr>
              <a:solidFill>
                <a:srgbClr val="993300"/>
              </a:solidFill>
              <a:ln>
                <a:solidFill>
                  <a:srgbClr val="993300"/>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ONEL_QIPPmilestones!$AH$39:$AH$79</c:f>
              <c:numCache>
                <c:formatCode>mmm\ yy</c:formatCode>
                <c:ptCount val="41"/>
              </c:numCache>
            </c:numRef>
          </c:yVal>
        </c:ser>
        <c:ser>
          <c:idx val="29"/>
          <c:order val="29"/>
          <c:tx>
            <c:strRef>
              <c:f>ONEL_QIPPmilestones!$AI$22</c:f>
              <c:strCache>
                <c:ptCount val="1"/>
                <c:pt idx="0">
                  <c:v>QIPP LM 1.29</c:v>
                </c:pt>
              </c:strCache>
            </c:strRef>
          </c:tx>
          <c:spPr>
            <a:ln w="12700">
              <a:solidFill>
                <a:srgbClr val="993366"/>
              </a:solidFill>
              <a:prstDash val="solid"/>
            </a:ln>
          </c:spPr>
          <c:marker>
            <c:symbol val="triangle"/>
            <c:size val="5"/>
            <c:spPr>
              <a:solidFill>
                <a:srgbClr val="993366"/>
              </a:solidFill>
              <a:ln>
                <a:solidFill>
                  <a:srgbClr val="993366"/>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ONEL_QIPPmilestones!$AI$39:$AI$79</c:f>
              <c:numCache>
                <c:formatCode>mmm\ yy</c:formatCode>
                <c:ptCount val="41"/>
              </c:numCache>
            </c:numRef>
          </c:yVal>
        </c:ser>
        <c:axId val="94263936"/>
        <c:axId val="94271360"/>
      </c:scatterChart>
      <c:valAx>
        <c:axId val="94263936"/>
        <c:scaling>
          <c:orientation val="minMax"/>
        </c:scaling>
        <c:axPos val="t"/>
        <c:title>
          <c:tx>
            <c:rich>
              <a:bodyPr/>
              <a:lstStyle/>
              <a:p>
                <a:pPr>
                  <a:defRPr sz="1000" b="1" i="1" u="none" strike="noStrike" baseline="0">
                    <a:solidFill>
                      <a:srgbClr val="000000"/>
                    </a:solidFill>
                    <a:latin typeface="Calibri"/>
                    <a:ea typeface="Calibri"/>
                    <a:cs typeface="Calibri"/>
                  </a:defRPr>
                </a:pPr>
                <a:r>
                  <a:rPr lang="en-GB"/>
                  <a:t>MONTH REPORTED</a:t>
                </a:r>
              </a:p>
            </c:rich>
          </c:tx>
          <c:layout>
            <c:manualLayout>
              <c:xMode val="edge"/>
              <c:yMode val="edge"/>
              <c:x val="0.40778606755788344"/>
              <c:y val="5.1548290640885078E-2"/>
            </c:manualLayout>
          </c:layout>
          <c:spPr>
            <a:noFill/>
            <a:ln w="25400">
              <a:noFill/>
            </a:ln>
          </c:spPr>
        </c:title>
        <c:numFmt formatCode="mmm\-yy" sourceLinked="1"/>
        <c:minorTickMark val="out"/>
        <c:tickLblPos val="nextTo"/>
        <c:txPr>
          <a:bodyPr rot="-5400000" vert="horz"/>
          <a:lstStyle/>
          <a:p>
            <a:pPr>
              <a:defRPr sz="1000" b="0" i="1" u="none" strike="noStrike" baseline="0">
                <a:solidFill>
                  <a:srgbClr val="000000"/>
                </a:solidFill>
                <a:latin typeface="Calibri"/>
                <a:ea typeface="Calibri"/>
                <a:cs typeface="Calibri"/>
              </a:defRPr>
            </a:pPr>
            <a:endParaRPr lang="en-US"/>
          </a:p>
        </c:txPr>
        <c:crossAx val="94271360"/>
        <c:crossesAt val="31"/>
        <c:crossBetween val="midCat"/>
        <c:majorUnit val="31"/>
        <c:minorUnit val="31"/>
      </c:valAx>
      <c:valAx>
        <c:axId val="94271360"/>
        <c:scaling>
          <c:orientation val="maxMin"/>
        </c:scaling>
        <c:axPos val="l"/>
        <c:majorGridlines/>
        <c:minorGridlines/>
        <c:title>
          <c:tx>
            <c:rich>
              <a:bodyPr/>
              <a:lstStyle/>
              <a:p>
                <a:pPr>
                  <a:defRPr sz="1000" b="1" i="1" u="none" strike="noStrike" baseline="0">
                    <a:solidFill>
                      <a:srgbClr val="000000"/>
                    </a:solidFill>
                    <a:latin typeface="Calibri"/>
                    <a:ea typeface="Calibri"/>
                    <a:cs typeface="Calibri"/>
                  </a:defRPr>
                </a:pPr>
                <a:r>
                  <a:rPr lang="en-GB"/>
                  <a:t>EXPECTED MONTH OF DELVIERY</a:t>
                </a:r>
              </a:p>
            </c:rich>
          </c:tx>
          <c:spPr>
            <a:noFill/>
            <a:ln w="25400">
              <a:noFill/>
            </a:ln>
          </c:spPr>
        </c:title>
        <c:numFmt formatCode="mmm\-yy" sourceLinked="1"/>
        <c:minorTickMark val="out"/>
        <c:tickLblPos val="nextTo"/>
        <c:txPr>
          <a:bodyPr rot="0" vert="horz"/>
          <a:lstStyle/>
          <a:p>
            <a:pPr>
              <a:defRPr sz="1000" b="0" i="1" u="none" strike="noStrike" baseline="0">
                <a:solidFill>
                  <a:srgbClr val="000000"/>
                </a:solidFill>
                <a:latin typeface="Calibri"/>
                <a:ea typeface="Calibri"/>
                <a:cs typeface="Calibri"/>
              </a:defRPr>
            </a:pPr>
            <a:endParaRPr lang="en-US"/>
          </a:p>
        </c:txPr>
        <c:crossAx val="94263936"/>
        <c:crossesAt val="31"/>
        <c:crossBetween val="midCat"/>
        <c:majorUnit val="31"/>
        <c:minorUnit val="31"/>
      </c:valAx>
      <c:spPr>
        <a:ln>
          <a:solidFill>
            <a:schemeClr val="accent1"/>
          </a:solidFill>
        </a:ln>
      </c:spPr>
    </c:plotArea>
    <c:legend>
      <c:legendPos val="r"/>
      <c:layout>
        <c:manualLayout>
          <c:xMode val="edge"/>
          <c:yMode val="edge"/>
          <c:x val="7.5801851299199835E-2"/>
          <c:y val="0.80506382271836252"/>
          <c:w val="0.81146826034500752"/>
          <c:h val="0.15696215821123732"/>
        </c:manualLayout>
      </c:layout>
      <c:txPr>
        <a:bodyPr/>
        <a:lstStyle/>
        <a:p>
          <a:pPr>
            <a:defRPr sz="920" b="0" i="1" u="none" strike="noStrike" baseline="0">
              <a:solidFill>
                <a:srgbClr val="000000"/>
              </a:solidFill>
              <a:latin typeface="Calibri"/>
              <a:ea typeface="Calibri"/>
              <a:cs typeface="Calibri"/>
            </a:defRPr>
          </a:pPr>
          <a:endParaRPr lang="en-US"/>
        </a:p>
      </c:txPr>
    </c:legend>
    <c:plotVisOnly val="1"/>
    <c:dispBlanksAs val="gap"/>
  </c:chart>
  <c:txPr>
    <a:bodyPr/>
    <a:lstStyle/>
    <a:p>
      <a:pPr>
        <a:defRPr sz="1000" b="0" i="1" u="none" strike="noStrike" baseline="0">
          <a:solidFill>
            <a:srgbClr val="000000"/>
          </a:solidFill>
          <a:latin typeface="Calibri"/>
          <a:ea typeface="Calibri"/>
          <a:cs typeface="Calibri"/>
        </a:defRPr>
      </a:pPr>
      <a:endParaRPr lang="en-US"/>
    </a:p>
  </c:txPr>
  <c:printSettings>
    <c:headerFooter alignWithMargins="0"/>
    <c:pageMargins b="0.29000000000000031" l="0.52" r="0.39000000000000223" t="0.29000000000000031" header="0.30000000000000032" footer="0.30000000000000032"/>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400" b="1" i="1" u="none" strike="noStrike" baseline="0">
                <a:solidFill>
                  <a:srgbClr val="000000"/>
                </a:solidFill>
                <a:latin typeface="Calibri"/>
                <a:ea typeface="Calibri"/>
                <a:cs typeface="Calibri"/>
              </a:defRPr>
            </a:pPr>
            <a:r>
              <a:rPr lang="en-GB"/>
              <a:t>PCT Milestones graph - QIPP initiative 2</a:t>
            </a:r>
          </a:p>
        </c:rich>
      </c:tx>
      <c:layout>
        <c:manualLayout>
          <c:xMode val="edge"/>
          <c:yMode val="edge"/>
          <c:x val="9.8418309956153568E-3"/>
          <c:y val="9.0457276911182563E-3"/>
        </c:manualLayout>
      </c:layout>
      <c:spPr>
        <a:noFill/>
        <a:ln w="25400">
          <a:noFill/>
        </a:ln>
      </c:spPr>
    </c:title>
    <c:plotArea>
      <c:layout>
        <c:manualLayout>
          <c:layoutTarget val="inner"/>
          <c:xMode val="edge"/>
          <c:yMode val="edge"/>
          <c:x val="8.4476379228106677E-2"/>
          <c:y val="0.13164251304030034"/>
          <c:w val="0.79889298892988925"/>
          <c:h val="0.63285024154590053"/>
        </c:manualLayout>
      </c:layout>
      <c:scatterChart>
        <c:scatterStyle val="lineMarker"/>
        <c:ser>
          <c:idx val="0"/>
          <c:order val="0"/>
          <c:tx>
            <c:v>delivery path</c:v>
          </c:tx>
          <c:spPr>
            <a:ln w="6350">
              <a:prstDash val="dashDot"/>
            </a:ln>
          </c:spPr>
          <c:marker>
            <c:symbol val="none"/>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yVal>
        </c:ser>
        <c:ser>
          <c:idx val="6"/>
          <c:order val="1"/>
          <c:tx>
            <c:strRef>
              <c:f>ONEL_QIPPmilestones!$AN$22</c:f>
              <c:strCache>
                <c:ptCount val="1"/>
                <c:pt idx="0">
                  <c:v>QIPP LM 2.1</c:v>
                </c:pt>
              </c:strCache>
            </c:strRef>
          </c:tx>
          <c:spPr>
            <a:ln>
              <a:solidFill>
                <a:schemeClr val="tx2">
                  <a:lumMod val="40000"/>
                  <a:lumOff val="60000"/>
                </a:schemeClr>
              </a:solidFill>
            </a:ln>
          </c:spPr>
          <c:marker>
            <c:symbol val="plus"/>
            <c:size val="7"/>
          </c:marker>
          <c:dLbls>
            <c:dLbl>
              <c:idx val="0"/>
              <c:delete val="1"/>
            </c:dLbl>
            <c:dLbl>
              <c:idx val="1"/>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ONEL_QIPPmilestones!$AN$39:$AN$79</c:f>
              <c:numCache>
                <c:formatCode>mmm\ yy</c:formatCode>
                <c:ptCount val="41"/>
                <c:pt idx="4">
                  <c:v>41029</c:v>
                </c:pt>
              </c:numCache>
            </c:numRef>
          </c:yVal>
        </c:ser>
        <c:ser>
          <c:idx val="7"/>
          <c:order val="2"/>
          <c:tx>
            <c:strRef>
              <c:f>ONEL_QIPPmilestones!$AO$22</c:f>
              <c:strCache>
                <c:ptCount val="1"/>
                <c:pt idx="0">
                  <c:v>QIPP LM 2.2</c:v>
                </c:pt>
              </c:strCache>
            </c:strRef>
          </c:tx>
          <c:spPr>
            <a:ln w="25400">
              <a:solidFill>
                <a:srgbClr val="FF8080"/>
              </a:solidFill>
              <a:prstDash val="lgDashDot"/>
            </a:ln>
          </c:spPr>
          <c:marker>
            <c:symbol val="plus"/>
            <c:size val="7"/>
            <c:spPr>
              <a:solidFill>
                <a:srgbClr val="969696"/>
              </a:solidFill>
              <a:ln>
                <a:solidFill>
                  <a:srgbClr val="FF8080"/>
                </a:solidFill>
                <a:prstDash val="solid"/>
              </a:ln>
            </c:spPr>
          </c:marker>
          <c:dLbls>
            <c:dLbl>
              <c:idx val="0"/>
              <c:delete val="1"/>
            </c:dLbl>
            <c:dLbl>
              <c:idx val="1"/>
              <c:delete val="1"/>
            </c:dLbl>
            <c:dLbl>
              <c:idx val="2"/>
              <c:delete val="1"/>
            </c:dLbl>
            <c:dLbl>
              <c:idx val="3"/>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ONEL_QIPPmilestones!$AO$39:$AO$79</c:f>
              <c:numCache>
                <c:formatCode>mmm\ yy</c:formatCode>
                <c:ptCount val="41"/>
                <c:pt idx="4">
                  <c:v>41060</c:v>
                </c:pt>
                <c:pt idx="5">
                  <c:v>41060</c:v>
                </c:pt>
              </c:numCache>
            </c:numRef>
          </c:yVal>
        </c:ser>
        <c:ser>
          <c:idx val="15"/>
          <c:order val="3"/>
          <c:tx>
            <c:strRef>
              <c:f>ONEL_QIPPmilestones!$AP$22</c:f>
              <c:strCache>
                <c:ptCount val="1"/>
                <c:pt idx="0">
                  <c:v>QIPP LM 2.3</c:v>
                </c:pt>
              </c:strCache>
            </c:strRef>
          </c:tx>
          <c:spPr>
            <a:ln w="25400">
              <a:solidFill>
                <a:srgbClr val="FFCC99"/>
              </a:solidFill>
              <a:prstDash val="solid"/>
            </a:ln>
          </c:spPr>
          <c:marker>
            <c:symbol val="plus"/>
            <c:size val="7"/>
            <c:spPr>
              <a:noFill/>
              <a:ln>
                <a:solidFill>
                  <a:srgbClr val="FFCC99"/>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ONEL_QIPPmilestones!$AP$39:$AP$79</c:f>
              <c:numCache>
                <c:formatCode>mmm\ yy</c:formatCode>
                <c:ptCount val="41"/>
                <c:pt idx="4">
                  <c:v>41121</c:v>
                </c:pt>
                <c:pt idx="5">
                  <c:v>41121</c:v>
                </c:pt>
                <c:pt idx="6">
                  <c:v>41121</c:v>
                </c:pt>
                <c:pt idx="7">
                  <c:v>41121</c:v>
                </c:pt>
              </c:numCache>
            </c:numRef>
          </c:yVal>
        </c:ser>
        <c:ser>
          <c:idx val="16"/>
          <c:order val="4"/>
          <c:tx>
            <c:strRef>
              <c:f>ONEL_QIPPmilestones!$AQ$22</c:f>
              <c:strCache>
                <c:ptCount val="1"/>
                <c:pt idx="0">
                  <c:v>QIPP LM 2.4</c:v>
                </c:pt>
              </c:strCache>
            </c:strRef>
          </c:tx>
          <c:spPr>
            <a:ln w="25400">
              <a:solidFill>
                <a:srgbClr val="3366FF"/>
              </a:solidFill>
              <a:prstDash val="solid"/>
            </a:ln>
          </c:spPr>
          <c:marker>
            <c:symbol val="plus"/>
            <c:size val="7"/>
            <c:spPr>
              <a:noFill/>
              <a:ln>
                <a:solidFill>
                  <a:srgbClr val="3366FF"/>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ONEL_QIPPmilestones!$AQ$39:$AQ$79</c:f>
              <c:numCache>
                <c:formatCode>mmm\ yy</c:formatCode>
                <c:ptCount val="41"/>
                <c:pt idx="4">
                  <c:v>41121</c:v>
                </c:pt>
                <c:pt idx="5">
                  <c:v>41121</c:v>
                </c:pt>
                <c:pt idx="6">
                  <c:v>41121</c:v>
                </c:pt>
                <c:pt idx="7">
                  <c:v>41121</c:v>
                </c:pt>
              </c:numCache>
            </c:numRef>
          </c:yVal>
        </c:ser>
        <c:ser>
          <c:idx val="17"/>
          <c:order val="5"/>
          <c:tx>
            <c:strRef>
              <c:f>ONEL_QIPPmilestones!$AR$22</c:f>
              <c:strCache>
                <c:ptCount val="1"/>
                <c:pt idx="0">
                  <c:v>QIPP LM 2.5</c:v>
                </c:pt>
              </c:strCache>
            </c:strRef>
          </c:tx>
          <c:spPr>
            <a:ln w="25400">
              <a:solidFill>
                <a:srgbClr val="33CCCC"/>
              </a:solidFill>
              <a:prstDash val="solid"/>
            </a:ln>
          </c:spPr>
          <c:marker>
            <c:symbol val="plus"/>
            <c:size val="7"/>
            <c:spPr>
              <a:noFill/>
              <a:ln>
                <a:solidFill>
                  <a:srgbClr val="33CCCC"/>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ONEL_QIPPmilestones!$AS$39:$AS$79</c:f>
              <c:numCache>
                <c:formatCode>mmm\ yy</c:formatCode>
                <c:ptCount val="41"/>
                <c:pt idx="4">
                  <c:v>41182</c:v>
                </c:pt>
                <c:pt idx="5">
                  <c:v>41182</c:v>
                </c:pt>
                <c:pt idx="6">
                  <c:v>41182</c:v>
                </c:pt>
                <c:pt idx="7">
                  <c:v>41182</c:v>
                </c:pt>
                <c:pt idx="8">
                  <c:v>41182</c:v>
                </c:pt>
                <c:pt idx="9">
                  <c:v>41213</c:v>
                </c:pt>
              </c:numCache>
            </c:numRef>
          </c:yVal>
        </c:ser>
        <c:ser>
          <c:idx val="2"/>
          <c:order val="6"/>
          <c:tx>
            <c:strRef>
              <c:f>ONEL_QIPPmilestones!$AS$22</c:f>
              <c:strCache>
                <c:ptCount val="1"/>
                <c:pt idx="0">
                  <c:v>QIPP LM 2.6</c:v>
                </c:pt>
              </c:strCache>
            </c:strRef>
          </c:tx>
          <c:marker>
            <c:symbol val="plus"/>
            <c:size val="7"/>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ONEL_QIPPmilestones!$AS$39:$AS$79</c:f>
              <c:numCache>
                <c:formatCode>mmm\ yy</c:formatCode>
                <c:ptCount val="41"/>
                <c:pt idx="4">
                  <c:v>41182</c:v>
                </c:pt>
                <c:pt idx="5">
                  <c:v>41182</c:v>
                </c:pt>
                <c:pt idx="6">
                  <c:v>41182</c:v>
                </c:pt>
                <c:pt idx="7">
                  <c:v>41182</c:v>
                </c:pt>
                <c:pt idx="8">
                  <c:v>41182</c:v>
                </c:pt>
                <c:pt idx="9">
                  <c:v>41213</c:v>
                </c:pt>
              </c:numCache>
            </c:numRef>
          </c:yVal>
        </c:ser>
        <c:ser>
          <c:idx val="3"/>
          <c:order val="7"/>
          <c:tx>
            <c:strRef>
              <c:f>ONEL_QIPPmilestones!$AT$22</c:f>
              <c:strCache>
                <c:ptCount val="1"/>
                <c:pt idx="0">
                  <c:v>QIPP LM 2.7</c:v>
                </c:pt>
              </c:strCache>
            </c:strRef>
          </c:tx>
          <c:marker>
            <c:symbol val="plus"/>
            <c:size val="7"/>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ONEL_QIPPmilestones!$AT$39:$AT$79</c:f>
              <c:numCache>
                <c:formatCode>mmm\ yy</c:formatCode>
                <c:ptCount val="41"/>
                <c:pt idx="4">
                  <c:v>41213</c:v>
                </c:pt>
                <c:pt idx="5">
                  <c:v>41213</c:v>
                </c:pt>
                <c:pt idx="6">
                  <c:v>41213</c:v>
                </c:pt>
                <c:pt idx="7">
                  <c:v>41213</c:v>
                </c:pt>
                <c:pt idx="8">
                  <c:v>41213</c:v>
                </c:pt>
                <c:pt idx="9">
                  <c:v>41213</c:v>
                </c:pt>
              </c:numCache>
            </c:numRef>
          </c:yVal>
        </c:ser>
        <c:ser>
          <c:idx val="4"/>
          <c:order val="8"/>
          <c:tx>
            <c:strRef>
              <c:f>ONEL_QIPPmilestones!$AU$22</c:f>
              <c:strCache>
                <c:ptCount val="1"/>
                <c:pt idx="0">
                  <c:v>QIPP LM 2.8</c:v>
                </c:pt>
              </c:strCache>
            </c:strRef>
          </c:tx>
          <c:marker>
            <c:symbol val="plus"/>
            <c:size val="7"/>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ONEL_QIPPmilestones!$AU$39:$AU$79</c:f>
              <c:numCache>
                <c:formatCode>mmm\ yy</c:formatCode>
                <c:ptCount val="41"/>
                <c:pt idx="4">
                  <c:v>41243</c:v>
                </c:pt>
                <c:pt idx="5">
                  <c:v>41243</c:v>
                </c:pt>
                <c:pt idx="6">
                  <c:v>41243</c:v>
                </c:pt>
                <c:pt idx="7">
                  <c:v>41243</c:v>
                </c:pt>
                <c:pt idx="8">
                  <c:v>41243</c:v>
                </c:pt>
                <c:pt idx="9">
                  <c:v>41243</c:v>
                </c:pt>
              </c:numCache>
            </c:numRef>
          </c:yVal>
        </c:ser>
        <c:ser>
          <c:idx val="5"/>
          <c:order val="9"/>
          <c:tx>
            <c:strRef>
              <c:f>ONEL_QIPPmilestones!$AV$22</c:f>
              <c:strCache>
                <c:ptCount val="1"/>
                <c:pt idx="0">
                  <c:v>QIPP LM 2.9</c:v>
                </c:pt>
              </c:strCache>
            </c:strRef>
          </c:tx>
          <c:marker>
            <c:symbol val="plus"/>
            <c:size val="7"/>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ONEL_QIPPmilestones!$AV$39:$AV$79</c:f>
              <c:numCache>
                <c:formatCode>mmm\ yy</c:formatCode>
                <c:ptCount val="41"/>
                <c:pt idx="4">
                  <c:v>41274</c:v>
                </c:pt>
                <c:pt idx="5">
                  <c:v>41274</c:v>
                </c:pt>
                <c:pt idx="6">
                  <c:v>41274</c:v>
                </c:pt>
                <c:pt idx="7">
                  <c:v>41274</c:v>
                </c:pt>
                <c:pt idx="8">
                  <c:v>41274</c:v>
                </c:pt>
                <c:pt idx="9">
                  <c:v>41274</c:v>
                </c:pt>
              </c:numCache>
            </c:numRef>
          </c:yVal>
        </c:ser>
        <c:ser>
          <c:idx val="8"/>
          <c:order val="10"/>
          <c:tx>
            <c:strRef>
              <c:f>ONEL_QIPPmilestones!$AW$22</c:f>
              <c:strCache>
                <c:ptCount val="1"/>
                <c:pt idx="0">
                  <c:v>QIPP LM 2.10</c:v>
                </c:pt>
              </c:strCache>
            </c:strRef>
          </c:tx>
          <c:marker>
            <c:symbol val="plus"/>
            <c:size val="7"/>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ONEL_QIPPmilestones!$AW$39:$AW$79</c:f>
              <c:numCache>
                <c:formatCode>mmm\ yy</c:formatCode>
                <c:ptCount val="41"/>
                <c:pt idx="4">
                  <c:v>41305</c:v>
                </c:pt>
                <c:pt idx="5">
                  <c:v>41305</c:v>
                </c:pt>
                <c:pt idx="6">
                  <c:v>41305</c:v>
                </c:pt>
                <c:pt idx="7">
                  <c:v>41305</c:v>
                </c:pt>
                <c:pt idx="8">
                  <c:v>41305</c:v>
                </c:pt>
                <c:pt idx="9">
                  <c:v>41305</c:v>
                </c:pt>
              </c:numCache>
            </c:numRef>
          </c:yVal>
        </c:ser>
        <c:ser>
          <c:idx val="1"/>
          <c:order val="11"/>
          <c:tx>
            <c:strRef>
              <c:f>ONEL_QIPPmilestones!$AX$22</c:f>
              <c:strCache>
                <c:ptCount val="1"/>
                <c:pt idx="0">
                  <c:v>QIPP LM 2.11</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ONEL_QIPPmilestones!$AX$39:$AX$79</c:f>
              <c:numCache>
                <c:formatCode>mmm\ yy</c:formatCode>
                <c:ptCount val="41"/>
                <c:pt idx="4">
                  <c:v>41333</c:v>
                </c:pt>
                <c:pt idx="5">
                  <c:v>41333</c:v>
                </c:pt>
                <c:pt idx="6">
                  <c:v>41333</c:v>
                </c:pt>
                <c:pt idx="7">
                  <c:v>41333</c:v>
                </c:pt>
                <c:pt idx="8">
                  <c:v>41333</c:v>
                </c:pt>
                <c:pt idx="9">
                  <c:v>41333</c:v>
                </c:pt>
              </c:numCache>
            </c:numRef>
          </c:yVal>
        </c:ser>
        <c:ser>
          <c:idx val="9"/>
          <c:order val="12"/>
          <c:tx>
            <c:strRef>
              <c:f>ONEL_QIPPmilestones!$AY$22</c:f>
              <c:strCache>
                <c:ptCount val="1"/>
                <c:pt idx="0">
                  <c:v>QIPP LM 2.12</c:v>
                </c:pt>
              </c:strCache>
            </c:strRef>
          </c:tx>
          <c:spPr>
            <a:ln w="12700">
              <a:solidFill>
                <a:srgbClr val="CCFFFF"/>
              </a:solidFill>
              <a:prstDash val="solid"/>
            </a:ln>
          </c:spPr>
          <c:marker>
            <c:symbol val="diamond"/>
            <c:size val="5"/>
            <c:spPr>
              <a:solidFill>
                <a:srgbClr val="CCFFFF"/>
              </a:solidFill>
              <a:ln>
                <a:solidFill>
                  <a:srgbClr val="CCFFFF"/>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ONEL_QIPPmilestones!$AY$39:$AY$79</c:f>
              <c:numCache>
                <c:formatCode>mmm\ yy</c:formatCode>
                <c:ptCount val="41"/>
                <c:pt idx="4">
                  <c:v>41425</c:v>
                </c:pt>
                <c:pt idx="5">
                  <c:v>41425</c:v>
                </c:pt>
                <c:pt idx="6">
                  <c:v>41425</c:v>
                </c:pt>
                <c:pt idx="7">
                  <c:v>41425</c:v>
                </c:pt>
                <c:pt idx="8">
                  <c:v>41425</c:v>
                </c:pt>
                <c:pt idx="9">
                  <c:v>41425</c:v>
                </c:pt>
              </c:numCache>
            </c:numRef>
          </c:yVal>
        </c:ser>
        <c:ser>
          <c:idx val="10"/>
          <c:order val="13"/>
          <c:tx>
            <c:strRef>
              <c:f>ONEL_QIPPmilestones!$AZ$22</c:f>
              <c:strCache>
                <c:ptCount val="1"/>
                <c:pt idx="0">
                  <c:v>QIPP LM 2.13</c:v>
                </c:pt>
              </c:strCache>
            </c:strRef>
          </c:tx>
          <c:spPr>
            <a:ln w="12700">
              <a:solidFill>
                <a:srgbClr val="CCFFCC"/>
              </a:solidFill>
              <a:prstDash val="solid"/>
            </a:ln>
          </c:spPr>
          <c:marker>
            <c:symbol val="square"/>
            <c:size val="5"/>
            <c:spPr>
              <a:solidFill>
                <a:srgbClr val="CCFFCC"/>
              </a:solidFill>
              <a:ln>
                <a:solidFill>
                  <a:srgbClr val="CCFFCC"/>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ONEL_QIPPmilestones!$AZ$39:$AZ$79</c:f>
              <c:numCache>
                <c:formatCode>mmm\ yy</c:formatCode>
                <c:ptCount val="41"/>
                <c:pt idx="4">
                  <c:v>41060</c:v>
                </c:pt>
                <c:pt idx="5">
                  <c:v>41060</c:v>
                </c:pt>
              </c:numCache>
            </c:numRef>
          </c:yVal>
        </c:ser>
        <c:ser>
          <c:idx val="11"/>
          <c:order val="14"/>
          <c:tx>
            <c:strRef>
              <c:f>ONEL_QIPPmilestones!$BA$22</c:f>
              <c:strCache>
                <c:ptCount val="1"/>
                <c:pt idx="0">
                  <c:v>QIPP LM 2.14</c:v>
                </c:pt>
              </c:strCache>
            </c:strRef>
          </c:tx>
          <c:spPr>
            <a:ln w="12700">
              <a:solidFill>
                <a:srgbClr val="FFFF99"/>
              </a:solidFill>
              <a:prstDash val="solid"/>
            </a:ln>
          </c:spPr>
          <c:marker>
            <c:symbol val="triangle"/>
            <c:size val="5"/>
            <c:spPr>
              <a:solidFill>
                <a:srgbClr val="FFFF99"/>
              </a:solidFill>
              <a:ln>
                <a:solidFill>
                  <a:srgbClr val="FFFF99"/>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ONEL_QIPPmilestones!$BA$39:$BA$79</c:f>
              <c:numCache>
                <c:formatCode>mmm\ yy</c:formatCode>
                <c:ptCount val="41"/>
                <c:pt idx="4">
                  <c:v>41090</c:v>
                </c:pt>
                <c:pt idx="5">
                  <c:v>41090</c:v>
                </c:pt>
                <c:pt idx="6">
                  <c:v>41213</c:v>
                </c:pt>
                <c:pt idx="7">
                  <c:v>41213</c:v>
                </c:pt>
                <c:pt idx="8">
                  <c:v>41213</c:v>
                </c:pt>
                <c:pt idx="9">
                  <c:v>41213</c:v>
                </c:pt>
              </c:numCache>
            </c:numRef>
          </c:yVal>
        </c:ser>
        <c:ser>
          <c:idx val="12"/>
          <c:order val="15"/>
          <c:tx>
            <c:strRef>
              <c:f>ONEL_QIPPmilestones!$BB$22</c:f>
              <c:strCache>
                <c:ptCount val="1"/>
                <c:pt idx="0">
                  <c:v>QIPP LM 2.15</c:v>
                </c:pt>
              </c:strCache>
            </c:strRef>
          </c:tx>
          <c:spPr>
            <a:ln w="12700">
              <a:solidFill>
                <a:srgbClr val="99CCFF"/>
              </a:solidFill>
              <a:prstDash val="solid"/>
            </a:ln>
          </c:spPr>
          <c:marker>
            <c:symbol val="x"/>
            <c:size val="5"/>
            <c:spPr>
              <a:noFill/>
              <a:ln>
                <a:solidFill>
                  <a:srgbClr val="99CCFF"/>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ONEL_QIPPmilestones!$BB$39:$BB$79</c:f>
              <c:numCache>
                <c:formatCode>mmm\ yy</c:formatCode>
                <c:ptCount val="41"/>
                <c:pt idx="4">
                  <c:v>41182</c:v>
                </c:pt>
                <c:pt idx="5">
                  <c:v>41182</c:v>
                </c:pt>
                <c:pt idx="6">
                  <c:v>41182</c:v>
                </c:pt>
                <c:pt idx="7">
                  <c:v>41182</c:v>
                </c:pt>
                <c:pt idx="8">
                  <c:v>41213</c:v>
                </c:pt>
                <c:pt idx="9">
                  <c:v>41213</c:v>
                </c:pt>
              </c:numCache>
            </c:numRef>
          </c:yVal>
        </c:ser>
        <c:ser>
          <c:idx val="13"/>
          <c:order val="16"/>
          <c:tx>
            <c:strRef>
              <c:f>ONEL_QIPPmilestones!$BC$22</c:f>
              <c:strCache>
                <c:ptCount val="1"/>
                <c:pt idx="0">
                  <c:v>QIPP LM 2.16</c:v>
                </c:pt>
              </c:strCache>
            </c:strRef>
          </c:tx>
          <c:spPr>
            <a:ln w="12700">
              <a:solidFill>
                <a:srgbClr val="FF99CC"/>
              </a:solidFill>
              <a:prstDash val="solid"/>
            </a:ln>
          </c:spPr>
          <c:marker>
            <c:symbol val="star"/>
            <c:size val="5"/>
            <c:spPr>
              <a:noFill/>
              <a:ln>
                <a:solidFill>
                  <a:srgbClr val="FF99CC"/>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ONEL_QIPPmilestones!$BC$39:$BC$79</c:f>
              <c:numCache>
                <c:formatCode>mmm\ yy</c:formatCode>
                <c:ptCount val="41"/>
                <c:pt idx="4">
                  <c:v>41213</c:v>
                </c:pt>
                <c:pt idx="5">
                  <c:v>41213</c:v>
                </c:pt>
                <c:pt idx="6">
                  <c:v>41213</c:v>
                </c:pt>
                <c:pt idx="7">
                  <c:v>41213</c:v>
                </c:pt>
                <c:pt idx="8">
                  <c:v>41213</c:v>
                </c:pt>
                <c:pt idx="9">
                  <c:v>41213</c:v>
                </c:pt>
              </c:numCache>
            </c:numRef>
          </c:yVal>
        </c:ser>
        <c:ser>
          <c:idx val="14"/>
          <c:order val="17"/>
          <c:tx>
            <c:strRef>
              <c:f>ONEL_QIPPmilestones!$BD$22</c:f>
              <c:strCache>
                <c:ptCount val="1"/>
                <c:pt idx="0">
                  <c:v>QIPP LM 2.17</c:v>
                </c:pt>
              </c:strCache>
            </c:strRef>
          </c:tx>
          <c:spPr>
            <a:ln w="12700">
              <a:solidFill>
                <a:srgbClr val="CC99FF"/>
              </a:solidFill>
              <a:prstDash val="solid"/>
            </a:ln>
          </c:spPr>
          <c:marker>
            <c:symbol val="circle"/>
            <c:size val="5"/>
            <c:spPr>
              <a:solidFill>
                <a:srgbClr val="CC99FF"/>
              </a:solidFill>
              <a:ln>
                <a:solidFill>
                  <a:srgbClr val="CC99FF"/>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ONEL_QIPPmilestones!$BD$39:$BD$79</c:f>
              <c:numCache>
                <c:formatCode>mmm\ yy</c:formatCode>
                <c:ptCount val="41"/>
                <c:pt idx="4">
                  <c:v>41060</c:v>
                </c:pt>
                <c:pt idx="5">
                  <c:v>41060</c:v>
                </c:pt>
              </c:numCache>
            </c:numRef>
          </c:yVal>
        </c:ser>
        <c:ser>
          <c:idx val="18"/>
          <c:order val="18"/>
          <c:tx>
            <c:strRef>
              <c:f>ONEL_QIPPmilestones!$BE$22</c:f>
              <c:strCache>
                <c:ptCount val="1"/>
                <c:pt idx="0">
                  <c:v>QIPP LM 2.18</c:v>
                </c:pt>
              </c:strCache>
            </c:strRef>
          </c:tx>
          <c:spPr>
            <a:ln w="12700">
              <a:solidFill>
                <a:srgbClr val="99CC00"/>
              </a:solidFill>
              <a:prstDash val="solid"/>
            </a:ln>
          </c:spPr>
          <c:marker>
            <c:symbol val="diamond"/>
            <c:size val="5"/>
            <c:spPr>
              <a:solidFill>
                <a:srgbClr val="99CC00"/>
              </a:solidFill>
              <a:ln>
                <a:solidFill>
                  <a:srgbClr val="99CC00"/>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ONEL_QIPPmilestones!$BE$39:$BE$79</c:f>
              <c:numCache>
                <c:formatCode>mmm\ yy</c:formatCode>
                <c:ptCount val="41"/>
                <c:pt idx="4">
                  <c:v>41121</c:v>
                </c:pt>
                <c:pt idx="5">
                  <c:v>41121</c:v>
                </c:pt>
                <c:pt idx="6">
                  <c:v>41121</c:v>
                </c:pt>
                <c:pt idx="7">
                  <c:v>41182</c:v>
                </c:pt>
                <c:pt idx="8">
                  <c:v>41182</c:v>
                </c:pt>
                <c:pt idx="9">
                  <c:v>41274</c:v>
                </c:pt>
              </c:numCache>
            </c:numRef>
          </c:yVal>
        </c:ser>
        <c:ser>
          <c:idx val="19"/>
          <c:order val="19"/>
          <c:tx>
            <c:strRef>
              <c:f>ONEL_QIPPmilestones!$BF$22</c:f>
              <c:strCache>
                <c:ptCount val="1"/>
                <c:pt idx="0">
                  <c:v>QIPP LM 2.19</c:v>
                </c:pt>
              </c:strCache>
            </c:strRef>
          </c:tx>
          <c:spPr>
            <a:ln w="12700">
              <a:solidFill>
                <a:srgbClr val="FFCC00"/>
              </a:solidFill>
              <a:prstDash val="solid"/>
            </a:ln>
          </c:spPr>
          <c:marker>
            <c:symbol val="square"/>
            <c:size val="5"/>
            <c:spPr>
              <a:solidFill>
                <a:srgbClr val="FFCC00"/>
              </a:solidFill>
              <a:ln>
                <a:solidFill>
                  <a:srgbClr val="FFCC00"/>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ONEL_QIPPmilestones!$BF$39:$BF$79</c:f>
              <c:numCache>
                <c:formatCode>mmm\ yy</c:formatCode>
                <c:ptCount val="41"/>
                <c:pt idx="4">
                  <c:v>41152</c:v>
                </c:pt>
                <c:pt idx="5">
                  <c:v>41152</c:v>
                </c:pt>
                <c:pt idx="6">
                  <c:v>41152</c:v>
                </c:pt>
                <c:pt idx="7">
                  <c:v>41213</c:v>
                </c:pt>
                <c:pt idx="8">
                  <c:v>41213</c:v>
                </c:pt>
                <c:pt idx="9">
                  <c:v>41213</c:v>
                </c:pt>
              </c:numCache>
            </c:numRef>
          </c:yVal>
        </c:ser>
        <c:ser>
          <c:idx val="20"/>
          <c:order val="20"/>
          <c:tx>
            <c:strRef>
              <c:f>ONEL_QIPPmilestones!$BG$22</c:f>
              <c:strCache>
                <c:ptCount val="1"/>
                <c:pt idx="0">
                  <c:v>QIPP LM 2.20</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ONEL_QIPPmilestones!$BG$39:$BG$79</c:f>
              <c:numCache>
                <c:formatCode>mmm\ yy</c:formatCode>
                <c:ptCount val="41"/>
                <c:pt idx="4">
                  <c:v>41182</c:v>
                </c:pt>
                <c:pt idx="5">
                  <c:v>41182</c:v>
                </c:pt>
                <c:pt idx="6">
                  <c:v>41182</c:v>
                </c:pt>
                <c:pt idx="7">
                  <c:v>41182</c:v>
                </c:pt>
                <c:pt idx="8">
                  <c:v>41182</c:v>
                </c:pt>
                <c:pt idx="9">
                  <c:v>41213</c:v>
                </c:pt>
              </c:numCache>
            </c:numRef>
          </c:yVal>
        </c:ser>
        <c:ser>
          <c:idx val="21"/>
          <c:order val="21"/>
          <c:tx>
            <c:strRef>
              <c:f>ONEL_QIPPmilestones!$BH$22</c:f>
              <c:strCache>
                <c:ptCount val="1"/>
                <c:pt idx="0">
                  <c:v>QIPP LM 2.21</c:v>
                </c:pt>
              </c:strCache>
            </c:strRef>
          </c:tx>
          <c:spPr>
            <a:ln w="12700">
              <a:solidFill>
                <a:srgbClr val="FF6600"/>
              </a:solidFill>
              <a:prstDash val="solid"/>
            </a:ln>
          </c:spPr>
          <c:marker>
            <c:symbol val="x"/>
            <c:size val="5"/>
            <c:spPr>
              <a:noFill/>
              <a:ln>
                <a:solidFill>
                  <a:srgbClr val="FF6600"/>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ONEL_QIPPmilestones!$BH$39:$BH$79</c:f>
              <c:numCache>
                <c:formatCode>mmm\ yy</c:formatCode>
                <c:ptCount val="41"/>
                <c:pt idx="4">
                  <c:v>41213</c:v>
                </c:pt>
                <c:pt idx="5">
                  <c:v>41213</c:v>
                </c:pt>
                <c:pt idx="6">
                  <c:v>41213</c:v>
                </c:pt>
                <c:pt idx="7">
                  <c:v>41213</c:v>
                </c:pt>
                <c:pt idx="8">
                  <c:v>41213</c:v>
                </c:pt>
                <c:pt idx="9">
                  <c:v>41213</c:v>
                </c:pt>
              </c:numCache>
            </c:numRef>
          </c:yVal>
        </c:ser>
        <c:ser>
          <c:idx val="22"/>
          <c:order val="22"/>
          <c:tx>
            <c:strRef>
              <c:f>ONEL_QIPPmilestones!$BI$22</c:f>
              <c:strCache>
                <c:ptCount val="1"/>
                <c:pt idx="0">
                  <c:v>QIPP LM 2.22</c:v>
                </c:pt>
              </c:strCache>
            </c:strRef>
          </c:tx>
          <c:spPr>
            <a:ln w="12700">
              <a:solidFill>
                <a:srgbClr val="666699"/>
              </a:solidFill>
              <a:prstDash val="solid"/>
            </a:ln>
          </c:spPr>
          <c:marker>
            <c:symbol val="star"/>
            <c:size val="5"/>
            <c:spPr>
              <a:noFill/>
              <a:ln>
                <a:solidFill>
                  <a:srgbClr val="666699"/>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ONEL_QIPPmilestones!$BI$39:$BI$79</c:f>
              <c:numCache>
                <c:formatCode>mmm\ yy</c:formatCode>
                <c:ptCount val="41"/>
              </c:numCache>
            </c:numRef>
          </c:yVal>
        </c:ser>
        <c:ser>
          <c:idx val="23"/>
          <c:order val="23"/>
          <c:tx>
            <c:strRef>
              <c:f>ONEL_QIPPmilestones!$BJ$22</c:f>
              <c:strCache>
                <c:ptCount val="1"/>
                <c:pt idx="0">
                  <c:v>QIPP LM 2.23</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ONEL_QIPPmilestones!$BJ$39:$BJ$79</c:f>
              <c:numCache>
                <c:formatCode>mmm\ yy</c:formatCode>
                <c:ptCount val="41"/>
              </c:numCache>
            </c:numRef>
          </c:yVal>
        </c:ser>
        <c:ser>
          <c:idx val="24"/>
          <c:order val="24"/>
          <c:tx>
            <c:strRef>
              <c:f>ONEL_QIPPmilestones!$BK$22</c:f>
              <c:strCache>
                <c:ptCount val="1"/>
                <c:pt idx="0">
                  <c:v>QIPP LM 2.24</c:v>
                </c:pt>
              </c:strCache>
            </c:strRef>
          </c:tx>
          <c:spPr>
            <a:ln w="12700">
              <a:solidFill>
                <a:srgbClr val="003366"/>
              </a:solidFill>
              <a:prstDash val="solid"/>
            </a:ln>
          </c:spPr>
          <c:marker>
            <c:symbol val="plus"/>
            <c:size val="5"/>
            <c:spPr>
              <a:noFill/>
              <a:ln>
                <a:solidFill>
                  <a:srgbClr val="003366"/>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ONEL_QIPPmilestones!$BK$39:$BK$79</c:f>
              <c:numCache>
                <c:formatCode>mmm\ yy</c:formatCode>
                <c:ptCount val="41"/>
              </c:numCache>
            </c:numRef>
          </c:yVal>
        </c:ser>
        <c:ser>
          <c:idx val="25"/>
          <c:order val="25"/>
          <c:tx>
            <c:strRef>
              <c:f>ONEL_QIPPmilestones!$BL$22</c:f>
              <c:strCache>
                <c:ptCount val="1"/>
                <c:pt idx="0">
                  <c:v>QIPP LM 2.25</c:v>
                </c:pt>
              </c:strCache>
            </c:strRef>
          </c:tx>
          <c:spPr>
            <a:ln w="12700">
              <a:solidFill>
                <a:srgbClr val="339966"/>
              </a:solidFill>
              <a:prstDash val="solid"/>
            </a:ln>
          </c:spPr>
          <c:marker>
            <c:symbol val="dot"/>
            <c:size val="5"/>
            <c:spPr>
              <a:noFill/>
              <a:ln>
                <a:solidFill>
                  <a:srgbClr val="339966"/>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ONEL_QIPPmilestones!$BL$39:$BL$79</c:f>
              <c:numCache>
                <c:formatCode>mmm\ yy</c:formatCode>
                <c:ptCount val="41"/>
              </c:numCache>
            </c:numRef>
          </c:yVal>
        </c:ser>
        <c:ser>
          <c:idx val="26"/>
          <c:order val="26"/>
          <c:tx>
            <c:strRef>
              <c:f>ONEL_QIPPmilestones!$BM$22</c:f>
              <c:strCache>
                <c:ptCount val="1"/>
                <c:pt idx="0">
                  <c:v>QIPP LM 2.26</c:v>
                </c:pt>
              </c:strCache>
            </c:strRef>
          </c:tx>
          <c:spPr>
            <a:ln w="12700">
              <a:solidFill>
                <a:srgbClr val="003300"/>
              </a:solidFill>
              <a:prstDash val="solid"/>
            </a:ln>
          </c:spPr>
          <c:marker>
            <c:symbol val="dash"/>
            <c:size val="5"/>
            <c:spPr>
              <a:noFill/>
              <a:ln>
                <a:solidFill>
                  <a:srgbClr val="003300"/>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ONEL_QIPPmilestones!$BM$39:$BM$79</c:f>
              <c:numCache>
                <c:formatCode>mmm\ yy</c:formatCode>
                <c:ptCount val="41"/>
              </c:numCache>
            </c:numRef>
          </c:yVal>
        </c:ser>
        <c:ser>
          <c:idx val="27"/>
          <c:order val="27"/>
          <c:tx>
            <c:strRef>
              <c:f>ONEL_QIPPmilestones!$BN$22</c:f>
              <c:strCache>
                <c:ptCount val="1"/>
                <c:pt idx="0">
                  <c:v>QIPP LM 2.27</c:v>
                </c:pt>
              </c:strCache>
            </c:strRef>
          </c:tx>
          <c:spPr>
            <a:ln w="12700">
              <a:solidFill>
                <a:srgbClr val="333300"/>
              </a:solidFill>
              <a:prstDash val="solid"/>
            </a:ln>
          </c:spPr>
          <c:marker>
            <c:symbol val="diamond"/>
            <c:size val="5"/>
            <c:spPr>
              <a:solidFill>
                <a:srgbClr val="333300"/>
              </a:solidFill>
              <a:ln>
                <a:solidFill>
                  <a:srgbClr val="333300"/>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ONEL_QIPPmilestones!$BN$39:$BN$79</c:f>
              <c:numCache>
                <c:formatCode>mmm\ yy</c:formatCode>
                <c:ptCount val="41"/>
              </c:numCache>
            </c:numRef>
          </c:yVal>
        </c:ser>
        <c:ser>
          <c:idx val="28"/>
          <c:order val="28"/>
          <c:tx>
            <c:strRef>
              <c:f>ONEL_QIPPmilestones!$BO$22</c:f>
              <c:strCache>
                <c:ptCount val="1"/>
                <c:pt idx="0">
                  <c:v>QIPP LM 2.28</c:v>
                </c:pt>
              </c:strCache>
            </c:strRef>
          </c:tx>
          <c:spPr>
            <a:ln w="12700">
              <a:solidFill>
                <a:srgbClr val="993300"/>
              </a:solidFill>
              <a:prstDash val="solid"/>
            </a:ln>
          </c:spPr>
          <c:marker>
            <c:symbol val="square"/>
            <c:size val="5"/>
            <c:spPr>
              <a:solidFill>
                <a:srgbClr val="993300"/>
              </a:solidFill>
              <a:ln>
                <a:solidFill>
                  <a:srgbClr val="993300"/>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ONEL_QIPPmilestones!$BO$39:$BO$79</c:f>
              <c:numCache>
                <c:formatCode>mmm\ yy</c:formatCode>
                <c:ptCount val="41"/>
              </c:numCache>
            </c:numRef>
          </c:yVal>
        </c:ser>
        <c:ser>
          <c:idx val="29"/>
          <c:order val="29"/>
          <c:tx>
            <c:strRef>
              <c:f>ONEL_QIPPmilestones!$BP$22</c:f>
              <c:strCache>
                <c:ptCount val="1"/>
                <c:pt idx="0">
                  <c:v>QIPP LM 2.29</c:v>
                </c:pt>
              </c:strCache>
            </c:strRef>
          </c:tx>
          <c:spPr>
            <a:ln w="12700">
              <a:solidFill>
                <a:srgbClr val="993366"/>
              </a:solidFill>
              <a:prstDash val="solid"/>
            </a:ln>
          </c:spPr>
          <c:marker>
            <c:symbol val="triangle"/>
            <c:size val="5"/>
            <c:spPr>
              <a:solidFill>
                <a:srgbClr val="993366"/>
              </a:solidFill>
              <a:ln>
                <a:solidFill>
                  <a:srgbClr val="993366"/>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ONEL_QIPPmilestones!$BP$39:$BP$79</c:f>
              <c:numCache>
                <c:formatCode>mmm\ yy</c:formatCode>
                <c:ptCount val="41"/>
              </c:numCache>
            </c:numRef>
          </c:yVal>
        </c:ser>
        <c:axId val="94512640"/>
        <c:axId val="94520064"/>
      </c:scatterChart>
      <c:valAx>
        <c:axId val="94512640"/>
        <c:scaling>
          <c:orientation val="minMax"/>
        </c:scaling>
        <c:axPos val="t"/>
        <c:title>
          <c:tx>
            <c:rich>
              <a:bodyPr/>
              <a:lstStyle/>
              <a:p>
                <a:pPr>
                  <a:defRPr sz="1000" b="1" i="1" u="none" strike="noStrike" baseline="0">
                    <a:solidFill>
                      <a:srgbClr val="000000"/>
                    </a:solidFill>
                    <a:latin typeface="Calibri"/>
                    <a:ea typeface="Calibri"/>
                    <a:cs typeface="Calibri"/>
                  </a:defRPr>
                </a:pPr>
                <a:r>
                  <a:rPr lang="en-GB"/>
                  <a:t>MONTH REPORTED</a:t>
                </a:r>
              </a:p>
            </c:rich>
          </c:tx>
          <c:layout>
            <c:manualLayout>
              <c:xMode val="edge"/>
              <c:yMode val="edge"/>
              <c:x val="0.40778606755788344"/>
              <c:y val="5.1548290976902222E-2"/>
            </c:manualLayout>
          </c:layout>
          <c:spPr>
            <a:noFill/>
            <a:ln w="25400">
              <a:noFill/>
            </a:ln>
          </c:spPr>
        </c:title>
        <c:numFmt formatCode="mmm\-yy" sourceLinked="1"/>
        <c:minorTickMark val="out"/>
        <c:tickLblPos val="nextTo"/>
        <c:txPr>
          <a:bodyPr rot="-5400000" vert="horz"/>
          <a:lstStyle/>
          <a:p>
            <a:pPr>
              <a:defRPr sz="1000" b="0" i="1" u="none" strike="noStrike" baseline="0">
                <a:solidFill>
                  <a:srgbClr val="000000"/>
                </a:solidFill>
                <a:latin typeface="Calibri"/>
                <a:ea typeface="Calibri"/>
                <a:cs typeface="Calibri"/>
              </a:defRPr>
            </a:pPr>
            <a:endParaRPr lang="en-US"/>
          </a:p>
        </c:txPr>
        <c:crossAx val="94520064"/>
        <c:crossesAt val="31"/>
        <c:crossBetween val="midCat"/>
        <c:majorUnit val="31"/>
        <c:minorUnit val="31"/>
      </c:valAx>
      <c:valAx>
        <c:axId val="94520064"/>
        <c:scaling>
          <c:orientation val="maxMin"/>
        </c:scaling>
        <c:axPos val="l"/>
        <c:majorGridlines/>
        <c:minorGridlines/>
        <c:title>
          <c:tx>
            <c:rich>
              <a:bodyPr/>
              <a:lstStyle/>
              <a:p>
                <a:pPr>
                  <a:defRPr sz="1000" b="1" i="1" u="none" strike="noStrike" baseline="0">
                    <a:solidFill>
                      <a:srgbClr val="000000"/>
                    </a:solidFill>
                    <a:latin typeface="Calibri"/>
                    <a:ea typeface="Calibri"/>
                    <a:cs typeface="Calibri"/>
                  </a:defRPr>
                </a:pPr>
                <a:r>
                  <a:rPr lang="en-GB"/>
                  <a:t>EXPECTED MONTH OF DELVIERY</a:t>
                </a:r>
              </a:p>
            </c:rich>
          </c:tx>
          <c:spPr>
            <a:noFill/>
            <a:ln w="25400">
              <a:noFill/>
            </a:ln>
          </c:spPr>
        </c:title>
        <c:numFmt formatCode="mmm\-yy" sourceLinked="1"/>
        <c:minorTickMark val="out"/>
        <c:tickLblPos val="nextTo"/>
        <c:txPr>
          <a:bodyPr rot="0" vert="horz"/>
          <a:lstStyle/>
          <a:p>
            <a:pPr>
              <a:defRPr sz="1000" b="0" i="1" u="none" strike="noStrike" baseline="0">
                <a:solidFill>
                  <a:srgbClr val="000000"/>
                </a:solidFill>
                <a:latin typeface="Calibri"/>
                <a:ea typeface="Calibri"/>
                <a:cs typeface="Calibri"/>
              </a:defRPr>
            </a:pPr>
            <a:endParaRPr lang="en-US"/>
          </a:p>
        </c:txPr>
        <c:crossAx val="94512640"/>
        <c:crossesAt val="31"/>
        <c:crossBetween val="midCat"/>
        <c:majorUnit val="31"/>
        <c:minorUnit val="31"/>
      </c:valAx>
      <c:spPr>
        <a:ln>
          <a:solidFill>
            <a:schemeClr val="accent1"/>
          </a:solidFill>
        </a:ln>
      </c:spPr>
    </c:plotArea>
    <c:legend>
      <c:legendPos val="r"/>
      <c:layout>
        <c:manualLayout>
          <c:xMode val="edge"/>
          <c:yMode val="edge"/>
          <c:x val="7.5801851299199835E-2"/>
          <c:y val="0.80530973451327681"/>
          <c:w val="0.81146826034500752"/>
          <c:h val="0.15676359039190932"/>
        </c:manualLayout>
      </c:layout>
      <c:txPr>
        <a:bodyPr/>
        <a:lstStyle/>
        <a:p>
          <a:pPr>
            <a:defRPr sz="920" b="0" i="1" u="none" strike="noStrike" baseline="0">
              <a:solidFill>
                <a:srgbClr val="000000"/>
              </a:solidFill>
              <a:latin typeface="Calibri"/>
              <a:ea typeface="Calibri"/>
              <a:cs typeface="Calibri"/>
            </a:defRPr>
          </a:pPr>
          <a:endParaRPr lang="en-US"/>
        </a:p>
      </c:txPr>
    </c:legend>
    <c:plotVisOnly val="1"/>
    <c:dispBlanksAs val="gap"/>
  </c:chart>
  <c:txPr>
    <a:bodyPr/>
    <a:lstStyle/>
    <a:p>
      <a:pPr>
        <a:defRPr sz="1000" b="0" i="1" u="none" strike="noStrike" baseline="0">
          <a:solidFill>
            <a:srgbClr val="000000"/>
          </a:solidFill>
          <a:latin typeface="Calibri"/>
          <a:ea typeface="Calibri"/>
          <a:cs typeface="Calibri"/>
        </a:defRPr>
      </a:pPr>
      <a:endParaRPr lang="en-US"/>
    </a:p>
  </c:txPr>
  <c:printSettings>
    <c:headerFooter alignWithMargins="0"/>
    <c:pageMargins b="1" l="0.75000000000000333" r="0.75000000000000333"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400" b="1" i="1" u="none" strike="noStrike" baseline="0">
                <a:solidFill>
                  <a:srgbClr val="000000"/>
                </a:solidFill>
                <a:latin typeface="Calibri"/>
                <a:ea typeface="Calibri"/>
                <a:cs typeface="Calibri"/>
              </a:defRPr>
            </a:pPr>
            <a:r>
              <a:rPr lang="en-GB"/>
              <a:t>PCT Milestones graph - QIPP initiative 3</a:t>
            </a:r>
          </a:p>
        </c:rich>
      </c:tx>
      <c:layout>
        <c:manualLayout>
          <c:xMode val="edge"/>
          <c:yMode val="edge"/>
          <c:x val="9.8418309956153568E-3"/>
          <c:y val="9.0457490282069772E-3"/>
        </c:manualLayout>
      </c:layout>
      <c:spPr>
        <a:noFill/>
        <a:ln w="25400">
          <a:noFill/>
        </a:ln>
      </c:spPr>
    </c:title>
    <c:plotArea>
      <c:layout>
        <c:manualLayout>
          <c:layoutTarget val="inner"/>
          <c:xMode val="edge"/>
          <c:yMode val="edge"/>
          <c:x val="8.4476379228106677E-2"/>
          <c:y val="0.13164251304030034"/>
          <c:w val="0.79889298892988925"/>
          <c:h val="0.63285024154590053"/>
        </c:manualLayout>
      </c:layout>
      <c:scatterChart>
        <c:scatterStyle val="lineMarker"/>
        <c:ser>
          <c:idx val="0"/>
          <c:order val="0"/>
          <c:tx>
            <c:v>delivery path</c:v>
          </c:tx>
          <c:spPr>
            <a:ln w="6350">
              <a:prstDash val="dashDot"/>
            </a:ln>
          </c:spPr>
          <c:marker>
            <c:symbol val="none"/>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yVal>
        </c:ser>
        <c:ser>
          <c:idx val="6"/>
          <c:order val="1"/>
          <c:tx>
            <c:strRef>
              <c:f>ONEL_QIPPmilestones!$BU$22</c:f>
              <c:strCache>
                <c:ptCount val="1"/>
                <c:pt idx="0">
                  <c:v>QIPP LM 3.1</c:v>
                </c:pt>
              </c:strCache>
            </c:strRef>
          </c:tx>
          <c:spPr>
            <a:ln>
              <a:solidFill>
                <a:schemeClr val="tx2">
                  <a:lumMod val="40000"/>
                  <a:lumOff val="60000"/>
                </a:schemeClr>
              </a:solidFill>
            </a:ln>
          </c:spPr>
          <c:marker>
            <c:symbol val="plus"/>
            <c:size val="7"/>
          </c:marker>
          <c:dLbls>
            <c:dLbl>
              <c:idx val="0"/>
              <c:delete val="1"/>
            </c:dLbl>
            <c:dLbl>
              <c:idx val="1"/>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ONEL_QIPPmilestones!$BU$39:$BU$79</c:f>
              <c:numCache>
                <c:formatCode>mmm\ yy</c:formatCode>
                <c:ptCount val="41"/>
                <c:pt idx="4">
                  <c:v>41060</c:v>
                </c:pt>
                <c:pt idx="5">
                  <c:v>41060</c:v>
                </c:pt>
              </c:numCache>
            </c:numRef>
          </c:yVal>
        </c:ser>
        <c:ser>
          <c:idx val="7"/>
          <c:order val="2"/>
          <c:tx>
            <c:strRef>
              <c:f>ONEL_QIPPmilestones!$BV$22</c:f>
              <c:strCache>
                <c:ptCount val="1"/>
                <c:pt idx="0">
                  <c:v>QIPP LM 3.2</c:v>
                </c:pt>
              </c:strCache>
            </c:strRef>
          </c:tx>
          <c:spPr>
            <a:ln w="25400">
              <a:solidFill>
                <a:srgbClr val="FF8080"/>
              </a:solidFill>
              <a:prstDash val="lgDashDot"/>
            </a:ln>
          </c:spPr>
          <c:marker>
            <c:symbol val="plus"/>
            <c:size val="7"/>
            <c:spPr>
              <a:solidFill>
                <a:srgbClr val="969696"/>
              </a:solidFill>
              <a:ln>
                <a:solidFill>
                  <a:srgbClr val="FF8080"/>
                </a:solidFill>
                <a:prstDash val="solid"/>
              </a:ln>
            </c:spPr>
          </c:marker>
          <c:dLbls>
            <c:dLbl>
              <c:idx val="0"/>
              <c:delete val="1"/>
            </c:dLbl>
            <c:dLbl>
              <c:idx val="1"/>
              <c:delete val="1"/>
            </c:dLbl>
            <c:dLbl>
              <c:idx val="2"/>
              <c:delete val="1"/>
            </c:dLbl>
            <c:dLbl>
              <c:idx val="3"/>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ONEL_QIPPmilestones!$BV$39:$BV$79</c:f>
              <c:numCache>
                <c:formatCode>mmm\ yy</c:formatCode>
                <c:ptCount val="41"/>
                <c:pt idx="4">
                  <c:v>41213</c:v>
                </c:pt>
                <c:pt idx="5">
                  <c:v>41213</c:v>
                </c:pt>
                <c:pt idx="6">
                  <c:v>41213</c:v>
                </c:pt>
                <c:pt idx="7">
                  <c:v>41213</c:v>
                </c:pt>
                <c:pt idx="8">
                  <c:v>41213</c:v>
                </c:pt>
                <c:pt idx="9">
                  <c:v>41213</c:v>
                </c:pt>
              </c:numCache>
            </c:numRef>
          </c:yVal>
        </c:ser>
        <c:ser>
          <c:idx val="15"/>
          <c:order val="3"/>
          <c:tx>
            <c:strRef>
              <c:f>ONEL_QIPPmilestones!$BW$22</c:f>
              <c:strCache>
                <c:ptCount val="1"/>
                <c:pt idx="0">
                  <c:v>QIPP LM 3.3</c:v>
                </c:pt>
              </c:strCache>
            </c:strRef>
          </c:tx>
          <c:spPr>
            <a:ln w="25400">
              <a:solidFill>
                <a:srgbClr val="FFCC99"/>
              </a:solidFill>
              <a:prstDash val="solid"/>
            </a:ln>
          </c:spPr>
          <c:marker>
            <c:symbol val="plus"/>
            <c:size val="7"/>
            <c:spPr>
              <a:noFill/>
              <a:ln>
                <a:solidFill>
                  <a:srgbClr val="FFCC99"/>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ONEL_QIPPmilestones!$BW$39:$BW$79</c:f>
              <c:numCache>
                <c:formatCode>mmm\ yy</c:formatCode>
                <c:ptCount val="41"/>
                <c:pt idx="4">
                  <c:v>41243</c:v>
                </c:pt>
                <c:pt idx="5">
                  <c:v>41243</c:v>
                </c:pt>
                <c:pt idx="6">
                  <c:v>41243</c:v>
                </c:pt>
                <c:pt idx="7">
                  <c:v>41243</c:v>
                </c:pt>
                <c:pt idx="8">
                  <c:v>41243</c:v>
                </c:pt>
                <c:pt idx="9">
                  <c:v>41243</c:v>
                </c:pt>
              </c:numCache>
            </c:numRef>
          </c:yVal>
        </c:ser>
        <c:ser>
          <c:idx val="16"/>
          <c:order val="4"/>
          <c:tx>
            <c:strRef>
              <c:f>ONEL_QIPPmilestones!$BX$22</c:f>
              <c:strCache>
                <c:ptCount val="1"/>
                <c:pt idx="0">
                  <c:v>QIPP LM 3.4</c:v>
                </c:pt>
              </c:strCache>
            </c:strRef>
          </c:tx>
          <c:spPr>
            <a:ln w="25400">
              <a:solidFill>
                <a:srgbClr val="3366FF"/>
              </a:solidFill>
              <a:prstDash val="solid"/>
            </a:ln>
          </c:spPr>
          <c:marker>
            <c:symbol val="plus"/>
            <c:size val="7"/>
            <c:spPr>
              <a:noFill/>
              <a:ln>
                <a:solidFill>
                  <a:srgbClr val="3366FF"/>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ONEL_QIPPmilestones!$BX$39:$BX$79</c:f>
              <c:numCache>
                <c:formatCode>mmm\ yy</c:formatCode>
                <c:ptCount val="41"/>
              </c:numCache>
            </c:numRef>
          </c:yVal>
        </c:ser>
        <c:ser>
          <c:idx val="17"/>
          <c:order val="5"/>
          <c:tx>
            <c:strRef>
              <c:f>ONEL_QIPPmilestones!$BY$22</c:f>
              <c:strCache>
                <c:ptCount val="1"/>
                <c:pt idx="0">
                  <c:v>QIPP LM 3.5</c:v>
                </c:pt>
              </c:strCache>
            </c:strRef>
          </c:tx>
          <c:spPr>
            <a:ln w="25400">
              <a:solidFill>
                <a:srgbClr val="33CCCC"/>
              </a:solidFill>
              <a:prstDash val="solid"/>
            </a:ln>
          </c:spPr>
          <c:marker>
            <c:symbol val="plus"/>
            <c:size val="7"/>
            <c:spPr>
              <a:noFill/>
              <a:ln>
                <a:solidFill>
                  <a:srgbClr val="33CCCC"/>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ONEL_QIPPmilestones!$BY$39:$BY$79</c:f>
              <c:numCache>
                <c:formatCode>mmm\ yy</c:formatCode>
                <c:ptCount val="41"/>
              </c:numCache>
            </c:numRef>
          </c:yVal>
        </c:ser>
        <c:ser>
          <c:idx val="2"/>
          <c:order val="6"/>
          <c:tx>
            <c:strRef>
              <c:f>ONEL_QIPPmilestones!$BZ$22</c:f>
              <c:strCache>
                <c:ptCount val="1"/>
                <c:pt idx="0">
                  <c:v>QIPP LM 3.6</c:v>
                </c:pt>
              </c:strCache>
            </c:strRef>
          </c:tx>
          <c:marker>
            <c:symbol val="plus"/>
            <c:size val="7"/>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ONEL_QIPPmilestones!$BZ$39:$BZ$79</c:f>
              <c:numCache>
                <c:formatCode>mmm\ yy</c:formatCode>
                <c:ptCount val="41"/>
              </c:numCache>
            </c:numRef>
          </c:yVal>
        </c:ser>
        <c:ser>
          <c:idx val="3"/>
          <c:order val="7"/>
          <c:tx>
            <c:strRef>
              <c:f>ONEL_QIPPmilestones!$CA$22</c:f>
              <c:strCache>
                <c:ptCount val="1"/>
                <c:pt idx="0">
                  <c:v>QIPP LM 3.7</c:v>
                </c:pt>
              </c:strCache>
            </c:strRef>
          </c:tx>
          <c:marker>
            <c:symbol val="plus"/>
            <c:size val="7"/>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ONEL_QIPPmilestones!$CA$39:$CA$79</c:f>
              <c:numCache>
                <c:formatCode>mmm\ yy</c:formatCode>
                <c:ptCount val="41"/>
              </c:numCache>
            </c:numRef>
          </c:yVal>
        </c:ser>
        <c:ser>
          <c:idx val="4"/>
          <c:order val="8"/>
          <c:tx>
            <c:strRef>
              <c:f>ONEL_QIPPmilestones!$CB$22</c:f>
              <c:strCache>
                <c:ptCount val="1"/>
                <c:pt idx="0">
                  <c:v>QIPP LM 3.8</c:v>
                </c:pt>
              </c:strCache>
            </c:strRef>
          </c:tx>
          <c:marker>
            <c:symbol val="plus"/>
            <c:size val="7"/>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ONEL_QIPPmilestones!$CB$39:$CB$79</c:f>
              <c:numCache>
                <c:formatCode>mmm\ yy</c:formatCode>
                <c:ptCount val="41"/>
              </c:numCache>
            </c:numRef>
          </c:yVal>
        </c:ser>
        <c:ser>
          <c:idx val="5"/>
          <c:order val="9"/>
          <c:tx>
            <c:strRef>
              <c:f>ONEL_QIPPmilestones!$CC$22</c:f>
              <c:strCache>
                <c:ptCount val="1"/>
                <c:pt idx="0">
                  <c:v>QIPP LM 3.9</c:v>
                </c:pt>
              </c:strCache>
            </c:strRef>
          </c:tx>
          <c:marker>
            <c:symbol val="plus"/>
            <c:size val="7"/>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ONEL_QIPPmilestones!$CC$39:$CC$79</c:f>
              <c:numCache>
                <c:formatCode>mmm\ yy</c:formatCode>
                <c:ptCount val="41"/>
              </c:numCache>
            </c:numRef>
          </c:yVal>
        </c:ser>
        <c:ser>
          <c:idx val="8"/>
          <c:order val="10"/>
          <c:tx>
            <c:strRef>
              <c:f>ONEL_QIPPmilestones!$CD$22</c:f>
              <c:strCache>
                <c:ptCount val="1"/>
                <c:pt idx="0">
                  <c:v>QIPP LM 3.10</c:v>
                </c:pt>
              </c:strCache>
            </c:strRef>
          </c:tx>
          <c:marker>
            <c:symbol val="plus"/>
            <c:size val="7"/>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ONEL_QIPPmilestones!$CD$39:$CD$79</c:f>
              <c:numCache>
                <c:formatCode>mmm\ yy</c:formatCode>
                <c:ptCount val="41"/>
              </c:numCache>
            </c:numRef>
          </c:yVal>
        </c:ser>
        <c:ser>
          <c:idx val="1"/>
          <c:order val="11"/>
          <c:tx>
            <c:strRef>
              <c:f>ONEL_QIPPmilestones!$CE$22</c:f>
              <c:strCache>
                <c:ptCount val="1"/>
                <c:pt idx="0">
                  <c:v>QIPP LM 3.11</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ONEL_QIPPmilestones!$CE$39:$CE$79</c:f>
              <c:numCache>
                <c:formatCode>mmm\ yy</c:formatCode>
                <c:ptCount val="41"/>
              </c:numCache>
            </c:numRef>
          </c:yVal>
        </c:ser>
        <c:ser>
          <c:idx val="9"/>
          <c:order val="12"/>
          <c:tx>
            <c:strRef>
              <c:f>ONEL_QIPPmilestones!$CF$22</c:f>
              <c:strCache>
                <c:ptCount val="1"/>
                <c:pt idx="0">
                  <c:v>QIPP LM 3.12</c:v>
                </c:pt>
              </c:strCache>
            </c:strRef>
          </c:tx>
          <c:spPr>
            <a:ln w="12700">
              <a:solidFill>
                <a:srgbClr val="CCFFFF"/>
              </a:solidFill>
              <a:prstDash val="solid"/>
            </a:ln>
          </c:spPr>
          <c:marker>
            <c:symbol val="diamond"/>
            <c:size val="5"/>
            <c:spPr>
              <a:solidFill>
                <a:srgbClr val="CCFFFF"/>
              </a:solidFill>
              <a:ln>
                <a:solidFill>
                  <a:srgbClr val="CCFFFF"/>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ONEL_QIPPmilestones!$CF$39:$CF$79</c:f>
              <c:numCache>
                <c:formatCode>mmm\ yy</c:formatCode>
                <c:ptCount val="41"/>
              </c:numCache>
            </c:numRef>
          </c:yVal>
        </c:ser>
        <c:ser>
          <c:idx val="10"/>
          <c:order val="13"/>
          <c:tx>
            <c:strRef>
              <c:f>ONEL_QIPPmilestones!$CG$22</c:f>
              <c:strCache>
                <c:ptCount val="1"/>
                <c:pt idx="0">
                  <c:v>QIPP LM 3.13</c:v>
                </c:pt>
              </c:strCache>
            </c:strRef>
          </c:tx>
          <c:spPr>
            <a:ln w="12700">
              <a:solidFill>
                <a:srgbClr val="CCFFCC"/>
              </a:solidFill>
              <a:prstDash val="solid"/>
            </a:ln>
          </c:spPr>
          <c:marker>
            <c:symbol val="square"/>
            <c:size val="5"/>
            <c:spPr>
              <a:solidFill>
                <a:srgbClr val="CCFFCC"/>
              </a:solidFill>
              <a:ln>
                <a:solidFill>
                  <a:srgbClr val="CCFFCC"/>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ONEL_QIPPmilestones!$CG$39:$CG$79</c:f>
              <c:numCache>
                <c:formatCode>mmm\ yy</c:formatCode>
                <c:ptCount val="41"/>
              </c:numCache>
            </c:numRef>
          </c:yVal>
        </c:ser>
        <c:ser>
          <c:idx val="11"/>
          <c:order val="14"/>
          <c:tx>
            <c:strRef>
              <c:f>ONEL_QIPPmilestones!$CH$22</c:f>
              <c:strCache>
                <c:ptCount val="1"/>
                <c:pt idx="0">
                  <c:v>QIPP LM 3.14</c:v>
                </c:pt>
              </c:strCache>
            </c:strRef>
          </c:tx>
          <c:spPr>
            <a:ln w="12700">
              <a:solidFill>
                <a:srgbClr val="FFFF99"/>
              </a:solidFill>
              <a:prstDash val="solid"/>
            </a:ln>
          </c:spPr>
          <c:marker>
            <c:symbol val="triangle"/>
            <c:size val="5"/>
            <c:spPr>
              <a:solidFill>
                <a:srgbClr val="FFFF99"/>
              </a:solidFill>
              <a:ln>
                <a:solidFill>
                  <a:srgbClr val="FFFF99"/>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ONEL_QIPPmilestones!$CH$39:$CH$79</c:f>
              <c:numCache>
                <c:formatCode>mmm\ yy</c:formatCode>
                <c:ptCount val="41"/>
              </c:numCache>
            </c:numRef>
          </c:yVal>
        </c:ser>
        <c:ser>
          <c:idx val="12"/>
          <c:order val="15"/>
          <c:tx>
            <c:strRef>
              <c:f>ONEL_QIPPmilestones!$CI$22</c:f>
              <c:strCache>
                <c:ptCount val="1"/>
                <c:pt idx="0">
                  <c:v>QIPP LM 3.15</c:v>
                </c:pt>
              </c:strCache>
            </c:strRef>
          </c:tx>
          <c:spPr>
            <a:ln w="12700">
              <a:solidFill>
                <a:srgbClr val="99CCFF"/>
              </a:solidFill>
              <a:prstDash val="solid"/>
            </a:ln>
          </c:spPr>
          <c:marker>
            <c:symbol val="x"/>
            <c:size val="5"/>
            <c:spPr>
              <a:noFill/>
              <a:ln>
                <a:solidFill>
                  <a:srgbClr val="99CCFF"/>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ONEL_QIPPmilestones!$CI$39:$CI$79</c:f>
              <c:numCache>
                <c:formatCode>mmm\ yy</c:formatCode>
                <c:ptCount val="41"/>
              </c:numCache>
            </c:numRef>
          </c:yVal>
        </c:ser>
        <c:ser>
          <c:idx val="13"/>
          <c:order val="16"/>
          <c:tx>
            <c:strRef>
              <c:f>ONEL_QIPPmilestones!$CJ$22</c:f>
              <c:strCache>
                <c:ptCount val="1"/>
                <c:pt idx="0">
                  <c:v>QIPP LM 3.16</c:v>
                </c:pt>
              </c:strCache>
            </c:strRef>
          </c:tx>
          <c:spPr>
            <a:ln w="12700">
              <a:solidFill>
                <a:srgbClr val="FF99CC"/>
              </a:solidFill>
              <a:prstDash val="solid"/>
            </a:ln>
          </c:spPr>
          <c:marker>
            <c:symbol val="star"/>
            <c:size val="5"/>
            <c:spPr>
              <a:noFill/>
              <a:ln>
                <a:solidFill>
                  <a:srgbClr val="FF99CC"/>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ONEL_QIPPmilestones!$CJ$39:$CJ$79</c:f>
              <c:numCache>
                <c:formatCode>mmm\ yy</c:formatCode>
                <c:ptCount val="41"/>
              </c:numCache>
            </c:numRef>
          </c:yVal>
        </c:ser>
        <c:ser>
          <c:idx val="14"/>
          <c:order val="17"/>
          <c:tx>
            <c:strRef>
              <c:f>ONEL_QIPPmilestones!$CK$22</c:f>
              <c:strCache>
                <c:ptCount val="1"/>
                <c:pt idx="0">
                  <c:v>QIPP LM 3.17</c:v>
                </c:pt>
              </c:strCache>
            </c:strRef>
          </c:tx>
          <c:spPr>
            <a:ln w="12700">
              <a:solidFill>
                <a:srgbClr val="CC99FF"/>
              </a:solidFill>
              <a:prstDash val="solid"/>
            </a:ln>
          </c:spPr>
          <c:marker>
            <c:symbol val="circle"/>
            <c:size val="5"/>
            <c:spPr>
              <a:solidFill>
                <a:srgbClr val="CC99FF"/>
              </a:solidFill>
              <a:ln>
                <a:solidFill>
                  <a:srgbClr val="CC99FF"/>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ONEL_QIPPmilestones!$CK$39:$CK$79</c:f>
              <c:numCache>
                <c:formatCode>mmm\ yy</c:formatCode>
                <c:ptCount val="41"/>
              </c:numCache>
            </c:numRef>
          </c:yVal>
        </c:ser>
        <c:ser>
          <c:idx val="18"/>
          <c:order val="18"/>
          <c:tx>
            <c:strRef>
              <c:f>ONEL_QIPPmilestones!$CL$22</c:f>
              <c:strCache>
                <c:ptCount val="1"/>
                <c:pt idx="0">
                  <c:v>QIPP LM 3.18</c:v>
                </c:pt>
              </c:strCache>
            </c:strRef>
          </c:tx>
          <c:spPr>
            <a:ln w="12700">
              <a:solidFill>
                <a:srgbClr val="99CC00"/>
              </a:solidFill>
              <a:prstDash val="solid"/>
            </a:ln>
          </c:spPr>
          <c:marker>
            <c:symbol val="diamond"/>
            <c:size val="5"/>
            <c:spPr>
              <a:solidFill>
                <a:srgbClr val="99CC00"/>
              </a:solidFill>
              <a:ln>
                <a:solidFill>
                  <a:srgbClr val="99CC00"/>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ONEL_QIPPmilestones!$CL$39:$CL$79</c:f>
              <c:numCache>
                <c:formatCode>mmm\ yy</c:formatCode>
                <c:ptCount val="41"/>
              </c:numCache>
            </c:numRef>
          </c:yVal>
        </c:ser>
        <c:ser>
          <c:idx val="19"/>
          <c:order val="19"/>
          <c:tx>
            <c:strRef>
              <c:f>ONEL_QIPPmilestones!$CM$22</c:f>
              <c:strCache>
                <c:ptCount val="1"/>
                <c:pt idx="0">
                  <c:v>QIPP LM 3.19</c:v>
                </c:pt>
              </c:strCache>
            </c:strRef>
          </c:tx>
          <c:spPr>
            <a:ln w="12700">
              <a:solidFill>
                <a:srgbClr val="FFCC00"/>
              </a:solidFill>
              <a:prstDash val="solid"/>
            </a:ln>
          </c:spPr>
          <c:marker>
            <c:symbol val="square"/>
            <c:size val="5"/>
            <c:spPr>
              <a:solidFill>
                <a:srgbClr val="FFCC00"/>
              </a:solidFill>
              <a:ln>
                <a:solidFill>
                  <a:srgbClr val="FFCC00"/>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ONEL_QIPPmilestones!$CM$39:$CM$79</c:f>
              <c:numCache>
                <c:formatCode>mmm\ yy</c:formatCode>
                <c:ptCount val="41"/>
              </c:numCache>
            </c:numRef>
          </c:yVal>
        </c:ser>
        <c:ser>
          <c:idx val="20"/>
          <c:order val="20"/>
          <c:tx>
            <c:strRef>
              <c:f>ONEL_QIPPmilestones!$CN$22</c:f>
              <c:strCache>
                <c:ptCount val="1"/>
                <c:pt idx="0">
                  <c:v>QIPP LM 3.20</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ONEL_QIPPmilestones!$CN$39:$CN$79</c:f>
              <c:numCache>
                <c:formatCode>mmm\ yy</c:formatCode>
                <c:ptCount val="41"/>
              </c:numCache>
            </c:numRef>
          </c:yVal>
        </c:ser>
        <c:ser>
          <c:idx val="21"/>
          <c:order val="21"/>
          <c:tx>
            <c:strRef>
              <c:f>ONEL_QIPPmilestones!$CO$22</c:f>
              <c:strCache>
                <c:ptCount val="1"/>
                <c:pt idx="0">
                  <c:v>QIPP LM 3.21</c:v>
                </c:pt>
              </c:strCache>
            </c:strRef>
          </c:tx>
          <c:spPr>
            <a:ln w="12700">
              <a:solidFill>
                <a:srgbClr val="FF6600"/>
              </a:solidFill>
              <a:prstDash val="solid"/>
            </a:ln>
          </c:spPr>
          <c:marker>
            <c:symbol val="x"/>
            <c:size val="5"/>
            <c:spPr>
              <a:noFill/>
              <a:ln>
                <a:solidFill>
                  <a:srgbClr val="FF6600"/>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ONEL_QIPPmilestones!$CO$39:$CO$79</c:f>
              <c:numCache>
                <c:formatCode>mmm\ yy</c:formatCode>
                <c:ptCount val="41"/>
              </c:numCache>
            </c:numRef>
          </c:yVal>
        </c:ser>
        <c:ser>
          <c:idx val="22"/>
          <c:order val="22"/>
          <c:tx>
            <c:strRef>
              <c:f>ONEL_QIPPmilestones!$CP$22</c:f>
              <c:strCache>
                <c:ptCount val="1"/>
                <c:pt idx="0">
                  <c:v>QIPP LM 3.22</c:v>
                </c:pt>
              </c:strCache>
            </c:strRef>
          </c:tx>
          <c:spPr>
            <a:ln w="12700">
              <a:solidFill>
                <a:srgbClr val="666699"/>
              </a:solidFill>
              <a:prstDash val="solid"/>
            </a:ln>
          </c:spPr>
          <c:marker>
            <c:symbol val="star"/>
            <c:size val="5"/>
            <c:spPr>
              <a:noFill/>
              <a:ln>
                <a:solidFill>
                  <a:srgbClr val="666699"/>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ONEL_QIPPmilestones!$CP$39:$CP$79</c:f>
              <c:numCache>
                <c:formatCode>mmm\ yy</c:formatCode>
                <c:ptCount val="41"/>
              </c:numCache>
            </c:numRef>
          </c:yVal>
        </c:ser>
        <c:ser>
          <c:idx val="23"/>
          <c:order val="23"/>
          <c:tx>
            <c:strRef>
              <c:f>ONEL_QIPPmilestones!$CQ$22</c:f>
              <c:strCache>
                <c:ptCount val="1"/>
                <c:pt idx="0">
                  <c:v>QIPP LM 3.23</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ONEL_QIPPmilestones!$CQ$39:$CQ$79</c:f>
              <c:numCache>
                <c:formatCode>mmm\ yy</c:formatCode>
                <c:ptCount val="41"/>
              </c:numCache>
            </c:numRef>
          </c:yVal>
        </c:ser>
        <c:ser>
          <c:idx val="24"/>
          <c:order val="24"/>
          <c:tx>
            <c:strRef>
              <c:f>ONEL_QIPPmilestones!$CR$22</c:f>
              <c:strCache>
                <c:ptCount val="1"/>
                <c:pt idx="0">
                  <c:v>QIPP LM 3.24</c:v>
                </c:pt>
              </c:strCache>
            </c:strRef>
          </c:tx>
          <c:spPr>
            <a:ln w="12700">
              <a:solidFill>
                <a:srgbClr val="003366"/>
              </a:solidFill>
              <a:prstDash val="solid"/>
            </a:ln>
          </c:spPr>
          <c:marker>
            <c:symbol val="plus"/>
            <c:size val="5"/>
            <c:spPr>
              <a:noFill/>
              <a:ln>
                <a:solidFill>
                  <a:srgbClr val="003366"/>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ONEL_QIPPmilestones!$CR$39:$CR$79</c:f>
              <c:numCache>
                <c:formatCode>mmm\ yy</c:formatCode>
                <c:ptCount val="41"/>
              </c:numCache>
            </c:numRef>
          </c:yVal>
        </c:ser>
        <c:ser>
          <c:idx val="25"/>
          <c:order val="25"/>
          <c:tx>
            <c:strRef>
              <c:f>ONEL_QIPPmilestones!$CS$22</c:f>
              <c:strCache>
                <c:ptCount val="1"/>
                <c:pt idx="0">
                  <c:v>QIPP LM 3.25</c:v>
                </c:pt>
              </c:strCache>
            </c:strRef>
          </c:tx>
          <c:spPr>
            <a:ln w="12700">
              <a:solidFill>
                <a:srgbClr val="339966"/>
              </a:solidFill>
              <a:prstDash val="solid"/>
            </a:ln>
          </c:spPr>
          <c:marker>
            <c:symbol val="dot"/>
            <c:size val="5"/>
            <c:spPr>
              <a:noFill/>
              <a:ln>
                <a:solidFill>
                  <a:srgbClr val="339966"/>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ONEL_QIPPmilestones!$CS$39:$CS$79</c:f>
              <c:numCache>
                <c:formatCode>mmm\ yy</c:formatCode>
                <c:ptCount val="41"/>
              </c:numCache>
            </c:numRef>
          </c:yVal>
        </c:ser>
        <c:ser>
          <c:idx val="26"/>
          <c:order val="26"/>
          <c:tx>
            <c:strRef>
              <c:f>ONEL_QIPPmilestones!$CT$22</c:f>
              <c:strCache>
                <c:ptCount val="1"/>
                <c:pt idx="0">
                  <c:v>QIPP LM 3.26</c:v>
                </c:pt>
              </c:strCache>
            </c:strRef>
          </c:tx>
          <c:spPr>
            <a:ln w="12700">
              <a:solidFill>
                <a:srgbClr val="003300"/>
              </a:solidFill>
              <a:prstDash val="solid"/>
            </a:ln>
          </c:spPr>
          <c:marker>
            <c:symbol val="dash"/>
            <c:size val="5"/>
            <c:spPr>
              <a:noFill/>
              <a:ln>
                <a:solidFill>
                  <a:srgbClr val="003300"/>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ONEL_QIPPmilestones!$CT$39:$CT$79</c:f>
              <c:numCache>
                <c:formatCode>mmm\ yy</c:formatCode>
                <c:ptCount val="41"/>
              </c:numCache>
            </c:numRef>
          </c:yVal>
        </c:ser>
        <c:ser>
          <c:idx val="27"/>
          <c:order val="27"/>
          <c:tx>
            <c:strRef>
              <c:f>ONEL_QIPPmilestones!$CU$22</c:f>
              <c:strCache>
                <c:ptCount val="1"/>
                <c:pt idx="0">
                  <c:v>QIPP LM 3.27</c:v>
                </c:pt>
              </c:strCache>
            </c:strRef>
          </c:tx>
          <c:spPr>
            <a:ln w="12700">
              <a:solidFill>
                <a:srgbClr val="333300"/>
              </a:solidFill>
              <a:prstDash val="solid"/>
            </a:ln>
          </c:spPr>
          <c:marker>
            <c:symbol val="diamond"/>
            <c:size val="5"/>
            <c:spPr>
              <a:solidFill>
                <a:srgbClr val="333300"/>
              </a:solidFill>
              <a:ln>
                <a:solidFill>
                  <a:srgbClr val="333300"/>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ONEL_QIPPmilestones!$CU$39:$CU$79</c:f>
              <c:numCache>
                <c:formatCode>mmm\ yy</c:formatCode>
                <c:ptCount val="41"/>
              </c:numCache>
            </c:numRef>
          </c:yVal>
        </c:ser>
        <c:ser>
          <c:idx val="28"/>
          <c:order val="28"/>
          <c:tx>
            <c:strRef>
              <c:f>ONEL_QIPPmilestones!$CV$22</c:f>
              <c:strCache>
                <c:ptCount val="1"/>
                <c:pt idx="0">
                  <c:v>QIPP LM 3.28</c:v>
                </c:pt>
              </c:strCache>
            </c:strRef>
          </c:tx>
          <c:spPr>
            <a:ln w="12700">
              <a:solidFill>
                <a:srgbClr val="993300"/>
              </a:solidFill>
              <a:prstDash val="solid"/>
            </a:ln>
          </c:spPr>
          <c:marker>
            <c:symbol val="square"/>
            <c:size val="5"/>
            <c:spPr>
              <a:solidFill>
                <a:srgbClr val="993300"/>
              </a:solidFill>
              <a:ln>
                <a:solidFill>
                  <a:srgbClr val="993300"/>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ONEL_QIPPmilestones!$CV$39:$CV$79</c:f>
              <c:numCache>
                <c:formatCode>mmm\ yy</c:formatCode>
                <c:ptCount val="41"/>
              </c:numCache>
            </c:numRef>
          </c:yVal>
        </c:ser>
        <c:ser>
          <c:idx val="29"/>
          <c:order val="29"/>
          <c:tx>
            <c:strRef>
              <c:f>ONEL_QIPPmilestones!$CW$22</c:f>
              <c:strCache>
                <c:ptCount val="1"/>
                <c:pt idx="0">
                  <c:v>QIPP LM 3.29</c:v>
                </c:pt>
              </c:strCache>
            </c:strRef>
          </c:tx>
          <c:spPr>
            <a:ln w="12700">
              <a:solidFill>
                <a:srgbClr val="993366"/>
              </a:solidFill>
              <a:prstDash val="solid"/>
            </a:ln>
          </c:spPr>
          <c:marker>
            <c:symbol val="triangle"/>
            <c:size val="5"/>
            <c:spPr>
              <a:solidFill>
                <a:srgbClr val="993366"/>
              </a:solidFill>
              <a:ln>
                <a:solidFill>
                  <a:srgbClr val="993366"/>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ONEL_QIPPmilestones!$CW$39:$CW$79</c:f>
              <c:numCache>
                <c:formatCode>mmm\ yy</c:formatCode>
                <c:ptCount val="41"/>
              </c:numCache>
            </c:numRef>
          </c:yVal>
        </c:ser>
        <c:axId val="94748672"/>
        <c:axId val="94751744"/>
      </c:scatterChart>
      <c:valAx>
        <c:axId val="94748672"/>
        <c:scaling>
          <c:orientation val="minMax"/>
        </c:scaling>
        <c:axPos val="t"/>
        <c:title>
          <c:tx>
            <c:rich>
              <a:bodyPr/>
              <a:lstStyle/>
              <a:p>
                <a:pPr>
                  <a:defRPr sz="1000" b="1" i="1" u="none" strike="noStrike" baseline="0">
                    <a:solidFill>
                      <a:srgbClr val="000000"/>
                    </a:solidFill>
                    <a:latin typeface="Calibri"/>
                    <a:ea typeface="Calibri"/>
                    <a:cs typeface="Calibri"/>
                  </a:defRPr>
                </a:pPr>
                <a:r>
                  <a:rPr lang="en-GB"/>
                  <a:t>MONTH REPORTED</a:t>
                </a:r>
              </a:p>
            </c:rich>
          </c:tx>
          <c:layout>
            <c:manualLayout>
              <c:xMode val="edge"/>
              <c:yMode val="edge"/>
              <c:x val="0.40778606755788344"/>
              <c:y val="5.1548290640885078E-2"/>
            </c:manualLayout>
          </c:layout>
          <c:spPr>
            <a:noFill/>
            <a:ln w="25400">
              <a:noFill/>
            </a:ln>
          </c:spPr>
        </c:title>
        <c:numFmt formatCode="mmm\-yy" sourceLinked="1"/>
        <c:minorTickMark val="out"/>
        <c:tickLblPos val="nextTo"/>
        <c:txPr>
          <a:bodyPr rot="-5400000" vert="horz"/>
          <a:lstStyle/>
          <a:p>
            <a:pPr>
              <a:defRPr sz="1000" b="0" i="1" u="none" strike="noStrike" baseline="0">
                <a:solidFill>
                  <a:srgbClr val="000000"/>
                </a:solidFill>
                <a:latin typeface="Calibri"/>
                <a:ea typeface="Calibri"/>
                <a:cs typeface="Calibri"/>
              </a:defRPr>
            </a:pPr>
            <a:endParaRPr lang="en-US"/>
          </a:p>
        </c:txPr>
        <c:crossAx val="94751744"/>
        <c:crossesAt val="31"/>
        <c:crossBetween val="midCat"/>
        <c:majorUnit val="31"/>
        <c:minorUnit val="31"/>
      </c:valAx>
      <c:valAx>
        <c:axId val="94751744"/>
        <c:scaling>
          <c:orientation val="maxMin"/>
        </c:scaling>
        <c:axPos val="l"/>
        <c:majorGridlines/>
        <c:minorGridlines/>
        <c:title>
          <c:tx>
            <c:rich>
              <a:bodyPr/>
              <a:lstStyle/>
              <a:p>
                <a:pPr>
                  <a:defRPr sz="1000" b="1" i="1" u="none" strike="noStrike" baseline="0">
                    <a:solidFill>
                      <a:srgbClr val="000000"/>
                    </a:solidFill>
                    <a:latin typeface="Calibri"/>
                    <a:ea typeface="Calibri"/>
                    <a:cs typeface="Calibri"/>
                  </a:defRPr>
                </a:pPr>
                <a:r>
                  <a:rPr lang="en-GB"/>
                  <a:t>EXPECTED MONTH OF DELVIERY</a:t>
                </a:r>
              </a:p>
            </c:rich>
          </c:tx>
          <c:spPr>
            <a:noFill/>
            <a:ln w="25400">
              <a:noFill/>
            </a:ln>
          </c:spPr>
        </c:title>
        <c:numFmt formatCode="mmm\-yy" sourceLinked="1"/>
        <c:minorTickMark val="out"/>
        <c:tickLblPos val="nextTo"/>
        <c:txPr>
          <a:bodyPr rot="0" vert="horz"/>
          <a:lstStyle/>
          <a:p>
            <a:pPr>
              <a:defRPr sz="1000" b="0" i="1" u="none" strike="noStrike" baseline="0">
                <a:solidFill>
                  <a:srgbClr val="000000"/>
                </a:solidFill>
                <a:latin typeface="Calibri"/>
                <a:ea typeface="Calibri"/>
                <a:cs typeface="Calibri"/>
              </a:defRPr>
            </a:pPr>
            <a:endParaRPr lang="en-US"/>
          </a:p>
        </c:txPr>
        <c:crossAx val="94748672"/>
        <c:crossesAt val="31"/>
        <c:crossBetween val="midCat"/>
        <c:majorUnit val="31"/>
        <c:minorUnit val="31"/>
      </c:valAx>
      <c:spPr>
        <a:ln>
          <a:solidFill>
            <a:schemeClr val="accent1"/>
          </a:solidFill>
        </a:ln>
      </c:spPr>
    </c:plotArea>
    <c:legend>
      <c:legendPos val="r"/>
      <c:layout>
        <c:manualLayout>
          <c:xMode val="edge"/>
          <c:yMode val="edge"/>
          <c:x val="7.5801851299199835E-2"/>
          <c:y val="0.80506382271836252"/>
          <c:w val="0.81146826034500752"/>
          <c:h val="0.15696215821123732"/>
        </c:manualLayout>
      </c:layout>
      <c:txPr>
        <a:bodyPr/>
        <a:lstStyle/>
        <a:p>
          <a:pPr>
            <a:defRPr sz="920" b="0" i="1" u="none" strike="noStrike" baseline="0">
              <a:solidFill>
                <a:srgbClr val="000000"/>
              </a:solidFill>
              <a:latin typeface="Calibri"/>
              <a:ea typeface="Calibri"/>
              <a:cs typeface="Calibri"/>
            </a:defRPr>
          </a:pPr>
          <a:endParaRPr lang="en-US"/>
        </a:p>
      </c:txPr>
    </c:legend>
    <c:plotVisOnly val="1"/>
    <c:dispBlanksAs val="gap"/>
  </c:chart>
  <c:txPr>
    <a:bodyPr/>
    <a:lstStyle/>
    <a:p>
      <a:pPr>
        <a:defRPr sz="1000" b="0" i="1" u="none" strike="noStrike" baseline="0">
          <a:solidFill>
            <a:srgbClr val="000000"/>
          </a:solidFill>
          <a:latin typeface="Calibri"/>
          <a:ea typeface="Calibri"/>
          <a:cs typeface="Calibri"/>
        </a:defRPr>
      </a:pPr>
      <a:endParaRPr lang="en-US"/>
    </a:p>
  </c:txPr>
  <c:printSettings>
    <c:headerFooter alignWithMargins="0"/>
    <c:pageMargins b="1" l="0.75000000000000333" r="0.75000000000000333"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400" b="1" i="1" u="none" strike="noStrike" baseline="0">
                <a:solidFill>
                  <a:srgbClr val="000000"/>
                </a:solidFill>
                <a:latin typeface="Calibri"/>
                <a:ea typeface="Calibri"/>
                <a:cs typeface="Calibri"/>
              </a:defRPr>
            </a:pPr>
            <a:r>
              <a:rPr lang="en-GB"/>
              <a:t>PCT Milestones graph - QIPP initiative 4</a:t>
            </a:r>
          </a:p>
        </c:rich>
      </c:tx>
      <c:layout>
        <c:manualLayout>
          <c:xMode val="edge"/>
          <c:yMode val="edge"/>
          <c:x val="9.8418571464974642E-3"/>
          <c:y val="9.0457064079111325E-3"/>
        </c:manualLayout>
      </c:layout>
      <c:spPr>
        <a:noFill/>
        <a:ln w="25400">
          <a:noFill/>
        </a:ln>
      </c:spPr>
    </c:title>
    <c:plotArea>
      <c:layout>
        <c:manualLayout>
          <c:layoutTarget val="inner"/>
          <c:xMode val="edge"/>
          <c:yMode val="edge"/>
          <c:x val="8.4476379228106677E-2"/>
          <c:y val="0.13164251304030034"/>
          <c:w val="0.79889298892988925"/>
          <c:h val="0.63285024154590053"/>
        </c:manualLayout>
      </c:layout>
      <c:scatterChart>
        <c:scatterStyle val="lineMarker"/>
        <c:ser>
          <c:idx val="0"/>
          <c:order val="0"/>
          <c:tx>
            <c:v>delivery path</c:v>
          </c:tx>
          <c:spPr>
            <a:ln w="6350">
              <a:prstDash val="dashDot"/>
            </a:ln>
          </c:spPr>
          <c:marker>
            <c:symbol val="none"/>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yVal>
        </c:ser>
        <c:ser>
          <c:idx val="6"/>
          <c:order val="1"/>
          <c:tx>
            <c:strRef>
              <c:f>ONEL_QIPPmilestones!$DB$22</c:f>
              <c:strCache>
                <c:ptCount val="1"/>
                <c:pt idx="0">
                  <c:v>QIPP LM 4.1</c:v>
                </c:pt>
              </c:strCache>
            </c:strRef>
          </c:tx>
          <c:spPr>
            <a:ln>
              <a:solidFill>
                <a:schemeClr val="tx2">
                  <a:lumMod val="40000"/>
                  <a:lumOff val="60000"/>
                </a:schemeClr>
              </a:solidFill>
            </a:ln>
          </c:spPr>
          <c:marker>
            <c:symbol val="plus"/>
            <c:size val="7"/>
          </c:marker>
          <c:dLbls>
            <c:dLbl>
              <c:idx val="0"/>
              <c:delete val="1"/>
            </c:dLbl>
            <c:dLbl>
              <c:idx val="1"/>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ONEL_QIPPmilestones!$DB$39:$DB$79</c:f>
              <c:numCache>
                <c:formatCode>mmm\ yy</c:formatCode>
                <c:ptCount val="41"/>
                <c:pt idx="4">
                  <c:v>41029</c:v>
                </c:pt>
              </c:numCache>
            </c:numRef>
          </c:yVal>
        </c:ser>
        <c:ser>
          <c:idx val="7"/>
          <c:order val="2"/>
          <c:tx>
            <c:strRef>
              <c:f>ONEL_QIPPmilestones!$DC$22</c:f>
              <c:strCache>
                <c:ptCount val="1"/>
                <c:pt idx="0">
                  <c:v>QIPP LM 4.2</c:v>
                </c:pt>
              </c:strCache>
            </c:strRef>
          </c:tx>
          <c:spPr>
            <a:ln w="25400">
              <a:solidFill>
                <a:srgbClr val="FF8080"/>
              </a:solidFill>
              <a:prstDash val="lgDashDot"/>
            </a:ln>
          </c:spPr>
          <c:marker>
            <c:symbol val="plus"/>
            <c:size val="7"/>
            <c:spPr>
              <a:solidFill>
                <a:srgbClr val="969696"/>
              </a:solidFill>
              <a:ln>
                <a:solidFill>
                  <a:srgbClr val="FF8080"/>
                </a:solidFill>
                <a:prstDash val="solid"/>
              </a:ln>
            </c:spPr>
          </c:marker>
          <c:dLbls>
            <c:dLbl>
              <c:idx val="0"/>
              <c:delete val="1"/>
            </c:dLbl>
            <c:dLbl>
              <c:idx val="1"/>
              <c:delete val="1"/>
            </c:dLbl>
            <c:dLbl>
              <c:idx val="2"/>
              <c:delete val="1"/>
            </c:dLbl>
            <c:dLbl>
              <c:idx val="3"/>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ONEL_QIPPmilestones!$DC$39:$DC$79</c:f>
              <c:numCache>
                <c:formatCode>mmm\ yy</c:formatCode>
                <c:ptCount val="41"/>
                <c:pt idx="4">
                  <c:v>41029</c:v>
                </c:pt>
              </c:numCache>
            </c:numRef>
          </c:yVal>
        </c:ser>
        <c:ser>
          <c:idx val="15"/>
          <c:order val="3"/>
          <c:tx>
            <c:strRef>
              <c:f>ONEL_QIPPmilestones!$DD$22</c:f>
              <c:strCache>
                <c:ptCount val="1"/>
                <c:pt idx="0">
                  <c:v>QIPP LM 4.3</c:v>
                </c:pt>
              </c:strCache>
            </c:strRef>
          </c:tx>
          <c:spPr>
            <a:ln w="25400">
              <a:solidFill>
                <a:srgbClr val="FFCC99"/>
              </a:solidFill>
              <a:prstDash val="solid"/>
            </a:ln>
          </c:spPr>
          <c:marker>
            <c:symbol val="plus"/>
            <c:size val="7"/>
            <c:spPr>
              <a:noFill/>
              <a:ln>
                <a:solidFill>
                  <a:srgbClr val="FFCC99"/>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ONEL_QIPPmilestones!$DD$39:$DD$79</c:f>
              <c:numCache>
                <c:formatCode>mmm\ yy</c:formatCode>
                <c:ptCount val="41"/>
                <c:pt idx="4">
                  <c:v>41121</c:v>
                </c:pt>
                <c:pt idx="5">
                  <c:v>41121</c:v>
                </c:pt>
                <c:pt idx="6">
                  <c:v>41121</c:v>
                </c:pt>
                <c:pt idx="7">
                  <c:v>41121</c:v>
                </c:pt>
              </c:numCache>
            </c:numRef>
          </c:yVal>
        </c:ser>
        <c:ser>
          <c:idx val="16"/>
          <c:order val="4"/>
          <c:tx>
            <c:strRef>
              <c:f>ONEL_QIPPmilestones!$DE$22</c:f>
              <c:strCache>
                <c:ptCount val="1"/>
                <c:pt idx="0">
                  <c:v>QIPP LM 4.4</c:v>
                </c:pt>
              </c:strCache>
            </c:strRef>
          </c:tx>
          <c:spPr>
            <a:ln w="25400">
              <a:solidFill>
                <a:srgbClr val="3366FF"/>
              </a:solidFill>
              <a:prstDash val="solid"/>
            </a:ln>
          </c:spPr>
          <c:marker>
            <c:symbol val="plus"/>
            <c:size val="7"/>
            <c:spPr>
              <a:noFill/>
              <a:ln>
                <a:solidFill>
                  <a:srgbClr val="3366FF"/>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ONEL_QIPPmilestones!$DE$39:$DE$79</c:f>
              <c:numCache>
                <c:formatCode>mmm\ yy</c:formatCode>
                <c:ptCount val="41"/>
                <c:pt idx="4">
                  <c:v>41182</c:v>
                </c:pt>
                <c:pt idx="5">
                  <c:v>41182</c:v>
                </c:pt>
                <c:pt idx="6">
                  <c:v>41182</c:v>
                </c:pt>
                <c:pt idx="7">
                  <c:v>41182</c:v>
                </c:pt>
                <c:pt idx="8">
                  <c:v>41182</c:v>
                </c:pt>
                <c:pt idx="9">
                  <c:v>41182</c:v>
                </c:pt>
              </c:numCache>
            </c:numRef>
          </c:yVal>
        </c:ser>
        <c:ser>
          <c:idx val="17"/>
          <c:order val="5"/>
          <c:tx>
            <c:strRef>
              <c:f>ONEL_QIPPmilestones!$DF$22</c:f>
              <c:strCache>
                <c:ptCount val="1"/>
                <c:pt idx="0">
                  <c:v>QIPP LM 4.5</c:v>
                </c:pt>
              </c:strCache>
            </c:strRef>
          </c:tx>
          <c:spPr>
            <a:ln w="25400">
              <a:solidFill>
                <a:srgbClr val="33CCCC"/>
              </a:solidFill>
              <a:prstDash val="solid"/>
            </a:ln>
          </c:spPr>
          <c:marker>
            <c:symbol val="plus"/>
            <c:size val="7"/>
            <c:spPr>
              <a:noFill/>
              <a:ln>
                <a:solidFill>
                  <a:srgbClr val="33CCCC"/>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ONEL_QIPPmilestones!$DF$39:$DF$79</c:f>
              <c:numCache>
                <c:formatCode>mmm\ yy</c:formatCode>
                <c:ptCount val="41"/>
                <c:pt idx="4">
                  <c:v>41213</c:v>
                </c:pt>
                <c:pt idx="5">
                  <c:v>41213</c:v>
                </c:pt>
                <c:pt idx="6">
                  <c:v>41213</c:v>
                </c:pt>
                <c:pt idx="7">
                  <c:v>41213</c:v>
                </c:pt>
                <c:pt idx="8">
                  <c:v>41213</c:v>
                </c:pt>
                <c:pt idx="9">
                  <c:v>41213</c:v>
                </c:pt>
              </c:numCache>
            </c:numRef>
          </c:yVal>
        </c:ser>
        <c:ser>
          <c:idx val="2"/>
          <c:order val="6"/>
          <c:tx>
            <c:strRef>
              <c:f>ONEL_QIPPmilestones!$DG$22</c:f>
              <c:strCache>
                <c:ptCount val="1"/>
                <c:pt idx="0">
                  <c:v>QIPP LM 4.6</c:v>
                </c:pt>
              </c:strCache>
            </c:strRef>
          </c:tx>
          <c:marker>
            <c:symbol val="plus"/>
            <c:size val="7"/>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ONEL_QIPPmilestones!$DG$39:$DG$79</c:f>
              <c:numCache>
                <c:formatCode>mmm\ yy</c:formatCode>
                <c:ptCount val="41"/>
                <c:pt idx="4">
                  <c:v>41243</c:v>
                </c:pt>
                <c:pt idx="5">
                  <c:v>41243</c:v>
                </c:pt>
                <c:pt idx="6">
                  <c:v>41243</c:v>
                </c:pt>
                <c:pt idx="7">
                  <c:v>41243</c:v>
                </c:pt>
                <c:pt idx="8">
                  <c:v>41243</c:v>
                </c:pt>
                <c:pt idx="9">
                  <c:v>41243</c:v>
                </c:pt>
              </c:numCache>
            </c:numRef>
          </c:yVal>
        </c:ser>
        <c:ser>
          <c:idx val="3"/>
          <c:order val="7"/>
          <c:tx>
            <c:strRef>
              <c:f>ONEL_QIPPmilestones!$DH$22</c:f>
              <c:strCache>
                <c:ptCount val="1"/>
                <c:pt idx="0">
                  <c:v>QIPP LM 4.7</c:v>
                </c:pt>
              </c:strCache>
            </c:strRef>
          </c:tx>
          <c:marker>
            <c:symbol val="plus"/>
            <c:size val="7"/>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ONEL_QIPPmilestones!$DH$39:$DH$79</c:f>
              <c:numCache>
                <c:formatCode>mmm\ yy</c:formatCode>
                <c:ptCount val="41"/>
                <c:pt idx="4">
                  <c:v>41274</c:v>
                </c:pt>
                <c:pt idx="5">
                  <c:v>41274</c:v>
                </c:pt>
                <c:pt idx="6">
                  <c:v>41274</c:v>
                </c:pt>
                <c:pt idx="7">
                  <c:v>41274</c:v>
                </c:pt>
                <c:pt idx="8">
                  <c:v>41274</c:v>
                </c:pt>
                <c:pt idx="9">
                  <c:v>41274</c:v>
                </c:pt>
              </c:numCache>
            </c:numRef>
          </c:yVal>
        </c:ser>
        <c:ser>
          <c:idx val="4"/>
          <c:order val="8"/>
          <c:tx>
            <c:strRef>
              <c:f>ONEL_QIPPmilestones!$DI$22</c:f>
              <c:strCache>
                <c:ptCount val="1"/>
                <c:pt idx="0">
                  <c:v>QIPP LM 4.8</c:v>
                </c:pt>
              </c:strCache>
            </c:strRef>
          </c:tx>
          <c:marker>
            <c:symbol val="plus"/>
            <c:size val="7"/>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ONEL_QIPPmilestones!$DI$39:$DI$79</c:f>
              <c:numCache>
                <c:formatCode>mmm\ yy</c:formatCode>
                <c:ptCount val="41"/>
                <c:pt idx="4">
                  <c:v>41305</c:v>
                </c:pt>
                <c:pt idx="5">
                  <c:v>41305</c:v>
                </c:pt>
                <c:pt idx="6">
                  <c:v>41305</c:v>
                </c:pt>
                <c:pt idx="7">
                  <c:v>41305</c:v>
                </c:pt>
                <c:pt idx="8">
                  <c:v>41305</c:v>
                </c:pt>
                <c:pt idx="9">
                  <c:v>41305</c:v>
                </c:pt>
              </c:numCache>
            </c:numRef>
          </c:yVal>
        </c:ser>
        <c:ser>
          <c:idx val="5"/>
          <c:order val="9"/>
          <c:tx>
            <c:strRef>
              <c:f>ONEL_QIPPmilestones!$DJ$22</c:f>
              <c:strCache>
                <c:ptCount val="1"/>
                <c:pt idx="0">
                  <c:v>QIPP LM 4.9</c:v>
                </c:pt>
              </c:strCache>
            </c:strRef>
          </c:tx>
          <c:marker>
            <c:symbol val="plus"/>
            <c:size val="7"/>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ONEL_QIPPmilestones!$DJ$39:$DJ$79</c:f>
              <c:numCache>
                <c:formatCode>mmm\ yy</c:formatCode>
                <c:ptCount val="41"/>
                <c:pt idx="4">
                  <c:v>41333</c:v>
                </c:pt>
                <c:pt idx="5">
                  <c:v>41333</c:v>
                </c:pt>
                <c:pt idx="6">
                  <c:v>41333</c:v>
                </c:pt>
                <c:pt idx="7">
                  <c:v>41333</c:v>
                </c:pt>
                <c:pt idx="8">
                  <c:v>41333</c:v>
                </c:pt>
                <c:pt idx="9">
                  <c:v>41333</c:v>
                </c:pt>
              </c:numCache>
            </c:numRef>
          </c:yVal>
        </c:ser>
        <c:ser>
          <c:idx val="8"/>
          <c:order val="10"/>
          <c:tx>
            <c:strRef>
              <c:f>ONEL_QIPPmilestones!$DK$22</c:f>
              <c:strCache>
                <c:ptCount val="1"/>
                <c:pt idx="0">
                  <c:v>QIPP LM 4.10</c:v>
                </c:pt>
              </c:strCache>
            </c:strRef>
          </c:tx>
          <c:marker>
            <c:symbol val="plus"/>
            <c:size val="7"/>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ONEL_QIPPmilestones!$DK$39:$DK$79</c:f>
              <c:numCache>
                <c:formatCode>mmm\ yy</c:formatCode>
                <c:ptCount val="41"/>
                <c:pt idx="4">
                  <c:v>41364</c:v>
                </c:pt>
                <c:pt idx="5">
                  <c:v>41364</c:v>
                </c:pt>
                <c:pt idx="6">
                  <c:v>41364</c:v>
                </c:pt>
                <c:pt idx="7">
                  <c:v>41364</c:v>
                </c:pt>
                <c:pt idx="8">
                  <c:v>41364</c:v>
                </c:pt>
                <c:pt idx="9">
                  <c:v>41364</c:v>
                </c:pt>
              </c:numCache>
            </c:numRef>
          </c:yVal>
        </c:ser>
        <c:ser>
          <c:idx val="1"/>
          <c:order val="11"/>
          <c:tx>
            <c:strRef>
              <c:f>ONEL_QIPPmilestones!$DL$22</c:f>
              <c:strCache>
                <c:ptCount val="1"/>
                <c:pt idx="0">
                  <c:v>QIPP LM 4.11</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ONEL_QIPPmilestones!$DL$39:$DL$79</c:f>
              <c:numCache>
                <c:formatCode>mmm\ yy</c:formatCode>
                <c:ptCount val="41"/>
              </c:numCache>
            </c:numRef>
          </c:yVal>
        </c:ser>
        <c:ser>
          <c:idx val="9"/>
          <c:order val="12"/>
          <c:tx>
            <c:strRef>
              <c:f>ONEL_QIPPmilestones!$DM$22</c:f>
              <c:strCache>
                <c:ptCount val="1"/>
                <c:pt idx="0">
                  <c:v>QIPP LM 4.12</c:v>
                </c:pt>
              </c:strCache>
            </c:strRef>
          </c:tx>
          <c:spPr>
            <a:ln w="12700">
              <a:solidFill>
                <a:srgbClr val="CCFFFF"/>
              </a:solidFill>
              <a:prstDash val="solid"/>
            </a:ln>
          </c:spPr>
          <c:marker>
            <c:symbol val="diamond"/>
            <c:size val="5"/>
            <c:spPr>
              <a:solidFill>
                <a:srgbClr val="CCFFFF"/>
              </a:solidFill>
              <a:ln>
                <a:solidFill>
                  <a:srgbClr val="CCFFFF"/>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ONEL_QIPPmilestones!$DM$39:$DM$79</c:f>
              <c:numCache>
                <c:formatCode>mmm\ yy</c:formatCode>
                <c:ptCount val="41"/>
              </c:numCache>
            </c:numRef>
          </c:yVal>
        </c:ser>
        <c:ser>
          <c:idx val="10"/>
          <c:order val="13"/>
          <c:tx>
            <c:strRef>
              <c:f>ONEL_QIPPmilestones!$DN$22</c:f>
              <c:strCache>
                <c:ptCount val="1"/>
                <c:pt idx="0">
                  <c:v>QIPP LM 4.13</c:v>
                </c:pt>
              </c:strCache>
            </c:strRef>
          </c:tx>
          <c:spPr>
            <a:ln w="12700">
              <a:solidFill>
                <a:srgbClr val="CCFFCC"/>
              </a:solidFill>
              <a:prstDash val="solid"/>
            </a:ln>
          </c:spPr>
          <c:marker>
            <c:symbol val="square"/>
            <c:size val="5"/>
            <c:spPr>
              <a:solidFill>
                <a:srgbClr val="CCFFCC"/>
              </a:solidFill>
              <a:ln>
                <a:solidFill>
                  <a:srgbClr val="CCFFCC"/>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ONEL_QIPPmilestones!$DN$39:$DN$79</c:f>
              <c:numCache>
                <c:formatCode>mmm\ yy</c:formatCode>
                <c:ptCount val="41"/>
              </c:numCache>
            </c:numRef>
          </c:yVal>
        </c:ser>
        <c:ser>
          <c:idx val="11"/>
          <c:order val="14"/>
          <c:tx>
            <c:strRef>
              <c:f>ONEL_QIPPmilestones!$DO$22</c:f>
              <c:strCache>
                <c:ptCount val="1"/>
                <c:pt idx="0">
                  <c:v>QIPP LM 4.14</c:v>
                </c:pt>
              </c:strCache>
            </c:strRef>
          </c:tx>
          <c:spPr>
            <a:ln w="12700">
              <a:solidFill>
                <a:srgbClr val="FFFF99"/>
              </a:solidFill>
              <a:prstDash val="solid"/>
            </a:ln>
          </c:spPr>
          <c:marker>
            <c:symbol val="triangle"/>
            <c:size val="5"/>
            <c:spPr>
              <a:solidFill>
                <a:srgbClr val="FFFF99"/>
              </a:solidFill>
              <a:ln>
                <a:solidFill>
                  <a:srgbClr val="FFFF99"/>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ONEL_QIPPmilestones!$DO$39:$DO$79</c:f>
              <c:numCache>
                <c:formatCode>mmm\ yy</c:formatCode>
                <c:ptCount val="41"/>
              </c:numCache>
            </c:numRef>
          </c:yVal>
        </c:ser>
        <c:ser>
          <c:idx val="12"/>
          <c:order val="15"/>
          <c:tx>
            <c:strRef>
              <c:f>ONEL_QIPPmilestones!$DP$22</c:f>
              <c:strCache>
                <c:ptCount val="1"/>
                <c:pt idx="0">
                  <c:v>QIPP LM 4.15</c:v>
                </c:pt>
              </c:strCache>
            </c:strRef>
          </c:tx>
          <c:spPr>
            <a:ln w="12700">
              <a:solidFill>
                <a:srgbClr val="99CCFF"/>
              </a:solidFill>
              <a:prstDash val="solid"/>
            </a:ln>
          </c:spPr>
          <c:marker>
            <c:symbol val="x"/>
            <c:size val="5"/>
            <c:spPr>
              <a:noFill/>
              <a:ln>
                <a:solidFill>
                  <a:srgbClr val="99CCFF"/>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ONEL_QIPPmilestones!$DP$39:$DP$79</c:f>
              <c:numCache>
                <c:formatCode>mmm\ yy</c:formatCode>
                <c:ptCount val="41"/>
              </c:numCache>
            </c:numRef>
          </c:yVal>
        </c:ser>
        <c:ser>
          <c:idx val="13"/>
          <c:order val="16"/>
          <c:tx>
            <c:strRef>
              <c:f>ONEL_QIPPmilestones!$DQ$22</c:f>
              <c:strCache>
                <c:ptCount val="1"/>
                <c:pt idx="0">
                  <c:v>QIPP LM 4.16</c:v>
                </c:pt>
              </c:strCache>
            </c:strRef>
          </c:tx>
          <c:spPr>
            <a:ln w="12700">
              <a:solidFill>
                <a:srgbClr val="FF99CC"/>
              </a:solidFill>
              <a:prstDash val="solid"/>
            </a:ln>
          </c:spPr>
          <c:marker>
            <c:symbol val="star"/>
            <c:size val="5"/>
            <c:spPr>
              <a:noFill/>
              <a:ln>
                <a:solidFill>
                  <a:srgbClr val="FF99CC"/>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ONEL_QIPPmilestones!$DQ$39:$DQ$79</c:f>
              <c:numCache>
                <c:formatCode>mmm\ yy</c:formatCode>
                <c:ptCount val="41"/>
              </c:numCache>
            </c:numRef>
          </c:yVal>
        </c:ser>
        <c:ser>
          <c:idx val="14"/>
          <c:order val="17"/>
          <c:tx>
            <c:strRef>
              <c:f>ONEL_QIPPmilestones!$DR$22</c:f>
              <c:strCache>
                <c:ptCount val="1"/>
                <c:pt idx="0">
                  <c:v>QIPP LM 4.17</c:v>
                </c:pt>
              </c:strCache>
            </c:strRef>
          </c:tx>
          <c:spPr>
            <a:ln w="12700">
              <a:solidFill>
                <a:srgbClr val="CC99FF"/>
              </a:solidFill>
              <a:prstDash val="solid"/>
            </a:ln>
          </c:spPr>
          <c:marker>
            <c:symbol val="circle"/>
            <c:size val="5"/>
            <c:spPr>
              <a:solidFill>
                <a:srgbClr val="CC99FF"/>
              </a:solidFill>
              <a:ln>
                <a:solidFill>
                  <a:srgbClr val="CC99FF"/>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ONEL_QIPPmilestones!$DR$39:$DR$79</c:f>
              <c:numCache>
                <c:formatCode>mmm\ yy</c:formatCode>
                <c:ptCount val="41"/>
              </c:numCache>
            </c:numRef>
          </c:yVal>
        </c:ser>
        <c:ser>
          <c:idx val="18"/>
          <c:order val="18"/>
          <c:tx>
            <c:strRef>
              <c:f>ONEL_QIPPmilestones!$DS$22</c:f>
              <c:strCache>
                <c:ptCount val="1"/>
                <c:pt idx="0">
                  <c:v>QIPP LM 4.18</c:v>
                </c:pt>
              </c:strCache>
            </c:strRef>
          </c:tx>
          <c:spPr>
            <a:ln w="12700">
              <a:solidFill>
                <a:srgbClr val="99CC00"/>
              </a:solidFill>
              <a:prstDash val="solid"/>
            </a:ln>
          </c:spPr>
          <c:marker>
            <c:symbol val="diamond"/>
            <c:size val="5"/>
            <c:spPr>
              <a:solidFill>
                <a:srgbClr val="99CC00"/>
              </a:solidFill>
              <a:ln>
                <a:solidFill>
                  <a:srgbClr val="99CC00"/>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ONEL_QIPPmilestones!$DS$39:$DS$79</c:f>
              <c:numCache>
                <c:formatCode>mmm\ yy</c:formatCode>
                <c:ptCount val="41"/>
              </c:numCache>
            </c:numRef>
          </c:yVal>
        </c:ser>
        <c:ser>
          <c:idx val="19"/>
          <c:order val="19"/>
          <c:tx>
            <c:strRef>
              <c:f>ONEL_QIPPmilestones!$DT$22</c:f>
              <c:strCache>
                <c:ptCount val="1"/>
                <c:pt idx="0">
                  <c:v>QIPP LM 4.19</c:v>
                </c:pt>
              </c:strCache>
            </c:strRef>
          </c:tx>
          <c:spPr>
            <a:ln w="12700">
              <a:solidFill>
                <a:srgbClr val="FFCC00"/>
              </a:solidFill>
              <a:prstDash val="solid"/>
            </a:ln>
          </c:spPr>
          <c:marker>
            <c:symbol val="square"/>
            <c:size val="5"/>
            <c:spPr>
              <a:solidFill>
                <a:srgbClr val="FFCC00"/>
              </a:solidFill>
              <a:ln>
                <a:solidFill>
                  <a:srgbClr val="FFCC00"/>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ONEL_QIPPmilestones!$DT$39:$DT$79</c:f>
              <c:numCache>
                <c:formatCode>mmm\ yy</c:formatCode>
                <c:ptCount val="41"/>
              </c:numCache>
            </c:numRef>
          </c:yVal>
        </c:ser>
        <c:ser>
          <c:idx val="20"/>
          <c:order val="20"/>
          <c:tx>
            <c:strRef>
              <c:f>ONEL_QIPPmilestones!$DU$22</c:f>
              <c:strCache>
                <c:ptCount val="1"/>
                <c:pt idx="0">
                  <c:v>QIPP LM 4.20</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ONEL_QIPPmilestones!$DU$39:$DU$79</c:f>
              <c:numCache>
                <c:formatCode>mmm\ yy</c:formatCode>
                <c:ptCount val="41"/>
              </c:numCache>
            </c:numRef>
          </c:yVal>
        </c:ser>
        <c:ser>
          <c:idx val="21"/>
          <c:order val="21"/>
          <c:tx>
            <c:strRef>
              <c:f>ONEL_QIPPmilestones!$DV$22</c:f>
              <c:strCache>
                <c:ptCount val="1"/>
                <c:pt idx="0">
                  <c:v>QIPP LM 4.21</c:v>
                </c:pt>
              </c:strCache>
            </c:strRef>
          </c:tx>
          <c:spPr>
            <a:ln w="12700">
              <a:solidFill>
                <a:srgbClr val="FF6600"/>
              </a:solidFill>
              <a:prstDash val="solid"/>
            </a:ln>
          </c:spPr>
          <c:marker>
            <c:symbol val="x"/>
            <c:size val="5"/>
            <c:spPr>
              <a:noFill/>
              <a:ln>
                <a:solidFill>
                  <a:srgbClr val="FF6600"/>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ONEL_QIPPmilestones!$DV$39:$DV$79</c:f>
              <c:numCache>
                <c:formatCode>mmm\ yy</c:formatCode>
                <c:ptCount val="41"/>
              </c:numCache>
            </c:numRef>
          </c:yVal>
        </c:ser>
        <c:ser>
          <c:idx val="22"/>
          <c:order val="22"/>
          <c:tx>
            <c:strRef>
              <c:f>ONEL_QIPPmilestones!$DW$22</c:f>
              <c:strCache>
                <c:ptCount val="1"/>
                <c:pt idx="0">
                  <c:v>QIPP LM 4.22</c:v>
                </c:pt>
              </c:strCache>
            </c:strRef>
          </c:tx>
          <c:spPr>
            <a:ln w="12700">
              <a:solidFill>
                <a:srgbClr val="666699"/>
              </a:solidFill>
              <a:prstDash val="solid"/>
            </a:ln>
          </c:spPr>
          <c:marker>
            <c:symbol val="star"/>
            <c:size val="5"/>
            <c:spPr>
              <a:noFill/>
              <a:ln>
                <a:solidFill>
                  <a:srgbClr val="666699"/>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ONEL_QIPPmilestones!$DW$39:$DW$79</c:f>
              <c:numCache>
                <c:formatCode>mmm\ yy</c:formatCode>
                <c:ptCount val="41"/>
              </c:numCache>
            </c:numRef>
          </c:yVal>
        </c:ser>
        <c:ser>
          <c:idx val="23"/>
          <c:order val="23"/>
          <c:tx>
            <c:strRef>
              <c:f>ONEL_QIPPmilestones!$DX$22</c:f>
              <c:strCache>
                <c:ptCount val="1"/>
                <c:pt idx="0">
                  <c:v>QIPP LM 4.23</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ONEL_QIPPmilestones!$DX$39:$DX$79</c:f>
              <c:numCache>
                <c:formatCode>mmm\ yy</c:formatCode>
                <c:ptCount val="41"/>
              </c:numCache>
            </c:numRef>
          </c:yVal>
        </c:ser>
        <c:ser>
          <c:idx val="24"/>
          <c:order val="24"/>
          <c:tx>
            <c:strRef>
              <c:f>ONEL_QIPPmilestones!$DY$22</c:f>
              <c:strCache>
                <c:ptCount val="1"/>
                <c:pt idx="0">
                  <c:v>QIPP LM 4.24</c:v>
                </c:pt>
              </c:strCache>
            </c:strRef>
          </c:tx>
          <c:spPr>
            <a:ln w="12700">
              <a:solidFill>
                <a:srgbClr val="003366"/>
              </a:solidFill>
              <a:prstDash val="solid"/>
            </a:ln>
          </c:spPr>
          <c:marker>
            <c:symbol val="plus"/>
            <c:size val="5"/>
            <c:spPr>
              <a:noFill/>
              <a:ln>
                <a:solidFill>
                  <a:srgbClr val="003366"/>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ONEL_QIPPmilestones!$DY$39:$DY$79</c:f>
              <c:numCache>
                <c:formatCode>mmm\ yy</c:formatCode>
                <c:ptCount val="41"/>
              </c:numCache>
            </c:numRef>
          </c:yVal>
        </c:ser>
        <c:ser>
          <c:idx val="25"/>
          <c:order val="25"/>
          <c:tx>
            <c:strRef>
              <c:f>ONEL_QIPPmilestones!$DZ$22</c:f>
              <c:strCache>
                <c:ptCount val="1"/>
                <c:pt idx="0">
                  <c:v>QIPP LM 4.25</c:v>
                </c:pt>
              </c:strCache>
            </c:strRef>
          </c:tx>
          <c:spPr>
            <a:ln w="12700">
              <a:solidFill>
                <a:srgbClr val="339966"/>
              </a:solidFill>
              <a:prstDash val="solid"/>
            </a:ln>
          </c:spPr>
          <c:marker>
            <c:symbol val="dot"/>
            <c:size val="5"/>
            <c:spPr>
              <a:noFill/>
              <a:ln>
                <a:solidFill>
                  <a:srgbClr val="339966"/>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ONEL_QIPPmilestones!$DZ$39:$DZ$79</c:f>
              <c:numCache>
                <c:formatCode>mmm\ yy</c:formatCode>
                <c:ptCount val="41"/>
              </c:numCache>
            </c:numRef>
          </c:yVal>
        </c:ser>
        <c:ser>
          <c:idx val="26"/>
          <c:order val="26"/>
          <c:tx>
            <c:strRef>
              <c:f>ONEL_QIPPmilestones!$EA$22</c:f>
              <c:strCache>
                <c:ptCount val="1"/>
                <c:pt idx="0">
                  <c:v>QIPP LM 4.26</c:v>
                </c:pt>
              </c:strCache>
            </c:strRef>
          </c:tx>
          <c:spPr>
            <a:ln w="12700">
              <a:solidFill>
                <a:srgbClr val="003300"/>
              </a:solidFill>
              <a:prstDash val="solid"/>
            </a:ln>
          </c:spPr>
          <c:marker>
            <c:symbol val="dash"/>
            <c:size val="5"/>
            <c:spPr>
              <a:noFill/>
              <a:ln>
                <a:solidFill>
                  <a:srgbClr val="003300"/>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ONEL_QIPPmilestones!$EA$39:$EA$79</c:f>
              <c:numCache>
                <c:formatCode>mmm\ yy</c:formatCode>
                <c:ptCount val="41"/>
              </c:numCache>
            </c:numRef>
          </c:yVal>
        </c:ser>
        <c:ser>
          <c:idx val="27"/>
          <c:order val="27"/>
          <c:tx>
            <c:strRef>
              <c:f>ONEL_QIPPmilestones!$EB$22</c:f>
              <c:strCache>
                <c:ptCount val="1"/>
                <c:pt idx="0">
                  <c:v>QIPP LM 4.27</c:v>
                </c:pt>
              </c:strCache>
            </c:strRef>
          </c:tx>
          <c:spPr>
            <a:ln w="12700">
              <a:solidFill>
                <a:srgbClr val="333300"/>
              </a:solidFill>
              <a:prstDash val="solid"/>
            </a:ln>
          </c:spPr>
          <c:marker>
            <c:symbol val="diamond"/>
            <c:size val="5"/>
            <c:spPr>
              <a:solidFill>
                <a:srgbClr val="333300"/>
              </a:solidFill>
              <a:ln>
                <a:solidFill>
                  <a:srgbClr val="333300"/>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ONEL_QIPPmilestones!$EB$39:$EB$79</c:f>
              <c:numCache>
                <c:formatCode>mmm\ yy</c:formatCode>
                <c:ptCount val="41"/>
              </c:numCache>
            </c:numRef>
          </c:yVal>
        </c:ser>
        <c:ser>
          <c:idx val="28"/>
          <c:order val="28"/>
          <c:tx>
            <c:strRef>
              <c:f>ONEL_QIPPmilestones!$EC$22</c:f>
              <c:strCache>
                <c:ptCount val="1"/>
                <c:pt idx="0">
                  <c:v>QIPP LM 4.28</c:v>
                </c:pt>
              </c:strCache>
            </c:strRef>
          </c:tx>
          <c:spPr>
            <a:ln w="12700">
              <a:solidFill>
                <a:srgbClr val="993300"/>
              </a:solidFill>
              <a:prstDash val="solid"/>
            </a:ln>
          </c:spPr>
          <c:marker>
            <c:symbol val="square"/>
            <c:size val="5"/>
            <c:spPr>
              <a:solidFill>
                <a:srgbClr val="993300"/>
              </a:solidFill>
              <a:ln>
                <a:solidFill>
                  <a:srgbClr val="993300"/>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ONEL_QIPPmilestones!$EC$39:$EC$79</c:f>
              <c:numCache>
                <c:formatCode>mmm\ yy</c:formatCode>
                <c:ptCount val="41"/>
              </c:numCache>
            </c:numRef>
          </c:yVal>
        </c:ser>
        <c:ser>
          <c:idx val="29"/>
          <c:order val="29"/>
          <c:tx>
            <c:strRef>
              <c:f>ONEL_QIPPmilestones!$ED$22</c:f>
              <c:strCache>
                <c:ptCount val="1"/>
                <c:pt idx="0">
                  <c:v>QIPP LM 4.29</c:v>
                </c:pt>
              </c:strCache>
            </c:strRef>
          </c:tx>
          <c:spPr>
            <a:ln w="12700">
              <a:solidFill>
                <a:srgbClr val="993366"/>
              </a:solidFill>
              <a:prstDash val="solid"/>
            </a:ln>
          </c:spPr>
          <c:marker>
            <c:symbol val="triangle"/>
            <c:size val="5"/>
            <c:spPr>
              <a:solidFill>
                <a:srgbClr val="993366"/>
              </a:solidFill>
              <a:ln>
                <a:solidFill>
                  <a:srgbClr val="993366"/>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ONEL_QIPPmilestones!$ED$39:$ED$79</c:f>
              <c:numCache>
                <c:formatCode>mmm\ yy</c:formatCode>
                <c:ptCount val="41"/>
              </c:numCache>
            </c:numRef>
          </c:yVal>
        </c:ser>
        <c:axId val="94972928"/>
        <c:axId val="94976256"/>
      </c:scatterChart>
      <c:valAx>
        <c:axId val="94972928"/>
        <c:scaling>
          <c:orientation val="minMax"/>
        </c:scaling>
        <c:axPos val="t"/>
        <c:title>
          <c:tx>
            <c:rich>
              <a:bodyPr/>
              <a:lstStyle/>
              <a:p>
                <a:pPr>
                  <a:defRPr sz="1000" b="1" i="1" u="none" strike="noStrike" baseline="0">
                    <a:solidFill>
                      <a:srgbClr val="000000"/>
                    </a:solidFill>
                    <a:latin typeface="Calibri"/>
                    <a:ea typeface="Calibri"/>
                    <a:cs typeface="Calibri"/>
                  </a:defRPr>
                </a:pPr>
                <a:r>
                  <a:rPr lang="en-GB"/>
                  <a:t>MONTH REPORTED</a:t>
                </a:r>
              </a:p>
            </c:rich>
          </c:tx>
          <c:layout>
            <c:manualLayout>
              <c:xMode val="edge"/>
              <c:yMode val="edge"/>
              <c:x val="0.40778605101546861"/>
              <c:y val="5.1548291312070837E-2"/>
            </c:manualLayout>
          </c:layout>
          <c:spPr>
            <a:noFill/>
            <a:ln w="25400">
              <a:noFill/>
            </a:ln>
          </c:spPr>
        </c:title>
        <c:numFmt formatCode="mmm\-yy" sourceLinked="1"/>
        <c:minorTickMark val="out"/>
        <c:tickLblPos val="nextTo"/>
        <c:txPr>
          <a:bodyPr rot="-5400000" vert="horz"/>
          <a:lstStyle/>
          <a:p>
            <a:pPr>
              <a:defRPr sz="1000" b="0" i="1" u="none" strike="noStrike" baseline="0">
                <a:solidFill>
                  <a:srgbClr val="000000"/>
                </a:solidFill>
                <a:latin typeface="Calibri"/>
                <a:ea typeface="Calibri"/>
                <a:cs typeface="Calibri"/>
              </a:defRPr>
            </a:pPr>
            <a:endParaRPr lang="en-US"/>
          </a:p>
        </c:txPr>
        <c:crossAx val="94976256"/>
        <c:crossesAt val="31"/>
        <c:crossBetween val="midCat"/>
        <c:majorUnit val="31"/>
        <c:minorUnit val="31"/>
      </c:valAx>
      <c:valAx>
        <c:axId val="94976256"/>
        <c:scaling>
          <c:orientation val="maxMin"/>
        </c:scaling>
        <c:axPos val="l"/>
        <c:majorGridlines/>
        <c:minorGridlines/>
        <c:title>
          <c:tx>
            <c:rich>
              <a:bodyPr/>
              <a:lstStyle/>
              <a:p>
                <a:pPr>
                  <a:defRPr sz="1000" b="1" i="1" u="none" strike="noStrike" baseline="0">
                    <a:solidFill>
                      <a:srgbClr val="000000"/>
                    </a:solidFill>
                    <a:latin typeface="Calibri"/>
                    <a:ea typeface="Calibri"/>
                    <a:cs typeface="Calibri"/>
                  </a:defRPr>
                </a:pPr>
                <a:r>
                  <a:rPr lang="en-GB"/>
                  <a:t>EXPECTED MONTH OF DELVIERY</a:t>
                </a:r>
              </a:p>
            </c:rich>
          </c:tx>
          <c:spPr>
            <a:noFill/>
            <a:ln w="25400">
              <a:noFill/>
            </a:ln>
          </c:spPr>
        </c:title>
        <c:numFmt formatCode="mmm\-yy" sourceLinked="1"/>
        <c:minorTickMark val="out"/>
        <c:tickLblPos val="nextTo"/>
        <c:txPr>
          <a:bodyPr rot="0" vert="horz"/>
          <a:lstStyle/>
          <a:p>
            <a:pPr>
              <a:defRPr sz="1000" b="0" i="1" u="none" strike="noStrike" baseline="0">
                <a:solidFill>
                  <a:srgbClr val="000000"/>
                </a:solidFill>
                <a:latin typeface="Calibri"/>
                <a:ea typeface="Calibri"/>
                <a:cs typeface="Calibri"/>
              </a:defRPr>
            </a:pPr>
            <a:endParaRPr lang="en-US"/>
          </a:p>
        </c:txPr>
        <c:crossAx val="94972928"/>
        <c:crossesAt val="31"/>
        <c:crossBetween val="midCat"/>
        <c:majorUnit val="88.460399999999993"/>
        <c:minorUnit val="88.460399999999993"/>
      </c:valAx>
      <c:spPr>
        <a:ln>
          <a:solidFill>
            <a:schemeClr val="accent1"/>
          </a:solidFill>
        </a:ln>
      </c:spPr>
    </c:plotArea>
    <c:legend>
      <c:legendPos val="r"/>
      <c:layout>
        <c:manualLayout>
          <c:xMode val="edge"/>
          <c:yMode val="edge"/>
          <c:x val="7.6699029126213597E-2"/>
          <c:y val="0.8055564834698693"/>
          <c:w val="0.81068001936651268"/>
          <c:h val="0.15656578912484501"/>
        </c:manualLayout>
      </c:layout>
      <c:txPr>
        <a:bodyPr/>
        <a:lstStyle/>
        <a:p>
          <a:pPr>
            <a:defRPr sz="920" b="0" i="1" u="none" strike="noStrike" baseline="0">
              <a:solidFill>
                <a:srgbClr val="000000"/>
              </a:solidFill>
              <a:latin typeface="Calibri"/>
              <a:ea typeface="Calibri"/>
              <a:cs typeface="Calibri"/>
            </a:defRPr>
          </a:pPr>
          <a:endParaRPr lang="en-US"/>
        </a:p>
      </c:txPr>
    </c:legend>
    <c:plotVisOnly val="1"/>
    <c:dispBlanksAs val="gap"/>
  </c:chart>
  <c:txPr>
    <a:bodyPr/>
    <a:lstStyle/>
    <a:p>
      <a:pPr>
        <a:defRPr sz="1000" b="0" i="1" u="none" strike="noStrike" baseline="0">
          <a:solidFill>
            <a:srgbClr val="000000"/>
          </a:solidFill>
          <a:latin typeface="Calibri"/>
          <a:ea typeface="Calibri"/>
          <a:cs typeface="Calibri"/>
        </a:defRPr>
      </a:pPr>
      <a:endParaRPr lang="en-US"/>
    </a:p>
  </c:txPr>
  <c:printSettings>
    <c:headerFooter alignWithMargins="0"/>
    <c:pageMargins b="1" l="0.75000000000000333" r="0.75000000000000333" t="1" header="0.5" footer="0.5"/>
    <c:pageSetup orientation="landscape" horizontalDpi="200" verticalDpi="200" copies="0"/>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400" b="1" i="1" u="none" strike="noStrike" baseline="0">
                <a:solidFill>
                  <a:srgbClr val="000000"/>
                </a:solidFill>
                <a:latin typeface="Calibri"/>
                <a:ea typeface="Calibri"/>
                <a:cs typeface="Calibri"/>
              </a:defRPr>
            </a:pPr>
            <a:r>
              <a:rPr lang="en-GB"/>
              <a:t>PCT Milestones graph - QIPP initiative 5</a:t>
            </a:r>
          </a:p>
        </c:rich>
      </c:tx>
      <c:layout>
        <c:manualLayout>
          <c:xMode val="edge"/>
          <c:yMode val="edge"/>
          <c:x val="9.8418571464974642E-3"/>
          <c:y val="9.0457064079111325E-3"/>
        </c:manualLayout>
      </c:layout>
      <c:spPr>
        <a:noFill/>
        <a:ln w="25400">
          <a:noFill/>
        </a:ln>
      </c:spPr>
    </c:title>
    <c:plotArea>
      <c:layout>
        <c:manualLayout>
          <c:layoutTarget val="inner"/>
          <c:xMode val="edge"/>
          <c:yMode val="edge"/>
          <c:x val="8.4476379228106677E-2"/>
          <c:y val="0.13164251304030034"/>
          <c:w val="0.79889298892988925"/>
          <c:h val="0.63285024154590053"/>
        </c:manualLayout>
      </c:layout>
      <c:scatterChart>
        <c:scatterStyle val="lineMarker"/>
        <c:ser>
          <c:idx val="0"/>
          <c:order val="0"/>
          <c:tx>
            <c:v>delivery path</c:v>
          </c:tx>
          <c:spPr>
            <a:ln w="6350">
              <a:prstDash val="dashDot"/>
            </a:ln>
          </c:spPr>
          <c:marker>
            <c:symbol val="none"/>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yVal>
        </c:ser>
        <c:ser>
          <c:idx val="6"/>
          <c:order val="1"/>
          <c:tx>
            <c:strRef>
              <c:f>ONEL_QIPPmilestones!$EI$22</c:f>
              <c:strCache>
                <c:ptCount val="1"/>
                <c:pt idx="0">
                  <c:v>QIPP LM 5.1</c:v>
                </c:pt>
              </c:strCache>
            </c:strRef>
          </c:tx>
          <c:spPr>
            <a:ln>
              <a:solidFill>
                <a:schemeClr val="tx2">
                  <a:lumMod val="40000"/>
                  <a:lumOff val="60000"/>
                </a:schemeClr>
              </a:solidFill>
            </a:ln>
          </c:spPr>
          <c:marker>
            <c:symbol val="plus"/>
            <c:size val="7"/>
          </c:marker>
          <c:dLbls>
            <c:dLbl>
              <c:idx val="0"/>
              <c:delete val="1"/>
            </c:dLbl>
            <c:dLbl>
              <c:idx val="1"/>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ONEL_QIPPmilestones!$EI$39:$EI$79</c:f>
              <c:numCache>
                <c:formatCode>mmm\ yy</c:formatCode>
                <c:ptCount val="41"/>
                <c:pt idx="4">
                  <c:v>41029</c:v>
                </c:pt>
              </c:numCache>
            </c:numRef>
          </c:yVal>
        </c:ser>
        <c:ser>
          <c:idx val="7"/>
          <c:order val="2"/>
          <c:tx>
            <c:strRef>
              <c:f>ONEL_QIPPmilestones!$EJ$22</c:f>
              <c:strCache>
                <c:ptCount val="1"/>
                <c:pt idx="0">
                  <c:v>QIPP LM 5.2</c:v>
                </c:pt>
              </c:strCache>
            </c:strRef>
          </c:tx>
          <c:spPr>
            <a:ln w="25400">
              <a:solidFill>
                <a:srgbClr val="FF8080"/>
              </a:solidFill>
              <a:prstDash val="lgDashDot"/>
            </a:ln>
          </c:spPr>
          <c:marker>
            <c:symbol val="plus"/>
            <c:size val="7"/>
            <c:spPr>
              <a:solidFill>
                <a:srgbClr val="969696"/>
              </a:solidFill>
              <a:ln>
                <a:solidFill>
                  <a:srgbClr val="FF8080"/>
                </a:solidFill>
                <a:prstDash val="solid"/>
              </a:ln>
            </c:spPr>
          </c:marker>
          <c:dLbls>
            <c:dLbl>
              <c:idx val="0"/>
              <c:delete val="1"/>
            </c:dLbl>
            <c:dLbl>
              <c:idx val="1"/>
              <c:delete val="1"/>
            </c:dLbl>
            <c:dLbl>
              <c:idx val="2"/>
              <c:delete val="1"/>
            </c:dLbl>
            <c:dLbl>
              <c:idx val="3"/>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ONEL_QIPPmilestones!$EJ$39:$EJ$79</c:f>
              <c:numCache>
                <c:formatCode>mmm\ yy</c:formatCode>
                <c:ptCount val="41"/>
                <c:pt idx="4">
                  <c:v>41090</c:v>
                </c:pt>
                <c:pt idx="5">
                  <c:v>41090</c:v>
                </c:pt>
                <c:pt idx="6">
                  <c:v>41090</c:v>
                </c:pt>
              </c:numCache>
            </c:numRef>
          </c:yVal>
        </c:ser>
        <c:ser>
          <c:idx val="15"/>
          <c:order val="3"/>
          <c:tx>
            <c:strRef>
              <c:f>ONEL_QIPPmilestones!$EK$22</c:f>
              <c:strCache>
                <c:ptCount val="1"/>
                <c:pt idx="0">
                  <c:v>QIPP LM 5.3</c:v>
                </c:pt>
              </c:strCache>
            </c:strRef>
          </c:tx>
          <c:spPr>
            <a:ln w="25400">
              <a:solidFill>
                <a:srgbClr val="FFCC99"/>
              </a:solidFill>
              <a:prstDash val="solid"/>
            </a:ln>
          </c:spPr>
          <c:marker>
            <c:symbol val="plus"/>
            <c:size val="7"/>
            <c:spPr>
              <a:noFill/>
              <a:ln>
                <a:solidFill>
                  <a:srgbClr val="FFCC99"/>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ONEL_QIPPmilestones!$EK$39:$EK$79</c:f>
              <c:numCache>
                <c:formatCode>mmm\ yy</c:formatCode>
                <c:ptCount val="41"/>
                <c:pt idx="4">
                  <c:v>41121</c:v>
                </c:pt>
                <c:pt idx="5">
                  <c:v>41121</c:v>
                </c:pt>
                <c:pt idx="6">
                  <c:v>41121</c:v>
                </c:pt>
                <c:pt idx="7">
                  <c:v>41182</c:v>
                </c:pt>
                <c:pt idx="8">
                  <c:v>41182</c:v>
                </c:pt>
                <c:pt idx="9">
                  <c:v>41182</c:v>
                </c:pt>
              </c:numCache>
            </c:numRef>
          </c:yVal>
        </c:ser>
        <c:ser>
          <c:idx val="16"/>
          <c:order val="4"/>
          <c:tx>
            <c:strRef>
              <c:f>ONEL_QIPPmilestones!$EL$22</c:f>
              <c:strCache>
                <c:ptCount val="1"/>
                <c:pt idx="0">
                  <c:v>QIPP LM 5.4</c:v>
                </c:pt>
              </c:strCache>
            </c:strRef>
          </c:tx>
          <c:spPr>
            <a:ln w="25400">
              <a:solidFill>
                <a:srgbClr val="3366FF"/>
              </a:solidFill>
              <a:prstDash val="solid"/>
            </a:ln>
          </c:spPr>
          <c:marker>
            <c:symbol val="plus"/>
            <c:size val="7"/>
            <c:spPr>
              <a:noFill/>
              <a:ln>
                <a:solidFill>
                  <a:srgbClr val="3366FF"/>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ONEL_QIPPmilestones!$EL$39:$EL$79</c:f>
              <c:numCache>
                <c:formatCode>mmm\ yy</c:formatCode>
                <c:ptCount val="41"/>
                <c:pt idx="4">
                  <c:v>41182</c:v>
                </c:pt>
                <c:pt idx="5">
                  <c:v>41182</c:v>
                </c:pt>
                <c:pt idx="6">
                  <c:v>41182</c:v>
                </c:pt>
                <c:pt idx="7">
                  <c:v>41182</c:v>
                </c:pt>
                <c:pt idx="8">
                  <c:v>41182</c:v>
                </c:pt>
              </c:numCache>
            </c:numRef>
          </c:yVal>
        </c:ser>
        <c:ser>
          <c:idx val="17"/>
          <c:order val="5"/>
          <c:tx>
            <c:strRef>
              <c:f>ONEL_QIPPmilestones!$EM$22</c:f>
              <c:strCache>
                <c:ptCount val="1"/>
                <c:pt idx="0">
                  <c:v>QIPP LM 5.5</c:v>
                </c:pt>
              </c:strCache>
            </c:strRef>
          </c:tx>
          <c:spPr>
            <a:ln w="25400">
              <a:solidFill>
                <a:srgbClr val="33CCCC"/>
              </a:solidFill>
              <a:prstDash val="solid"/>
            </a:ln>
          </c:spPr>
          <c:marker>
            <c:symbol val="plus"/>
            <c:size val="7"/>
            <c:spPr>
              <a:noFill/>
              <a:ln>
                <a:solidFill>
                  <a:srgbClr val="33CCCC"/>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ONEL_QIPPmilestones!$EM$39:$EM$79</c:f>
              <c:numCache>
                <c:formatCode>mmm\ yy</c:formatCode>
                <c:ptCount val="41"/>
                <c:pt idx="4">
                  <c:v>41213</c:v>
                </c:pt>
                <c:pt idx="5">
                  <c:v>41213</c:v>
                </c:pt>
                <c:pt idx="6">
                  <c:v>41213</c:v>
                </c:pt>
                <c:pt idx="7">
                  <c:v>41213</c:v>
                </c:pt>
                <c:pt idx="8">
                  <c:v>41213</c:v>
                </c:pt>
                <c:pt idx="9">
                  <c:v>41213</c:v>
                </c:pt>
              </c:numCache>
            </c:numRef>
          </c:yVal>
        </c:ser>
        <c:ser>
          <c:idx val="2"/>
          <c:order val="6"/>
          <c:tx>
            <c:strRef>
              <c:f>ONEL_QIPPmilestones!$EN$22</c:f>
              <c:strCache>
                <c:ptCount val="1"/>
                <c:pt idx="0">
                  <c:v>QIPP LM 5.6</c:v>
                </c:pt>
              </c:strCache>
            </c:strRef>
          </c:tx>
          <c:marker>
            <c:symbol val="plus"/>
            <c:size val="7"/>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ONEL_QIPPmilestones!$EN$39:$EN$79</c:f>
              <c:numCache>
                <c:formatCode>mmm\ yy</c:formatCode>
                <c:ptCount val="41"/>
                <c:pt idx="4">
                  <c:v>41305</c:v>
                </c:pt>
                <c:pt idx="5">
                  <c:v>41305</c:v>
                </c:pt>
                <c:pt idx="6">
                  <c:v>41305</c:v>
                </c:pt>
                <c:pt idx="7">
                  <c:v>41305</c:v>
                </c:pt>
                <c:pt idx="8">
                  <c:v>41305</c:v>
                </c:pt>
                <c:pt idx="9">
                  <c:v>41305</c:v>
                </c:pt>
              </c:numCache>
            </c:numRef>
          </c:yVal>
        </c:ser>
        <c:ser>
          <c:idx val="3"/>
          <c:order val="7"/>
          <c:tx>
            <c:strRef>
              <c:f>ONEL_QIPPmilestones!$EO$22</c:f>
              <c:strCache>
                <c:ptCount val="1"/>
                <c:pt idx="0">
                  <c:v>QIPP LM 5.7</c:v>
                </c:pt>
              </c:strCache>
            </c:strRef>
          </c:tx>
          <c:marker>
            <c:symbol val="plus"/>
            <c:size val="7"/>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ONEL_QIPPmilestones!$EO$39:$EO$79</c:f>
              <c:numCache>
                <c:formatCode>mmm\ yy</c:formatCode>
                <c:ptCount val="41"/>
              </c:numCache>
            </c:numRef>
          </c:yVal>
        </c:ser>
        <c:ser>
          <c:idx val="4"/>
          <c:order val="8"/>
          <c:tx>
            <c:strRef>
              <c:f>ONEL_QIPPmilestones!$EP$22</c:f>
              <c:strCache>
                <c:ptCount val="1"/>
                <c:pt idx="0">
                  <c:v>QIPP LM 5.8</c:v>
                </c:pt>
              </c:strCache>
            </c:strRef>
          </c:tx>
          <c:marker>
            <c:symbol val="plus"/>
            <c:size val="7"/>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ONEL_QIPPmilestones!$EP$39:$EP$79</c:f>
              <c:numCache>
                <c:formatCode>mmm\ yy</c:formatCode>
                <c:ptCount val="41"/>
              </c:numCache>
            </c:numRef>
          </c:yVal>
        </c:ser>
        <c:ser>
          <c:idx val="5"/>
          <c:order val="9"/>
          <c:tx>
            <c:strRef>
              <c:f>ONEL_QIPPmilestones!$EQ$22</c:f>
              <c:strCache>
                <c:ptCount val="1"/>
                <c:pt idx="0">
                  <c:v>QIPP LM 5.9</c:v>
                </c:pt>
              </c:strCache>
            </c:strRef>
          </c:tx>
          <c:marker>
            <c:symbol val="plus"/>
            <c:size val="7"/>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ONEL_QIPPmilestones!$EQ$39:$EQ$79</c:f>
              <c:numCache>
                <c:formatCode>mmm\ yy</c:formatCode>
                <c:ptCount val="41"/>
              </c:numCache>
            </c:numRef>
          </c:yVal>
        </c:ser>
        <c:ser>
          <c:idx val="8"/>
          <c:order val="10"/>
          <c:tx>
            <c:strRef>
              <c:f>ONEL_QIPPmilestones!$ER$22</c:f>
              <c:strCache>
                <c:ptCount val="1"/>
                <c:pt idx="0">
                  <c:v>QIPP LM 5.10</c:v>
                </c:pt>
              </c:strCache>
            </c:strRef>
          </c:tx>
          <c:marker>
            <c:symbol val="plus"/>
            <c:size val="7"/>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ONEL_QIPPmilestones!$ER$39:$ER$79</c:f>
              <c:numCache>
                <c:formatCode>mmm\ yy</c:formatCode>
                <c:ptCount val="41"/>
              </c:numCache>
            </c:numRef>
          </c:yVal>
        </c:ser>
        <c:ser>
          <c:idx val="1"/>
          <c:order val="11"/>
          <c:tx>
            <c:strRef>
              <c:f>ONEL_QIPPmilestones!$ES$22</c:f>
              <c:strCache>
                <c:ptCount val="1"/>
                <c:pt idx="0">
                  <c:v>QIPP LM 5.11</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ONEL_QIPPmilestones!$ES$39:$ES$79</c:f>
              <c:numCache>
                <c:formatCode>mmm\ yy</c:formatCode>
                <c:ptCount val="41"/>
              </c:numCache>
            </c:numRef>
          </c:yVal>
        </c:ser>
        <c:ser>
          <c:idx val="9"/>
          <c:order val="12"/>
          <c:tx>
            <c:strRef>
              <c:f>ONEL_QIPPmilestones!$ET$22</c:f>
              <c:strCache>
                <c:ptCount val="1"/>
                <c:pt idx="0">
                  <c:v>QIPP LM 5.12</c:v>
                </c:pt>
              </c:strCache>
            </c:strRef>
          </c:tx>
          <c:spPr>
            <a:ln w="12700">
              <a:solidFill>
                <a:srgbClr val="CCFFFF"/>
              </a:solidFill>
              <a:prstDash val="solid"/>
            </a:ln>
          </c:spPr>
          <c:marker>
            <c:symbol val="diamond"/>
            <c:size val="5"/>
            <c:spPr>
              <a:solidFill>
                <a:srgbClr val="CCFFFF"/>
              </a:solidFill>
              <a:ln>
                <a:solidFill>
                  <a:srgbClr val="CCFFFF"/>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ONEL_QIPPmilestones!$ET$39:$ET$79</c:f>
              <c:numCache>
                <c:formatCode>mmm\ yy</c:formatCode>
                <c:ptCount val="41"/>
              </c:numCache>
            </c:numRef>
          </c:yVal>
        </c:ser>
        <c:ser>
          <c:idx val="10"/>
          <c:order val="13"/>
          <c:tx>
            <c:strRef>
              <c:f>ONEL_QIPPmilestones!$EU$22</c:f>
              <c:strCache>
                <c:ptCount val="1"/>
                <c:pt idx="0">
                  <c:v>QIPP LM 5.13</c:v>
                </c:pt>
              </c:strCache>
            </c:strRef>
          </c:tx>
          <c:spPr>
            <a:ln w="12700">
              <a:solidFill>
                <a:srgbClr val="CCFFCC"/>
              </a:solidFill>
              <a:prstDash val="solid"/>
            </a:ln>
          </c:spPr>
          <c:marker>
            <c:symbol val="square"/>
            <c:size val="5"/>
            <c:spPr>
              <a:solidFill>
                <a:srgbClr val="CCFFCC"/>
              </a:solidFill>
              <a:ln>
                <a:solidFill>
                  <a:srgbClr val="CCFFCC"/>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ONEL_QIPPmilestones!$EU$39:$EU$79</c:f>
              <c:numCache>
                <c:formatCode>mmm\ yy</c:formatCode>
                <c:ptCount val="41"/>
              </c:numCache>
            </c:numRef>
          </c:yVal>
        </c:ser>
        <c:ser>
          <c:idx val="11"/>
          <c:order val="14"/>
          <c:tx>
            <c:strRef>
              <c:f>ONEL_QIPPmilestones!$EV$22</c:f>
              <c:strCache>
                <c:ptCount val="1"/>
                <c:pt idx="0">
                  <c:v>QIPP LM 5.14</c:v>
                </c:pt>
              </c:strCache>
            </c:strRef>
          </c:tx>
          <c:spPr>
            <a:ln w="12700">
              <a:solidFill>
                <a:srgbClr val="FFFF99"/>
              </a:solidFill>
              <a:prstDash val="solid"/>
            </a:ln>
          </c:spPr>
          <c:marker>
            <c:symbol val="triangle"/>
            <c:size val="5"/>
            <c:spPr>
              <a:solidFill>
                <a:srgbClr val="FFFF99"/>
              </a:solidFill>
              <a:ln>
                <a:solidFill>
                  <a:srgbClr val="FFFF99"/>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ONEL_QIPPmilestones!$EV$39:$EV$79</c:f>
              <c:numCache>
                <c:formatCode>mmm\ yy</c:formatCode>
                <c:ptCount val="41"/>
              </c:numCache>
            </c:numRef>
          </c:yVal>
        </c:ser>
        <c:ser>
          <c:idx val="12"/>
          <c:order val="15"/>
          <c:tx>
            <c:strRef>
              <c:f>ONEL_QIPPmilestones!$EW$22</c:f>
              <c:strCache>
                <c:ptCount val="1"/>
                <c:pt idx="0">
                  <c:v>QIPP LM 5.15</c:v>
                </c:pt>
              </c:strCache>
            </c:strRef>
          </c:tx>
          <c:spPr>
            <a:ln w="12700">
              <a:solidFill>
                <a:srgbClr val="99CCFF"/>
              </a:solidFill>
              <a:prstDash val="solid"/>
            </a:ln>
          </c:spPr>
          <c:marker>
            <c:symbol val="x"/>
            <c:size val="5"/>
            <c:spPr>
              <a:noFill/>
              <a:ln>
                <a:solidFill>
                  <a:srgbClr val="99CCFF"/>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ONEL_QIPPmilestones!$EW$39:$EW$79</c:f>
              <c:numCache>
                <c:formatCode>mmm\ yy</c:formatCode>
                <c:ptCount val="41"/>
              </c:numCache>
            </c:numRef>
          </c:yVal>
        </c:ser>
        <c:ser>
          <c:idx val="13"/>
          <c:order val="16"/>
          <c:tx>
            <c:strRef>
              <c:f>ONEL_QIPPmilestones!$EX$22</c:f>
              <c:strCache>
                <c:ptCount val="1"/>
                <c:pt idx="0">
                  <c:v>QIPP LM 5.16</c:v>
                </c:pt>
              </c:strCache>
            </c:strRef>
          </c:tx>
          <c:spPr>
            <a:ln w="12700">
              <a:solidFill>
                <a:srgbClr val="FF99CC"/>
              </a:solidFill>
              <a:prstDash val="solid"/>
            </a:ln>
          </c:spPr>
          <c:marker>
            <c:symbol val="star"/>
            <c:size val="5"/>
            <c:spPr>
              <a:noFill/>
              <a:ln>
                <a:solidFill>
                  <a:srgbClr val="FF99CC"/>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ONEL_QIPPmilestones!$EX$39:$EX$79</c:f>
              <c:numCache>
                <c:formatCode>mmm\ yy</c:formatCode>
                <c:ptCount val="41"/>
              </c:numCache>
            </c:numRef>
          </c:yVal>
        </c:ser>
        <c:ser>
          <c:idx val="14"/>
          <c:order val="17"/>
          <c:tx>
            <c:strRef>
              <c:f>ONEL_QIPPmilestones!$EY$22</c:f>
              <c:strCache>
                <c:ptCount val="1"/>
                <c:pt idx="0">
                  <c:v>QIPP LM 5.17</c:v>
                </c:pt>
              </c:strCache>
            </c:strRef>
          </c:tx>
          <c:spPr>
            <a:ln w="12700">
              <a:solidFill>
                <a:srgbClr val="CC99FF"/>
              </a:solidFill>
              <a:prstDash val="solid"/>
            </a:ln>
          </c:spPr>
          <c:marker>
            <c:symbol val="circle"/>
            <c:size val="5"/>
            <c:spPr>
              <a:solidFill>
                <a:srgbClr val="CC99FF"/>
              </a:solidFill>
              <a:ln>
                <a:solidFill>
                  <a:srgbClr val="CC99FF"/>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ONEL_QIPPmilestones!$EY$39:$EY$79</c:f>
              <c:numCache>
                <c:formatCode>mmm\ yy</c:formatCode>
                <c:ptCount val="41"/>
              </c:numCache>
            </c:numRef>
          </c:yVal>
        </c:ser>
        <c:ser>
          <c:idx val="18"/>
          <c:order val="18"/>
          <c:tx>
            <c:strRef>
              <c:f>ONEL_QIPPmilestones!$EZ$22</c:f>
              <c:strCache>
                <c:ptCount val="1"/>
                <c:pt idx="0">
                  <c:v>QIPP LM 5.18</c:v>
                </c:pt>
              </c:strCache>
            </c:strRef>
          </c:tx>
          <c:spPr>
            <a:ln w="12700">
              <a:solidFill>
                <a:srgbClr val="99CC00"/>
              </a:solidFill>
              <a:prstDash val="solid"/>
            </a:ln>
          </c:spPr>
          <c:marker>
            <c:symbol val="diamond"/>
            <c:size val="5"/>
            <c:spPr>
              <a:solidFill>
                <a:srgbClr val="99CC00"/>
              </a:solidFill>
              <a:ln>
                <a:solidFill>
                  <a:srgbClr val="99CC00"/>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ONEL_QIPPmilestones!$EZ$39:$EZ$79</c:f>
              <c:numCache>
                <c:formatCode>mmm\ yy</c:formatCode>
                <c:ptCount val="41"/>
              </c:numCache>
            </c:numRef>
          </c:yVal>
        </c:ser>
        <c:ser>
          <c:idx val="19"/>
          <c:order val="19"/>
          <c:tx>
            <c:strRef>
              <c:f>ONEL_QIPPmilestones!$FA$22</c:f>
              <c:strCache>
                <c:ptCount val="1"/>
                <c:pt idx="0">
                  <c:v>QIPP LM 5.19</c:v>
                </c:pt>
              </c:strCache>
            </c:strRef>
          </c:tx>
          <c:spPr>
            <a:ln w="12700">
              <a:solidFill>
                <a:srgbClr val="FFCC00"/>
              </a:solidFill>
              <a:prstDash val="solid"/>
            </a:ln>
          </c:spPr>
          <c:marker>
            <c:symbol val="square"/>
            <c:size val="5"/>
            <c:spPr>
              <a:solidFill>
                <a:srgbClr val="FFCC00"/>
              </a:solidFill>
              <a:ln>
                <a:solidFill>
                  <a:srgbClr val="FFCC00"/>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ONEL_QIPPmilestones!$FA$39:$FA$79</c:f>
              <c:numCache>
                <c:formatCode>mmm\ yy</c:formatCode>
                <c:ptCount val="41"/>
              </c:numCache>
            </c:numRef>
          </c:yVal>
        </c:ser>
        <c:ser>
          <c:idx val="20"/>
          <c:order val="20"/>
          <c:tx>
            <c:strRef>
              <c:f>ONEL_QIPPmilestones!$FB$22</c:f>
              <c:strCache>
                <c:ptCount val="1"/>
                <c:pt idx="0">
                  <c:v>QIPP LM 5.20</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ONEL_QIPPmilestones!$FB$39:$FB$79</c:f>
              <c:numCache>
                <c:formatCode>mmm\ yy</c:formatCode>
                <c:ptCount val="41"/>
              </c:numCache>
            </c:numRef>
          </c:yVal>
        </c:ser>
        <c:ser>
          <c:idx val="21"/>
          <c:order val="21"/>
          <c:tx>
            <c:strRef>
              <c:f>ONEL_QIPPmilestones!$FC$22</c:f>
              <c:strCache>
                <c:ptCount val="1"/>
                <c:pt idx="0">
                  <c:v>QIPP LM 5.21</c:v>
                </c:pt>
              </c:strCache>
            </c:strRef>
          </c:tx>
          <c:spPr>
            <a:ln w="12700">
              <a:solidFill>
                <a:srgbClr val="FF6600"/>
              </a:solidFill>
              <a:prstDash val="solid"/>
            </a:ln>
          </c:spPr>
          <c:marker>
            <c:symbol val="x"/>
            <c:size val="5"/>
            <c:spPr>
              <a:noFill/>
              <a:ln>
                <a:solidFill>
                  <a:srgbClr val="FF6600"/>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ONEL_QIPPmilestones!$FC$39:$FC$79</c:f>
              <c:numCache>
                <c:formatCode>mmm\ yy</c:formatCode>
                <c:ptCount val="41"/>
              </c:numCache>
            </c:numRef>
          </c:yVal>
        </c:ser>
        <c:ser>
          <c:idx val="22"/>
          <c:order val="22"/>
          <c:tx>
            <c:strRef>
              <c:f>ONEL_QIPPmilestones!$FD$22</c:f>
              <c:strCache>
                <c:ptCount val="1"/>
                <c:pt idx="0">
                  <c:v>QIPP LM 5.22</c:v>
                </c:pt>
              </c:strCache>
            </c:strRef>
          </c:tx>
          <c:spPr>
            <a:ln w="12700">
              <a:solidFill>
                <a:srgbClr val="666699"/>
              </a:solidFill>
              <a:prstDash val="solid"/>
            </a:ln>
          </c:spPr>
          <c:marker>
            <c:symbol val="star"/>
            <c:size val="5"/>
            <c:spPr>
              <a:noFill/>
              <a:ln>
                <a:solidFill>
                  <a:srgbClr val="666699"/>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ONEL_QIPPmilestones!$FD$39:$FD$79</c:f>
              <c:numCache>
                <c:formatCode>mmm\ yy</c:formatCode>
                <c:ptCount val="41"/>
              </c:numCache>
            </c:numRef>
          </c:yVal>
        </c:ser>
        <c:ser>
          <c:idx val="23"/>
          <c:order val="23"/>
          <c:tx>
            <c:strRef>
              <c:f>ONEL_QIPPmilestones!$FE$22</c:f>
              <c:strCache>
                <c:ptCount val="1"/>
                <c:pt idx="0">
                  <c:v>QIPP LM 5.23</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ONEL_QIPPmilestones!$FE$39:$FE$79</c:f>
              <c:numCache>
                <c:formatCode>mmm\ yy</c:formatCode>
                <c:ptCount val="41"/>
              </c:numCache>
            </c:numRef>
          </c:yVal>
        </c:ser>
        <c:ser>
          <c:idx val="24"/>
          <c:order val="24"/>
          <c:tx>
            <c:strRef>
              <c:f>ONEL_QIPPmilestones!$FF$22</c:f>
              <c:strCache>
                <c:ptCount val="1"/>
                <c:pt idx="0">
                  <c:v>QIPP LM 5.24</c:v>
                </c:pt>
              </c:strCache>
            </c:strRef>
          </c:tx>
          <c:spPr>
            <a:ln w="12700">
              <a:solidFill>
                <a:srgbClr val="003366"/>
              </a:solidFill>
              <a:prstDash val="solid"/>
            </a:ln>
          </c:spPr>
          <c:marker>
            <c:symbol val="plus"/>
            <c:size val="5"/>
            <c:spPr>
              <a:noFill/>
              <a:ln>
                <a:solidFill>
                  <a:srgbClr val="003366"/>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ONEL_QIPPmilestones!$FF$39:$FF$79</c:f>
              <c:numCache>
                <c:formatCode>mmm\ yy</c:formatCode>
                <c:ptCount val="41"/>
              </c:numCache>
            </c:numRef>
          </c:yVal>
        </c:ser>
        <c:ser>
          <c:idx val="25"/>
          <c:order val="25"/>
          <c:tx>
            <c:strRef>
              <c:f>ONEL_QIPPmilestones!$FG$22</c:f>
              <c:strCache>
                <c:ptCount val="1"/>
                <c:pt idx="0">
                  <c:v>QIPP LM 5.25</c:v>
                </c:pt>
              </c:strCache>
            </c:strRef>
          </c:tx>
          <c:spPr>
            <a:ln w="12700">
              <a:solidFill>
                <a:srgbClr val="339966"/>
              </a:solidFill>
              <a:prstDash val="solid"/>
            </a:ln>
          </c:spPr>
          <c:marker>
            <c:symbol val="dot"/>
            <c:size val="5"/>
            <c:spPr>
              <a:noFill/>
              <a:ln>
                <a:solidFill>
                  <a:srgbClr val="339966"/>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ONEL_QIPPmilestones!$FG$39:$FG$79</c:f>
              <c:numCache>
                <c:formatCode>mmm\ yy</c:formatCode>
                <c:ptCount val="41"/>
              </c:numCache>
            </c:numRef>
          </c:yVal>
        </c:ser>
        <c:ser>
          <c:idx val="26"/>
          <c:order val="26"/>
          <c:tx>
            <c:strRef>
              <c:f>ONEL_QIPPmilestones!$FH$22</c:f>
              <c:strCache>
                <c:ptCount val="1"/>
                <c:pt idx="0">
                  <c:v>QIPP LM 5.26</c:v>
                </c:pt>
              </c:strCache>
            </c:strRef>
          </c:tx>
          <c:spPr>
            <a:ln w="12700">
              <a:solidFill>
                <a:srgbClr val="003300"/>
              </a:solidFill>
              <a:prstDash val="solid"/>
            </a:ln>
          </c:spPr>
          <c:marker>
            <c:symbol val="dash"/>
            <c:size val="5"/>
            <c:spPr>
              <a:noFill/>
              <a:ln>
                <a:solidFill>
                  <a:srgbClr val="003300"/>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ONEL_QIPPmilestones!$FH$39:$FH$79</c:f>
              <c:numCache>
                <c:formatCode>mmm\ yy</c:formatCode>
                <c:ptCount val="41"/>
              </c:numCache>
            </c:numRef>
          </c:yVal>
        </c:ser>
        <c:ser>
          <c:idx val="27"/>
          <c:order val="27"/>
          <c:tx>
            <c:strRef>
              <c:f>ONEL_QIPPmilestones!$FI$22</c:f>
              <c:strCache>
                <c:ptCount val="1"/>
                <c:pt idx="0">
                  <c:v>QIPP LM 5.27</c:v>
                </c:pt>
              </c:strCache>
            </c:strRef>
          </c:tx>
          <c:spPr>
            <a:ln w="12700">
              <a:solidFill>
                <a:srgbClr val="333300"/>
              </a:solidFill>
              <a:prstDash val="solid"/>
            </a:ln>
          </c:spPr>
          <c:marker>
            <c:symbol val="diamond"/>
            <c:size val="5"/>
            <c:spPr>
              <a:solidFill>
                <a:srgbClr val="333300"/>
              </a:solidFill>
              <a:ln>
                <a:solidFill>
                  <a:srgbClr val="333300"/>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ONEL_QIPPmilestones!$FI$39:$FI$79</c:f>
              <c:numCache>
                <c:formatCode>mmm\ yy</c:formatCode>
                <c:ptCount val="41"/>
              </c:numCache>
            </c:numRef>
          </c:yVal>
        </c:ser>
        <c:ser>
          <c:idx val="28"/>
          <c:order val="28"/>
          <c:tx>
            <c:strRef>
              <c:f>ONEL_QIPPmilestones!$FJ$22</c:f>
              <c:strCache>
                <c:ptCount val="1"/>
                <c:pt idx="0">
                  <c:v>QIPP LM 5.28</c:v>
                </c:pt>
              </c:strCache>
            </c:strRef>
          </c:tx>
          <c:spPr>
            <a:ln w="12700">
              <a:solidFill>
                <a:srgbClr val="993300"/>
              </a:solidFill>
              <a:prstDash val="solid"/>
            </a:ln>
          </c:spPr>
          <c:marker>
            <c:symbol val="square"/>
            <c:size val="5"/>
            <c:spPr>
              <a:solidFill>
                <a:srgbClr val="993300"/>
              </a:solidFill>
              <a:ln>
                <a:solidFill>
                  <a:srgbClr val="993300"/>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ONEL_QIPPmilestones!$FJ$39:$FJ$79</c:f>
              <c:numCache>
                <c:formatCode>mmm\ yy</c:formatCode>
                <c:ptCount val="41"/>
              </c:numCache>
            </c:numRef>
          </c:yVal>
        </c:ser>
        <c:ser>
          <c:idx val="29"/>
          <c:order val="29"/>
          <c:tx>
            <c:strRef>
              <c:f>ONEL_QIPPmilestones!$FK$22</c:f>
              <c:strCache>
                <c:ptCount val="1"/>
                <c:pt idx="0">
                  <c:v>QIPP LM 5.29</c:v>
                </c:pt>
              </c:strCache>
            </c:strRef>
          </c:tx>
          <c:spPr>
            <a:ln w="12700">
              <a:solidFill>
                <a:srgbClr val="993366"/>
              </a:solidFill>
              <a:prstDash val="solid"/>
            </a:ln>
          </c:spPr>
          <c:marker>
            <c:symbol val="triangle"/>
            <c:size val="5"/>
            <c:spPr>
              <a:solidFill>
                <a:srgbClr val="993366"/>
              </a:solidFill>
              <a:ln>
                <a:solidFill>
                  <a:srgbClr val="993366"/>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ONEL_QIPPmilestones!$FK$39:$FK$79</c:f>
              <c:numCache>
                <c:formatCode>mmm\ yy</c:formatCode>
                <c:ptCount val="41"/>
              </c:numCache>
            </c:numRef>
          </c:yVal>
        </c:ser>
        <c:axId val="95252864"/>
        <c:axId val="95255936"/>
      </c:scatterChart>
      <c:valAx>
        <c:axId val="95252864"/>
        <c:scaling>
          <c:orientation val="minMax"/>
        </c:scaling>
        <c:axPos val="t"/>
        <c:title>
          <c:tx>
            <c:rich>
              <a:bodyPr/>
              <a:lstStyle/>
              <a:p>
                <a:pPr>
                  <a:defRPr sz="1000" b="1" i="1" u="none" strike="noStrike" baseline="0">
                    <a:solidFill>
                      <a:srgbClr val="000000"/>
                    </a:solidFill>
                    <a:latin typeface="Calibri"/>
                    <a:ea typeface="Calibri"/>
                    <a:cs typeface="Calibri"/>
                  </a:defRPr>
                </a:pPr>
                <a:r>
                  <a:rPr lang="en-GB"/>
                  <a:t>MONTH REPORTED</a:t>
                </a:r>
              </a:p>
            </c:rich>
          </c:tx>
          <c:layout>
            <c:manualLayout>
              <c:xMode val="edge"/>
              <c:yMode val="edge"/>
              <c:x val="0.40778605101546861"/>
              <c:y val="5.1548291312070837E-2"/>
            </c:manualLayout>
          </c:layout>
          <c:spPr>
            <a:noFill/>
            <a:ln w="25400">
              <a:noFill/>
            </a:ln>
          </c:spPr>
        </c:title>
        <c:numFmt formatCode="mmm\-yy" sourceLinked="1"/>
        <c:minorTickMark val="out"/>
        <c:tickLblPos val="nextTo"/>
        <c:txPr>
          <a:bodyPr rot="-5400000" vert="horz"/>
          <a:lstStyle/>
          <a:p>
            <a:pPr>
              <a:defRPr sz="1000" b="0" i="1" u="none" strike="noStrike" baseline="0">
                <a:solidFill>
                  <a:srgbClr val="000000"/>
                </a:solidFill>
                <a:latin typeface="Calibri"/>
                <a:ea typeface="Calibri"/>
                <a:cs typeface="Calibri"/>
              </a:defRPr>
            </a:pPr>
            <a:endParaRPr lang="en-US"/>
          </a:p>
        </c:txPr>
        <c:crossAx val="95255936"/>
        <c:crossesAt val="31"/>
        <c:crossBetween val="midCat"/>
        <c:majorUnit val="31"/>
        <c:minorUnit val="31"/>
      </c:valAx>
      <c:valAx>
        <c:axId val="95255936"/>
        <c:scaling>
          <c:orientation val="maxMin"/>
        </c:scaling>
        <c:axPos val="l"/>
        <c:majorGridlines/>
        <c:minorGridlines/>
        <c:title>
          <c:tx>
            <c:rich>
              <a:bodyPr/>
              <a:lstStyle/>
              <a:p>
                <a:pPr>
                  <a:defRPr sz="1000" b="1" i="1" u="none" strike="noStrike" baseline="0">
                    <a:solidFill>
                      <a:srgbClr val="000000"/>
                    </a:solidFill>
                    <a:latin typeface="Calibri"/>
                    <a:ea typeface="Calibri"/>
                    <a:cs typeface="Calibri"/>
                  </a:defRPr>
                </a:pPr>
                <a:r>
                  <a:rPr lang="en-GB"/>
                  <a:t>EXPECTED MONTH OF DELVIERY</a:t>
                </a:r>
              </a:p>
            </c:rich>
          </c:tx>
          <c:spPr>
            <a:noFill/>
            <a:ln w="25400">
              <a:noFill/>
            </a:ln>
          </c:spPr>
        </c:title>
        <c:numFmt formatCode="mmm\-yy" sourceLinked="1"/>
        <c:minorTickMark val="out"/>
        <c:tickLblPos val="nextTo"/>
        <c:txPr>
          <a:bodyPr rot="0" vert="horz"/>
          <a:lstStyle/>
          <a:p>
            <a:pPr>
              <a:defRPr sz="1000" b="0" i="1" u="none" strike="noStrike" baseline="0">
                <a:solidFill>
                  <a:srgbClr val="000000"/>
                </a:solidFill>
                <a:latin typeface="Calibri"/>
                <a:ea typeface="Calibri"/>
                <a:cs typeface="Calibri"/>
              </a:defRPr>
            </a:pPr>
            <a:endParaRPr lang="en-US"/>
          </a:p>
        </c:txPr>
        <c:crossAx val="95252864"/>
        <c:crossesAt val="31"/>
        <c:crossBetween val="midCat"/>
        <c:majorUnit val="31"/>
        <c:minorUnit val="31"/>
      </c:valAx>
      <c:spPr>
        <a:ln>
          <a:solidFill>
            <a:schemeClr val="accent1"/>
          </a:solidFill>
        </a:ln>
      </c:spPr>
    </c:plotArea>
    <c:legend>
      <c:legendPos val="r"/>
      <c:layout>
        <c:manualLayout>
          <c:xMode val="edge"/>
          <c:yMode val="edge"/>
          <c:x val="7.6699029126213597E-2"/>
          <c:y val="0.8055564834698693"/>
          <c:w val="0.81068001936651268"/>
          <c:h val="0.15656578912484501"/>
        </c:manualLayout>
      </c:layout>
      <c:txPr>
        <a:bodyPr/>
        <a:lstStyle/>
        <a:p>
          <a:pPr>
            <a:defRPr sz="920" b="0" i="1" u="none" strike="noStrike" baseline="0">
              <a:solidFill>
                <a:srgbClr val="000000"/>
              </a:solidFill>
              <a:latin typeface="Calibri"/>
              <a:ea typeface="Calibri"/>
              <a:cs typeface="Calibri"/>
            </a:defRPr>
          </a:pPr>
          <a:endParaRPr lang="en-US"/>
        </a:p>
      </c:txPr>
    </c:legend>
    <c:plotVisOnly val="1"/>
    <c:dispBlanksAs val="gap"/>
  </c:chart>
  <c:txPr>
    <a:bodyPr/>
    <a:lstStyle/>
    <a:p>
      <a:pPr>
        <a:defRPr sz="1000" b="0" i="1" u="none" strike="noStrike" baseline="0">
          <a:solidFill>
            <a:srgbClr val="000000"/>
          </a:solidFill>
          <a:latin typeface="Calibri"/>
          <a:ea typeface="Calibri"/>
          <a:cs typeface="Calibri"/>
        </a:defRPr>
      </a:pPr>
      <a:endParaRPr lang="en-US"/>
    </a:p>
  </c:txPr>
  <c:printSettings>
    <c:headerFooter alignWithMargins="0"/>
    <c:pageMargins b="1" l="0.75000000000000333" r="0.75000000000000333"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400" b="1" i="1" u="none" strike="noStrike" baseline="0">
                <a:solidFill>
                  <a:srgbClr val="000000"/>
                </a:solidFill>
                <a:latin typeface="Calibri"/>
                <a:ea typeface="Calibri"/>
                <a:cs typeface="Calibri"/>
              </a:defRPr>
            </a:pPr>
            <a:r>
              <a:rPr lang="en-GB"/>
              <a:t>PCT Milestones graph - QIPP initiative 6</a:t>
            </a:r>
          </a:p>
        </c:rich>
      </c:tx>
      <c:layout>
        <c:manualLayout>
          <c:xMode val="edge"/>
          <c:yMode val="edge"/>
          <c:x val="9.8417814165081968E-3"/>
          <c:y val="9.0456851783817412E-3"/>
        </c:manualLayout>
      </c:layout>
      <c:spPr>
        <a:noFill/>
        <a:ln w="25400">
          <a:noFill/>
        </a:ln>
      </c:spPr>
    </c:title>
    <c:plotArea>
      <c:layout>
        <c:manualLayout>
          <c:layoutTarget val="inner"/>
          <c:xMode val="edge"/>
          <c:yMode val="edge"/>
          <c:x val="8.4476379228106677E-2"/>
          <c:y val="0.13164251304030034"/>
          <c:w val="0.79889298892988925"/>
          <c:h val="0.63285024154590053"/>
        </c:manualLayout>
      </c:layout>
      <c:scatterChart>
        <c:scatterStyle val="lineMarker"/>
        <c:ser>
          <c:idx val="0"/>
          <c:order val="0"/>
          <c:tx>
            <c:v>delivery path</c:v>
          </c:tx>
          <c:spPr>
            <a:ln w="6350">
              <a:prstDash val="dashDot"/>
            </a:ln>
          </c:spPr>
          <c:marker>
            <c:symbol val="none"/>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yVal>
        </c:ser>
        <c:ser>
          <c:idx val="6"/>
          <c:order val="1"/>
          <c:tx>
            <c:strRef>
              <c:f>ONEL_QIPPmilestones!$FP$22</c:f>
              <c:strCache>
                <c:ptCount val="1"/>
                <c:pt idx="0">
                  <c:v>QIPP LM 6.1</c:v>
                </c:pt>
              </c:strCache>
            </c:strRef>
          </c:tx>
          <c:spPr>
            <a:ln>
              <a:solidFill>
                <a:schemeClr val="tx2">
                  <a:lumMod val="40000"/>
                  <a:lumOff val="60000"/>
                </a:schemeClr>
              </a:solidFill>
            </a:ln>
          </c:spPr>
          <c:marker>
            <c:symbol val="plus"/>
            <c:size val="7"/>
          </c:marker>
          <c:dLbls>
            <c:dLbl>
              <c:idx val="0"/>
              <c:delete val="1"/>
            </c:dLbl>
            <c:dLbl>
              <c:idx val="1"/>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ONEL_QIPPmilestones!$FP$39:$FP$79</c:f>
              <c:numCache>
                <c:formatCode>mmm\ yy</c:formatCode>
                <c:ptCount val="41"/>
                <c:pt idx="4">
                  <c:v>41029</c:v>
                </c:pt>
              </c:numCache>
            </c:numRef>
          </c:yVal>
        </c:ser>
        <c:ser>
          <c:idx val="7"/>
          <c:order val="2"/>
          <c:tx>
            <c:strRef>
              <c:f>ONEL_QIPPmilestones!$FQ$22</c:f>
              <c:strCache>
                <c:ptCount val="1"/>
                <c:pt idx="0">
                  <c:v>QIPP LM 6.2</c:v>
                </c:pt>
              </c:strCache>
            </c:strRef>
          </c:tx>
          <c:spPr>
            <a:ln w="25400">
              <a:solidFill>
                <a:srgbClr val="FF8080"/>
              </a:solidFill>
              <a:prstDash val="lgDashDot"/>
            </a:ln>
          </c:spPr>
          <c:marker>
            <c:symbol val="plus"/>
            <c:size val="7"/>
            <c:spPr>
              <a:solidFill>
                <a:srgbClr val="969696"/>
              </a:solidFill>
              <a:ln>
                <a:solidFill>
                  <a:srgbClr val="FF8080"/>
                </a:solidFill>
                <a:prstDash val="solid"/>
              </a:ln>
            </c:spPr>
          </c:marker>
          <c:dLbls>
            <c:dLbl>
              <c:idx val="0"/>
              <c:delete val="1"/>
            </c:dLbl>
            <c:dLbl>
              <c:idx val="1"/>
              <c:delete val="1"/>
            </c:dLbl>
            <c:dLbl>
              <c:idx val="2"/>
              <c:delete val="1"/>
            </c:dLbl>
            <c:dLbl>
              <c:idx val="3"/>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ONEL_QIPPmilestones!$FQ$39:$FQ$79</c:f>
              <c:numCache>
                <c:formatCode>mmm\ yy</c:formatCode>
                <c:ptCount val="41"/>
                <c:pt idx="4">
                  <c:v>41121</c:v>
                </c:pt>
                <c:pt idx="5">
                  <c:v>41121</c:v>
                </c:pt>
                <c:pt idx="6">
                  <c:v>41121</c:v>
                </c:pt>
                <c:pt idx="7">
                  <c:v>41121</c:v>
                </c:pt>
              </c:numCache>
            </c:numRef>
          </c:yVal>
        </c:ser>
        <c:ser>
          <c:idx val="15"/>
          <c:order val="3"/>
          <c:tx>
            <c:strRef>
              <c:f>ONEL_QIPPmilestones!$FR$22</c:f>
              <c:strCache>
                <c:ptCount val="1"/>
                <c:pt idx="0">
                  <c:v>QIPP LM 6.3</c:v>
                </c:pt>
              </c:strCache>
            </c:strRef>
          </c:tx>
          <c:spPr>
            <a:ln w="25400">
              <a:solidFill>
                <a:srgbClr val="FFCC99"/>
              </a:solidFill>
              <a:prstDash val="solid"/>
            </a:ln>
          </c:spPr>
          <c:marker>
            <c:symbol val="plus"/>
            <c:size val="7"/>
            <c:spPr>
              <a:noFill/>
              <a:ln>
                <a:solidFill>
                  <a:srgbClr val="FFCC99"/>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ONEL_QIPPmilestones!$FR$39:$FR$79</c:f>
              <c:numCache>
                <c:formatCode>mmm\ yy</c:formatCode>
                <c:ptCount val="41"/>
                <c:pt idx="4">
                  <c:v>41182</c:v>
                </c:pt>
                <c:pt idx="5">
                  <c:v>41182</c:v>
                </c:pt>
                <c:pt idx="6">
                  <c:v>41182</c:v>
                </c:pt>
                <c:pt idx="7">
                  <c:v>41182</c:v>
                </c:pt>
                <c:pt idx="8">
                  <c:v>41182</c:v>
                </c:pt>
              </c:numCache>
            </c:numRef>
          </c:yVal>
        </c:ser>
        <c:ser>
          <c:idx val="16"/>
          <c:order val="4"/>
          <c:tx>
            <c:strRef>
              <c:f>ONEL_QIPPmilestones!$FS$22</c:f>
              <c:strCache>
                <c:ptCount val="1"/>
                <c:pt idx="0">
                  <c:v>QIPP LM 6.4</c:v>
                </c:pt>
              </c:strCache>
            </c:strRef>
          </c:tx>
          <c:spPr>
            <a:ln w="25400">
              <a:solidFill>
                <a:srgbClr val="3366FF"/>
              </a:solidFill>
              <a:prstDash val="solid"/>
            </a:ln>
          </c:spPr>
          <c:marker>
            <c:symbol val="plus"/>
            <c:size val="7"/>
            <c:spPr>
              <a:noFill/>
              <a:ln>
                <a:solidFill>
                  <a:srgbClr val="3366FF"/>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ONEL_QIPPmilestones!$FS$39:$FS$79</c:f>
              <c:numCache>
                <c:formatCode>mmm\ yy</c:formatCode>
                <c:ptCount val="41"/>
                <c:pt idx="4">
                  <c:v>41364</c:v>
                </c:pt>
                <c:pt idx="5">
                  <c:v>41364</c:v>
                </c:pt>
                <c:pt idx="6">
                  <c:v>41364</c:v>
                </c:pt>
                <c:pt idx="7">
                  <c:v>41364</c:v>
                </c:pt>
                <c:pt idx="8">
                  <c:v>41364</c:v>
                </c:pt>
                <c:pt idx="9">
                  <c:v>41364</c:v>
                </c:pt>
              </c:numCache>
            </c:numRef>
          </c:yVal>
        </c:ser>
        <c:ser>
          <c:idx val="17"/>
          <c:order val="5"/>
          <c:tx>
            <c:strRef>
              <c:f>ONEL_QIPPmilestones!$FT$22</c:f>
              <c:strCache>
                <c:ptCount val="1"/>
                <c:pt idx="0">
                  <c:v>QIPP LM 6.5</c:v>
                </c:pt>
              </c:strCache>
            </c:strRef>
          </c:tx>
          <c:spPr>
            <a:ln w="25400">
              <a:solidFill>
                <a:srgbClr val="33CCCC"/>
              </a:solidFill>
              <a:prstDash val="solid"/>
            </a:ln>
          </c:spPr>
          <c:marker>
            <c:symbol val="plus"/>
            <c:size val="7"/>
            <c:spPr>
              <a:noFill/>
              <a:ln>
                <a:solidFill>
                  <a:srgbClr val="33CCCC"/>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ONEL_QIPPmilestones!$FT$39:$FT$79</c:f>
              <c:numCache>
                <c:formatCode>mmm\ yy</c:formatCode>
                <c:ptCount val="41"/>
                <c:pt idx="4">
                  <c:v>41121</c:v>
                </c:pt>
                <c:pt idx="5">
                  <c:v>41121</c:v>
                </c:pt>
                <c:pt idx="6">
                  <c:v>41121</c:v>
                </c:pt>
                <c:pt idx="7">
                  <c:v>41121</c:v>
                </c:pt>
              </c:numCache>
            </c:numRef>
          </c:yVal>
        </c:ser>
        <c:ser>
          <c:idx val="2"/>
          <c:order val="6"/>
          <c:tx>
            <c:strRef>
              <c:f>ONEL_QIPPmilestones!$FU$22</c:f>
              <c:strCache>
                <c:ptCount val="1"/>
                <c:pt idx="0">
                  <c:v>QIPP LM 6.6</c:v>
                </c:pt>
              </c:strCache>
            </c:strRef>
          </c:tx>
          <c:marker>
            <c:symbol val="plus"/>
            <c:size val="7"/>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ONEL_QIPPmilestones!$FU$39:$FU$79</c:f>
              <c:numCache>
                <c:formatCode>mmm\ yy</c:formatCode>
                <c:ptCount val="41"/>
                <c:pt idx="4">
                  <c:v>41029</c:v>
                </c:pt>
              </c:numCache>
            </c:numRef>
          </c:yVal>
        </c:ser>
        <c:ser>
          <c:idx val="3"/>
          <c:order val="7"/>
          <c:tx>
            <c:strRef>
              <c:f>ONEL_QIPPmilestones!$FV$22</c:f>
              <c:strCache>
                <c:ptCount val="1"/>
                <c:pt idx="0">
                  <c:v>QIPP LM 6.7</c:v>
                </c:pt>
              </c:strCache>
            </c:strRef>
          </c:tx>
          <c:marker>
            <c:symbol val="plus"/>
            <c:size val="7"/>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ONEL_QIPPmilestones!$FV$39:$FV$79</c:f>
              <c:numCache>
                <c:formatCode>mmm\ yy</c:formatCode>
                <c:ptCount val="41"/>
                <c:pt idx="4">
                  <c:v>41029</c:v>
                </c:pt>
              </c:numCache>
            </c:numRef>
          </c:yVal>
        </c:ser>
        <c:ser>
          <c:idx val="4"/>
          <c:order val="8"/>
          <c:tx>
            <c:strRef>
              <c:f>ONEL_QIPPmilestones!$FW$22</c:f>
              <c:strCache>
                <c:ptCount val="1"/>
                <c:pt idx="0">
                  <c:v>QIPP LM 6.8</c:v>
                </c:pt>
              </c:strCache>
            </c:strRef>
          </c:tx>
          <c:marker>
            <c:symbol val="plus"/>
            <c:size val="7"/>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ONEL_QIPPmilestones!$FW$39:$FW$79</c:f>
              <c:numCache>
                <c:formatCode>mmm\ yy</c:formatCode>
                <c:ptCount val="41"/>
                <c:pt idx="4">
                  <c:v>41121</c:v>
                </c:pt>
                <c:pt idx="5">
                  <c:v>41121</c:v>
                </c:pt>
                <c:pt idx="6">
                  <c:v>41121</c:v>
                </c:pt>
                <c:pt idx="7">
                  <c:v>41121</c:v>
                </c:pt>
              </c:numCache>
            </c:numRef>
          </c:yVal>
        </c:ser>
        <c:ser>
          <c:idx val="5"/>
          <c:order val="9"/>
          <c:tx>
            <c:strRef>
              <c:f>ONEL_QIPPmilestones!$FX$22</c:f>
              <c:strCache>
                <c:ptCount val="1"/>
                <c:pt idx="0">
                  <c:v>QIPP LM 6.9</c:v>
                </c:pt>
              </c:strCache>
            </c:strRef>
          </c:tx>
          <c:marker>
            <c:symbol val="plus"/>
            <c:size val="7"/>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ONEL_QIPPmilestones!$FX$39:$FX$78</c:f>
              <c:numCache>
                <c:formatCode>mmm\ yy</c:formatCode>
                <c:ptCount val="40"/>
                <c:pt idx="4">
                  <c:v>41090</c:v>
                </c:pt>
                <c:pt idx="5">
                  <c:v>41090</c:v>
                </c:pt>
                <c:pt idx="6">
                  <c:v>41090</c:v>
                </c:pt>
              </c:numCache>
            </c:numRef>
          </c:yVal>
        </c:ser>
        <c:ser>
          <c:idx val="8"/>
          <c:order val="10"/>
          <c:tx>
            <c:strRef>
              <c:f>ONEL_QIPPmilestones!$FY$22</c:f>
              <c:strCache>
                <c:ptCount val="1"/>
                <c:pt idx="0">
                  <c:v>QIPP LM 6.10</c:v>
                </c:pt>
              </c:strCache>
            </c:strRef>
          </c:tx>
          <c:marker>
            <c:symbol val="plus"/>
            <c:size val="7"/>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ONEL_QIPPmilestones!$FY$39:$FY$79</c:f>
              <c:numCache>
                <c:formatCode>mmm\ yy</c:formatCode>
                <c:ptCount val="41"/>
                <c:pt idx="4">
                  <c:v>41121</c:v>
                </c:pt>
                <c:pt idx="5">
                  <c:v>41121</c:v>
                </c:pt>
                <c:pt idx="6">
                  <c:v>41121</c:v>
                </c:pt>
                <c:pt idx="7">
                  <c:v>41121</c:v>
                </c:pt>
              </c:numCache>
            </c:numRef>
          </c:yVal>
        </c:ser>
        <c:ser>
          <c:idx val="1"/>
          <c:order val="11"/>
          <c:tx>
            <c:strRef>
              <c:f>ONEL_QIPPmilestones!$FZ$22</c:f>
              <c:strCache>
                <c:ptCount val="1"/>
                <c:pt idx="0">
                  <c:v>QIPP LM 6.11</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ONEL_QIPPmilestones!$FZ$39:$FZ$79</c:f>
              <c:numCache>
                <c:formatCode>mmm\ yy</c:formatCode>
                <c:ptCount val="41"/>
                <c:pt idx="4">
                  <c:v>41152</c:v>
                </c:pt>
                <c:pt idx="5">
                  <c:v>41152</c:v>
                </c:pt>
                <c:pt idx="6">
                  <c:v>41152</c:v>
                </c:pt>
                <c:pt idx="7">
                  <c:v>41152</c:v>
                </c:pt>
                <c:pt idx="8">
                  <c:v>41152</c:v>
                </c:pt>
              </c:numCache>
            </c:numRef>
          </c:yVal>
        </c:ser>
        <c:ser>
          <c:idx val="9"/>
          <c:order val="12"/>
          <c:tx>
            <c:strRef>
              <c:f>ONEL_QIPPmilestones!$GA$22</c:f>
              <c:strCache>
                <c:ptCount val="1"/>
                <c:pt idx="0">
                  <c:v>QIPP LM 6.12</c:v>
                </c:pt>
              </c:strCache>
            </c:strRef>
          </c:tx>
          <c:spPr>
            <a:ln w="12700">
              <a:solidFill>
                <a:srgbClr val="CCFFFF"/>
              </a:solidFill>
              <a:prstDash val="solid"/>
            </a:ln>
          </c:spPr>
          <c:marker>
            <c:symbol val="diamond"/>
            <c:size val="5"/>
            <c:spPr>
              <a:solidFill>
                <a:srgbClr val="CCFFFF"/>
              </a:solidFill>
              <a:ln>
                <a:solidFill>
                  <a:srgbClr val="CCFFFF"/>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ONEL_QIPPmilestones!$GA$39:$GA$79</c:f>
              <c:numCache>
                <c:formatCode>mmm\ yy</c:formatCode>
                <c:ptCount val="41"/>
                <c:pt idx="4">
                  <c:v>41182</c:v>
                </c:pt>
                <c:pt idx="5">
                  <c:v>41182</c:v>
                </c:pt>
                <c:pt idx="6">
                  <c:v>41182</c:v>
                </c:pt>
                <c:pt idx="7">
                  <c:v>41182</c:v>
                </c:pt>
                <c:pt idx="8">
                  <c:v>41182</c:v>
                </c:pt>
              </c:numCache>
            </c:numRef>
          </c:yVal>
        </c:ser>
        <c:ser>
          <c:idx val="10"/>
          <c:order val="13"/>
          <c:tx>
            <c:strRef>
              <c:f>ONEL_QIPPmilestones!$GB$22</c:f>
              <c:strCache>
                <c:ptCount val="1"/>
                <c:pt idx="0">
                  <c:v>QIPP LM 6.13</c:v>
                </c:pt>
              </c:strCache>
            </c:strRef>
          </c:tx>
          <c:spPr>
            <a:ln w="12700">
              <a:solidFill>
                <a:srgbClr val="CCFFCC"/>
              </a:solidFill>
              <a:prstDash val="solid"/>
            </a:ln>
          </c:spPr>
          <c:marker>
            <c:symbol val="square"/>
            <c:size val="5"/>
            <c:spPr>
              <a:solidFill>
                <a:srgbClr val="CCFFCC"/>
              </a:solidFill>
              <a:ln>
                <a:solidFill>
                  <a:srgbClr val="CCFFCC"/>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ONEL_QIPPmilestones!$GB$39:$GB$79</c:f>
              <c:numCache>
                <c:formatCode>mmm\ yy</c:formatCode>
                <c:ptCount val="41"/>
                <c:pt idx="4">
                  <c:v>41029</c:v>
                </c:pt>
              </c:numCache>
            </c:numRef>
          </c:yVal>
        </c:ser>
        <c:ser>
          <c:idx val="11"/>
          <c:order val="14"/>
          <c:tx>
            <c:strRef>
              <c:f>ONEL_QIPPmilestones!$GC$22</c:f>
              <c:strCache>
                <c:ptCount val="1"/>
                <c:pt idx="0">
                  <c:v>QIPP LM 6.14</c:v>
                </c:pt>
              </c:strCache>
            </c:strRef>
          </c:tx>
          <c:spPr>
            <a:ln w="12700">
              <a:solidFill>
                <a:srgbClr val="FFFF99"/>
              </a:solidFill>
              <a:prstDash val="solid"/>
            </a:ln>
          </c:spPr>
          <c:marker>
            <c:symbol val="triangle"/>
            <c:size val="5"/>
            <c:spPr>
              <a:solidFill>
                <a:srgbClr val="FFFF99"/>
              </a:solidFill>
              <a:ln>
                <a:solidFill>
                  <a:srgbClr val="FFFF99"/>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ONEL_QIPPmilestones!$GC$39:$GC$79</c:f>
              <c:numCache>
                <c:formatCode>mmm\ yy</c:formatCode>
                <c:ptCount val="41"/>
                <c:pt idx="4">
                  <c:v>41182</c:v>
                </c:pt>
                <c:pt idx="5">
                  <c:v>41182</c:v>
                </c:pt>
                <c:pt idx="6">
                  <c:v>41182</c:v>
                </c:pt>
                <c:pt idx="7">
                  <c:v>41182</c:v>
                </c:pt>
                <c:pt idx="8">
                  <c:v>41182</c:v>
                </c:pt>
              </c:numCache>
            </c:numRef>
          </c:yVal>
        </c:ser>
        <c:ser>
          <c:idx val="12"/>
          <c:order val="15"/>
          <c:tx>
            <c:strRef>
              <c:f>ONEL_QIPPmilestones!$GD$22</c:f>
              <c:strCache>
                <c:ptCount val="1"/>
                <c:pt idx="0">
                  <c:v>QIPP LM 6.15</c:v>
                </c:pt>
              </c:strCache>
            </c:strRef>
          </c:tx>
          <c:spPr>
            <a:ln w="12700">
              <a:solidFill>
                <a:srgbClr val="99CCFF"/>
              </a:solidFill>
              <a:prstDash val="solid"/>
            </a:ln>
          </c:spPr>
          <c:marker>
            <c:symbol val="x"/>
            <c:size val="5"/>
            <c:spPr>
              <a:noFill/>
              <a:ln>
                <a:solidFill>
                  <a:srgbClr val="99CCFF"/>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ONEL_QIPPmilestones!$GD$39:$GD$78</c:f>
              <c:numCache>
                <c:formatCode>mmm\ yy</c:formatCode>
                <c:ptCount val="40"/>
                <c:pt idx="4">
                  <c:v>41364</c:v>
                </c:pt>
                <c:pt idx="5">
                  <c:v>41364</c:v>
                </c:pt>
                <c:pt idx="6">
                  <c:v>41364</c:v>
                </c:pt>
                <c:pt idx="7">
                  <c:v>41364</c:v>
                </c:pt>
                <c:pt idx="8">
                  <c:v>41364</c:v>
                </c:pt>
                <c:pt idx="9">
                  <c:v>41364</c:v>
                </c:pt>
              </c:numCache>
            </c:numRef>
          </c:yVal>
        </c:ser>
        <c:ser>
          <c:idx val="13"/>
          <c:order val="16"/>
          <c:tx>
            <c:strRef>
              <c:f>ONEL_QIPPmilestones!$GE$22</c:f>
              <c:strCache>
                <c:ptCount val="1"/>
                <c:pt idx="0">
                  <c:v>QIPP LM 6.16</c:v>
                </c:pt>
              </c:strCache>
            </c:strRef>
          </c:tx>
          <c:spPr>
            <a:ln w="12700">
              <a:solidFill>
                <a:srgbClr val="FF99CC"/>
              </a:solidFill>
              <a:prstDash val="solid"/>
            </a:ln>
          </c:spPr>
          <c:marker>
            <c:symbol val="star"/>
            <c:size val="5"/>
            <c:spPr>
              <a:noFill/>
              <a:ln>
                <a:solidFill>
                  <a:srgbClr val="FF99CC"/>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ONEL_QIPPmilestones!$GE$39:$GE$79</c:f>
              <c:numCache>
                <c:formatCode>mmm\ yy</c:formatCode>
                <c:ptCount val="41"/>
              </c:numCache>
            </c:numRef>
          </c:yVal>
        </c:ser>
        <c:ser>
          <c:idx val="14"/>
          <c:order val="17"/>
          <c:tx>
            <c:strRef>
              <c:f>ONEL_QIPPmilestones!$GF$22</c:f>
              <c:strCache>
                <c:ptCount val="1"/>
                <c:pt idx="0">
                  <c:v>QIPP LM 6.17</c:v>
                </c:pt>
              </c:strCache>
            </c:strRef>
          </c:tx>
          <c:spPr>
            <a:ln w="12700">
              <a:solidFill>
                <a:srgbClr val="CC99FF"/>
              </a:solidFill>
              <a:prstDash val="solid"/>
            </a:ln>
          </c:spPr>
          <c:marker>
            <c:symbol val="circle"/>
            <c:size val="5"/>
            <c:spPr>
              <a:solidFill>
                <a:srgbClr val="CC99FF"/>
              </a:solidFill>
              <a:ln>
                <a:solidFill>
                  <a:srgbClr val="CC99FF"/>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ONEL_QIPPmilestones!$GF$39:$GF$79</c:f>
              <c:numCache>
                <c:formatCode>mmm\ yy</c:formatCode>
                <c:ptCount val="41"/>
              </c:numCache>
            </c:numRef>
          </c:yVal>
        </c:ser>
        <c:ser>
          <c:idx val="18"/>
          <c:order val="18"/>
          <c:tx>
            <c:strRef>
              <c:f>ONEL_QIPPmilestones!$GG$22</c:f>
              <c:strCache>
                <c:ptCount val="1"/>
                <c:pt idx="0">
                  <c:v>QIPP LM 6.18</c:v>
                </c:pt>
              </c:strCache>
            </c:strRef>
          </c:tx>
          <c:spPr>
            <a:ln w="12700">
              <a:solidFill>
                <a:srgbClr val="99CC00"/>
              </a:solidFill>
              <a:prstDash val="solid"/>
            </a:ln>
          </c:spPr>
          <c:marker>
            <c:symbol val="diamond"/>
            <c:size val="5"/>
            <c:spPr>
              <a:solidFill>
                <a:srgbClr val="99CC00"/>
              </a:solidFill>
              <a:ln>
                <a:solidFill>
                  <a:srgbClr val="99CC00"/>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ONEL_QIPPmilestones!$GG$39:$GG$79</c:f>
              <c:numCache>
                <c:formatCode>mmm\ yy</c:formatCode>
                <c:ptCount val="41"/>
              </c:numCache>
            </c:numRef>
          </c:yVal>
        </c:ser>
        <c:ser>
          <c:idx val="19"/>
          <c:order val="19"/>
          <c:tx>
            <c:strRef>
              <c:f>ONEL_QIPPmilestones!$GH$22</c:f>
              <c:strCache>
                <c:ptCount val="1"/>
                <c:pt idx="0">
                  <c:v>QIPP LM 6.19</c:v>
                </c:pt>
              </c:strCache>
            </c:strRef>
          </c:tx>
          <c:spPr>
            <a:ln w="12700">
              <a:solidFill>
                <a:srgbClr val="FFCC00"/>
              </a:solidFill>
              <a:prstDash val="solid"/>
            </a:ln>
          </c:spPr>
          <c:marker>
            <c:symbol val="square"/>
            <c:size val="5"/>
            <c:spPr>
              <a:solidFill>
                <a:srgbClr val="FFCC00"/>
              </a:solidFill>
              <a:ln>
                <a:solidFill>
                  <a:srgbClr val="FFCC00"/>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ONEL_QIPPmilestones!$GH$39:$GH$79</c:f>
              <c:numCache>
                <c:formatCode>mmm\ yy</c:formatCode>
                <c:ptCount val="41"/>
              </c:numCache>
            </c:numRef>
          </c:yVal>
        </c:ser>
        <c:ser>
          <c:idx val="20"/>
          <c:order val="20"/>
          <c:tx>
            <c:strRef>
              <c:f>ONEL_QIPPmilestones!$GI$22</c:f>
              <c:strCache>
                <c:ptCount val="1"/>
                <c:pt idx="0">
                  <c:v>QIPP LM 6.20</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ONEL_QIPPmilestones!$GI$39:$GI$79</c:f>
              <c:numCache>
                <c:formatCode>mmm\ yy</c:formatCode>
                <c:ptCount val="41"/>
              </c:numCache>
            </c:numRef>
          </c:yVal>
        </c:ser>
        <c:ser>
          <c:idx val="21"/>
          <c:order val="21"/>
          <c:tx>
            <c:strRef>
              <c:f>ONEL_QIPPmilestones!$GJ$22</c:f>
              <c:strCache>
                <c:ptCount val="1"/>
                <c:pt idx="0">
                  <c:v>QIPP LM 6.21</c:v>
                </c:pt>
              </c:strCache>
            </c:strRef>
          </c:tx>
          <c:spPr>
            <a:ln w="12700">
              <a:solidFill>
                <a:srgbClr val="FF6600"/>
              </a:solidFill>
              <a:prstDash val="solid"/>
            </a:ln>
          </c:spPr>
          <c:marker>
            <c:symbol val="x"/>
            <c:size val="5"/>
            <c:spPr>
              <a:noFill/>
              <a:ln>
                <a:solidFill>
                  <a:srgbClr val="FF6600"/>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ONEL_QIPPmilestones!$GJ$39:$GJ$79</c:f>
              <c:numCache>
                <c:formatCode>mmm\ yy</c:formatCode>
                <c:ptCount val="41"/>
              </c:numCache>
            </c:numRef>
          </c:yVal>
        </c:ser>
        <c:ser>
          <c:idx val="22"/>
          <c:order val="22"/>
          <c:tx>
            <c:strRef>
              <c:f>ONEL_QIPPmilestones!$GK$22</c:f>
              <c:strCache>
                <c:ptCount val="1"/>
                <c:pt idx="0">
                  <c:v>QIPP LM 6.22</c:v>
                </c:pt>
              </c:strCache>
            </c:strRef>
          </c:tx>
          <c:spPr>
            <a:ln w="12700">
              <a:solidFill>
                <a:srgbClr val="666699"/>
              </a:solidFill>
              <a:prstDash val="solid"/>
            </a:ln>
          </c:spPr>
          <c:marker>
            <c:symbol val="star"/>
            <c:size val="5"/>
            <c:spPr>
              <a:noFill/>
              <a:ln>
                <a:solidFill>
                  <a:srgbClr val="666699"/>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ONEL_QIPPmilestones!$GK$39:$GK$79</c:f>
              <c:numCache>
                <c:formatCode>mmm\ yy</c:formatCode>
                <c:ptCount val="41"/>
              </c:numCache>
            </c:numRef>
          </c:yVal>
        </c:ser>
        <c:ser>
          <c:idx val="23"/>
          <c:order val="23"/>
          <c:tx>
            <c:strRef>
              <c:f>ONEL_QIPPmilestones!$GL$22</c:f>
              <c:strCache>
                <c:ptCount val="1"/>
                <c:pt idx="0">
                  <c:v>QIPP LM 6.23</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ONEL_QIPPmilestones!$GL$39:$GL$79</c:f>
              <c:numCache>
                <c:formatCode>mmm\ yy</c:formatCode>
                <c:ptCount val="41"/>
              </c:numCache>
            </c:numRef>
          </c:yVal>
        </c:ser>
        <c:ser>
          <c:idx val="24"/>
          <c:order val="24"/>
          <c:tx>
            <c:strRef>
              <c:f>ONEL_QIPPmilestones!$GM$22</c:f>
              <c:strCache>
                <c:ptCount val="1"/>
                <c:pt idx="0">
                  <c:v>QIPP LM 6.24</c:v>
                </c:pt>
              </c:strCache>
            </c:strRef>
          </c:tx>
          <c:spPr>
            <a:ln w="12700">
              <a:solidFill>
                <a:srgbClr val="003366"/>
              </a:solidFill>
              <a:prstDash val="solid"/>
            </a:ln>
          </c:spPr>
          <c:marker>
            <c:symbol val="plus"/>
            <c:size val="5"/>
            <c:spPr>
              <a:noFill/>
              <a:ln>
                <a:solidFill>
                  <a:srgbClr val="003366"/>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ONEL_QIPPmilestones!$GM$39:$GM$79</c:f>
              <c:numCache>
                <c:formatCode>mmm\ yy</c:formatCode>
                <c:ptCount val="41"/>
              </c:numCache>
            </c:numRef>
          </c:yVal>
        </c:ser>
        <c:ser>
          <c:idx val="25"/>
          <c:order val="25"/>
          <c:tx>
            <c:strRef>
              <c:f>ONEL_QIPPmilestones!$GN$22</c:f>
              <c:strCache>
                <c:ptCount val="1"/>
                <c:pt idx="0">
                  <c:v>QIPP LM 6.25</c:v>
                </c:pt>
              </c:strCache>
            </c:strRef>
          </c:tx>
          <c:spPr>
            <a:ln w="12700">
              <a:solidFill>
                <a:srgbClr val="339966"/>
              </a:solidFill>
              <a:prstDash val="solid"/>
            </a:ln>
          </c:spPr>
          <c:marker>
            <c:symbol val="dot"/>
            <c:size val="5"/>
            <c:spPr>
              <a:noFill/>
              <a:ln>
                <a:solidFill>
                  <a:srgbClr val="339966"/>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ONEL_QIPPmilestones!$GN$39:$GN$79</c:f>
              <c:numCache>
                <c:formatCode>mmm\ yy</c:formatCode>
                <c:ptCount val="41"/>
              </c:numCache>
            </c:numRef>
          </c:yVal>
        </c:ser>
        <c:ser>
          <c:idx val="26"/>
          <c:order val="26"/>
          <c:tx>
            <c:strRef>
              <c:f>ONEL_QIPPmilestones!$GO$22</c:f>
              <c:strCache>
                <c:ptCount val="1"/>
                <c:pt idx="0">
                  <c:v>QIPP LM 6.26</c:v>
                </c:pt>
              </c:strCache>
            </c:strRef>
          </c:tx>
          <c:spPr>
            <a:ln w="12700">
              <a:solidFill>
                <a:srgbClr val="003300"/>
              </a:solidFill>
              <a:prstDash val="solid"/>
            </a:ln>
          </c:spPr>
          <c:marker>
            <c:symbol val="dash"/>
            <c:size val="5"/>
            <c:spPr>
              <a:noFill/>
              <a:ln>
                <a:solidFill>
                  <a:srgbClr val="003300"/>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ONEL_QIPPmilestones!$GO$39:$GO$79</c:f>
              <c:numCache>
                <c:formatCode>mmm\ yy</c:formatCode>
                <c:ptCount val="41"/>
              </c:numCache>
            </c:numRef>
          </c:yVal>
        </c:ser>
        <c:ser>
          <c:idx val="27"/>
          <c:order val="27"/>
          <c:tx>
            <c:strRef>
              <c:f>ONEL_QIPPmilestones!$GP$22</c:f>
              <c:strCache>
                <c:ptCount val="1"/>
                <c:pt idx="0">
                  <c:v>QIPP LM 6.27</c:v>
                </c:pt>
              </c:strCache>
            </c:strRef>
          </c:tx>
          <c:spPr>
            <a:ln w="12700">
              <a:solidFill>
                <a:srgbClr val="333300"/>
              </a:solidFill>
              <a:prstDash val="solid"/>
            </a:ln>
          </c:spPr>
          <c:marker>
            <c:symbol val="diamond"/>
            <c:size val="5"/>
            <c:spPr>
              <a:solidFill>
                <a:srgbClr val="333300"/>
              </a:solidFill>
              <a:ln>
                <a:solidFill>
                  <a:srgbClr val="333300"/>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ONEL_QIPPmilestones!$GP$39:$GP$79</c:f>
              <c:numCache>
                <c:formatCode>mmm\ yy</c:formatCode>
                <c:ptCount val="41"/>
              </c:numCache>
            </c:numRef>
          </c:yVal>
        </c:ser>
        <c:ser>
          <c:idx val="28"/>
          <c:order val="28"/>
          <c:tx>
            <c:strRef>
              <c:f>ONEL_QIPPmilestones!$GQ$22</c:f>
              <c:strCache>
                <c:ptCount val="1"/>
                <c:pt idx="0">
                  <c:v>QIPP LM 6.28</c:v>
                </c:pt>
              </c:strCache>
            </c:strRef>
          </c:tx>
          <c:spPr>
            <a:ln w="12700">
              <a:solidFill>
                <a:srgbClr val="993300"/>
              </a:solidFill>
              <a:prstDash val="solid"/>
            </a:ln>
          </c:spPr>
          <c:marker>
            <c:symbol val="square"/>
            <c:size val="5"/>
            <c:spPr>
              <a:solidFill>
                <a:srgbClr val="993300"/>
              </a:solidFill>
              <a:ln>
                <a:solidFill>
                  <a:srgbClr val="993300"/>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ONEL_QIPPmilestones!$GQ$39:$GQ$79</c:f>
              <c:numCache>
                <c:formatCode>mmm\ yy</c:formatCode>
                <c:ptCount val="41"/>
              </c:numCache>
            </c:numRef>
          </c:yVal>
        </c:ser>
        <c:ser>
          <c:idx val="29"/>
          <c:order val="29"/>
          <c:tx>
            <c:strRef>
              <c:f>ONEL_QIPPmilestones!$GR$22</c:f>
              <c:strCache>
                <c:ptCount val="1"/>
                <c:pt idx="0">
                  <c:v>QIPP LM 6.29</c:v>
                </c:pt>
              </c:strCache>
            </c:strRef>
          </c:tx>
          <c:spPr>
            <a:ln w="12700">
              <a:solidFill>
                <a:srgbClr val="993366"/>
              </a:solidFill>
              <a:prstDash val="solid"/>
            </a:ln>
          </c:spPr>
          <c:marker>
            <c:symbol val="triangle"/>
            <c:size val="5"/>
            <c:spPr>
              <a:solidFill>
                <a:srgbClr val="993366"/>
              </a:solidFill>
              <a:ln>
                <a:solidFill>
                  <a:srgbClr val="993366"/>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ONEL_QIPPmilestones!$GR$39:$GR$79</c:f>
              <c:numCache>
                <c:formatCode>mmm\ yy</c:formatCode>
                <c:ptCount val="41"/>
              </c:numCache>
            </c:numRef>
          </c:yVal>
        </c:ser>
        <c:axId val="95541120"/>
        <c:axId val="95560832"/>
      </c:scatterChart>
      <c:valAx>
        <c:axId val="95541120"/>
        <c:scaling>
          <c:orientation val="minMax"/>
        </c:scaling>
        <c:axPos val="t"/>
        <c:title>
          <c:tx>
            <c:rich>
              <a:bodyPr/>
              <a:lstStyle/>
              <a:p>
                <a:pPr>
                  <a:defRPr sz="1000" b="1" i="1" u="none" strike="noStrike" baseline="0">
                    <a:solidFill>
                      <a:srgbClr val="000000"/>
                    </a:solidFill>
                    <a:latin typeface="Calibri"/>
                    <a:ea typeface="Calibri"/>
                    <a:cs typeface="Calibri"/>
                  </a:defRPr>
                </a:pPr>
                <a:r>
                  <a:rPr lang="en-GB"/>
                  <a:t>MONTH REPORTED</a:t>
                </a:r>
              </a:p>
            </c:rich>
          </c:tx>
          <c:layout>
            <c:manualLayout>
              <c:xMode val="edge"/>
              <c:yMode val="edge"/>
              <c:x val="0.40778603450514367"/>
              <c:y val="5.1548291646394143E-2"/>
            </c:manualLayout>
          </c:layout>
          <c:spPr>
            <a:noFill/>
            <a:ln w="25400">
              <a:noFill/>
            </a:ln>
          </c:spPr>
        </c:title>
        <c:numFmt formatCode="mmm\-yy" sourceLinked="1"/>
        <c:minorTickMark val="out"/>
        <c:tickLblPos val="nextTo"/>
        <c:txPr>
          <a:bodyPr rot="-5400000" vert="horz"/>
          <a:lstStyle/>
          <a:p>
            <a:pPr>
              <a:defRPr sz="1000" b="0" i="1" u="none" strike="noStrike" baseline="0">
                <a:solidFill>
                  <a:srgbClr val="000000"/>
                </a:solidFill>
                <a:latin typeface="Calibri"/>
                <a:ea typeface="Calibri"/>
                <a:cs typeface="Calibri"/>
              </a:defRPr>
            </a:pPr>
            <a:endParaRPr lang="en-US"/>
          </a:p>
        </c:txPr>
        <c:crossAx val="95560832"/>
        <c:crossesAt val="31"/>
        <c:crossBetween val="midCat"/>
        <c:majorUnit val="31"/>
        <c:minorUnit val="31"/>
      </c:valAx>
      <c:valAx>
        <c:axId val="95560832"/>
        <c:scaling>
          <c:orientation val="maxMin"/>
        </c:scaling>
        <c:axPos val="l"/>
        <c:majorGridlines/>
        <c:minorGridlines/>
        <c:title>
          <c:tx>
            <c:rich>
              <a:bodyPr/>
              <a:lstStyle/>
              <a:p>
                <a:pPr>
                  <a:defRPr sz="1000" b="1" i="1" u="none" strike="noStrike" baseline="0">
                    <a:solidFill>
                      <a:srgbClr val="000000"/>
                    </a:solidFill>
                    <a:latin typeface="Calibri"/>
                    <a:ea typeface="Calibri"/>
                    <a:cs typeface="Calibri"/>
                  </a:defRPr>
                </a:pPr>
                <a:r>
                  <a:rPr lang="en-GB"/>
                  <a:t>EXPECTED MONTH OF DELVIERY</a:t>
                </a:r>
              </a:p>
            </c:rich>
          </c:tx>
          <c:spPr>
            <a:noFill/>
            <a:ln w="25400">
              <a:noFill/>
            </a:ln>
          </c:spPr>
        </c:title>
        <c:numFmt formatCode="mmm\-yy" sourceLinked="1"/>
        <c:minorTickMark val="out"/>
        <c:tickLblPos val="nextTo"/>
        <c:txPr>
          <a:bodyPr rot="0" vert="horz"/>
          <a:lstStyle/>
          <a:p>
            <a:pPr>
              <a:defRPr sz="1000" b="0" i="1" u="none" strike="noStrike" baseline="0">
                <a:solidFill>
                  <a:srgbClr val="000000"/>
                </a:solidFill>
                <a:latin typeface="Calibri"/>
                <a:ea typeface="Calibri"/>
                <a:cs typeface="Calibri"/>
              </a:defRPr>
            </a:pPr>
            <a:endParaRPr lang="en-US"/>
          </a:p>
        </c:txPr>
        <c:crossAx val="95541120"/>
        <c:crossesAt val="31"/>
        <c:crossBetween val="midCat"/>
        <c:majorUnit val="31"/>
        <c:minorUnit val="31"/>
      </c:valAx>
      <c:spPr>
        <a:ln>
          <a:solidFill>
            <a:schemeClr val="accent1"/>
          </a:solidFill>
        </a:ln>
      </c:spPr>
    </c:plotArea>
    <c:legend>
      <c:legendPos val="r"/>
      <c:layout>
        <c:manualLayout>
          <c:xMode val="edge"/>
          <c:yMode val="edge"/>
          <c:x val="7.662463627546072E-2"/>
          <c:y val="0.80454025214061364"/>
          <c:w val="0.80989330746847965"/>
          <c:h val="0.15636835433401874"/>
        </c:manualLayout>
      </c:layout>
      <c:txPr>
        <a:bodyPr/>
        <a:lstStyle/>
        <a:p>
          <a:pPr>
            <a:defRPr sz="920" b="0" i="1" u="none" strike="noStrike" baseline="0">
              <a:solidFill>
                <a:srgbClr val="000000"/>
              </a:solidFill>
              <a:latin typeface="Calibri"/>
              <a:ea typeface="Calibri"/>
              <a:cs typeface="Calibri"/>
            </a:defRPr>
          </a:pPr>
          <a:endParaRPr lang="en-US"/>
        </a:p>
      </c:txPr>
    </c:legend>
    <c:plotVisOnly val="1"/>
    <c:dispBlanksAs val="gap"/>
  </c:chart>
  <c:txPr>
    <a:bodyPr/>
    <a:lstStyle/>
    <a:p>
      <a:pPr>
        <a:defRPr sz="1000" b="0" i="1" u="none" strike="noStrike" baseline="0">
          <a:solidFill>
            <a:srgbClr val="000000"/>
          </a:solidFill>
          <a:latin typeface="Calibri"/>
          <a:ea typeface="Calibri"/>
          <a:cs typeface="Calibri"/>
        </a:defRPr>
      </a:pPr>
      <a:endParaRPr lang="en-US"/>
    </a:p>
  </c:txPr>
  <c:printSettings>
    <c:headerFooter alignWithMargins="0"/>
    <c:pageMargins b="1" l="0.75000000000000333" r="0.75000000000000333"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400" b="1" i="1" u="none" strike="noStrike" baseline="0">
                <a:solidFill>
                  <a:srgbClr val="000000"/>
                </a:solidFill>
                <a:latin typeface="Calibri"/>
                <a:ea typeface="Calibri"/>
                <a:cs typeface="Calibri"/>
              </a:defRPr>
            </a:pPr>
            <a:r>
              <a:rPr lang="en-GB"/>
              <a:t>PCT Milestones graph - QIPP initiative 7</a:t>
            </a:r>
          </a:p>
        </c:rich>
      </c:tx>
      <c:layout>
        <c:manualLayout>
          <c:xMode val="edge"/>
          <c:yMode val="edge"/>
          <c:x val="9.8418075647520795E-3"/>
          <c:y val="9.0457962276126614E-3"/>
        </c:manualLayout>
      </c:layout>
      <c:spPr>
        <a:noFill/>
        <a:ln w="25400">
          <a:noFill/>
        </a:ln>
      </c:spPr>
    </c:title>
    <c:plotArea>
      <c:layout>
        <c:manualLayout>
          <c:layoutTarget val="inner"/>
          <c:xMode val="edge"/>
          <c:yMode val="edge"/>
          <c:x val="8.4476379228106677E-2"/>
          <c:y val="0.13164251304030034"/>
          <c:w val="0.79889298892988925"/>
          <c:h val="0.63285024154590053"/>
        </c:manualLayout>
      </c:layout>
      <c:scatterChart>
        <c:scatterStyle val="lineMarker"/>
        <c:ser>
          <c:idx val="0"/>
          <c:order val="0"/>
          <c:tx>
            <c:v>delivery path</c:v>
          </c:tx>
          <c:spPr>
            <a:ln w="6350">
              <a:prstDash val="dashDot"/>
            </a:ln>
          </c:spPr>
          <c:marker>
            <c:symbol val="none"/>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yVal>
        </c:ser>
        <c:ser>
          <c:idx val="6"/>
          <c:order val="1"/>
          <c:tx>
            <c:strRef>
              <c:f>ONEL_QIPPmilestones!$GW$22</c:f>
              <c:strCache>
                <c:ptCount val="1"/>
                <c:pt idx="0">
                  <c:v>QIPP LM 7.1</c:v>
                </c:pt>
              </c:strCache>
            </c:strRef>
          </c:tx>
          <c:spPr>
            <a:ln>
              <a:solidFill>
                <a:schemeClr val="tx2">
                  <a:lumMod val="40000"/>
                  <a:lumOff val="60000"/>
                </a:schemeClr>
              </a:solidFill>
            </a:ln>
          </c:spPr>
          <c:marker>
            <c:symbol val="plus"/>
            <c:size val="7"/>
          </c:marker>
          <c:dLbls>
            <c:dLbl>
              <c:idx val="0"/>
              <c:delete val="1"/>
            </c:dLbl>
            <c:dLbl>
              <c:idx val="1"/>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ONEL_QIPPmilestones!$GW$39:$GW$79</c:f>
              <c:numCache>
                <c:formatCode>mmm\ yy</c:formatCode>
                <c:ptCount val="41"/>
              </c:numCache>
            </c:numRef>
          </c:yVal>
        </c:ser>
        <c:ser>
          <c:idx val="7"/>
          <c:order val="2"/>
          <c:tx>
            <c:strRef>
              <c:f>ONEL_QIPPmilestones!$GX$22</c:f>
              <c:strCache>
                <c:ptCount val="1"/>
                <c:pt idx="0">
                  <c:v>QIPP LM 7.2</c:v>
                </c:pt>
              </c:strCache>
            </c:strRef>
          </c:tx>
          <c:spPr>
            <a:ln w="25400">
              <a:solidFill>
                <a:srgbClr val="FF8080"/>
              </a:solidFill>
              <a:prstDash val="lgDashDot"/>
            </a:ln>
          </c:spPr>
          <c:marker>
            <c:symbol val="plus"/>
            <c:size val="7"/>
            <c:spPr>
              <a:solidFill>
                <a:srgbClr val="969696"/>
              </a:solidFill>
              <a:ln>
                <a:solidFill>
                  <a:srgbClr val="FF8080"/>
                </a:solidFill>
                <a:prstDash val="solid"/>
              </a:ln>
            </c:spPr>
          </c:marker>
          <c:dLbls>
            <c:dLbl>
              <c:idx val="0"/>
              <c:delete val="1"/>
            </c:dLbl>
            <c:dLbl>
              <c:idx val="1"/>
              <c:delete val="1"/>
            </c:dLbl>
            <c:dLbl>
              <c:idx val="2"/>
              <c:delete val="1"/>
            </c:dLbl>
            <c:dLbl>
              <c:idx val="3"/>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ONEL_QIPPmilestones!$GX$39:$GX$79</c:f>
              <c:numCache>
                <c:formatCode>mmm\ yy</c:formatCode>
                <c:ptCount val="41"/>
              </c:numCache>
            </c:numRef>
          </c:yVal>
        </c:ser>
        <c:ser>
          <c:idx val="15"/>
          <c:order val="3"/>
          <c:tx>
            <c:strRef>
              <c:f>ONEL_QIPPmilestones!$GY$22</c:f>
              <c:strCache>
                <c:ptCount val="1"/>
                <c:pt idx="0">
                  <c:v>QIPP LM 7.3</c:v>
                </c:pt>
              </c:strCache>
            </c:strRef>
          </c:tx>
          <c:spPr>
            <a:ln w="25400">
              <a:solidFill>
                <a:srgbClr val="FFCC99"/>
              </a:solidFill>
              <a:prstDash val="solid"/>
            </a:ln>
          </c:spPr>
          <c:marker>
            <c:symbol val="plus"/>
            <c:size val="7"/>
            <c:spPr>
              <a:noFill/>
              <a:ln>
                <a:solidFill>
                  <a:srgbClr val="FFCC99"/>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ONEL_QIPPmilestones!$GY$39:$GY$79</c:f>
              <c:numCache>
                <c:formatCode>mmm\ yy</c:formatCode>
                <c:ptCount val="41"/>
              </c:numCache>
            </c:numRef>
          </c:yVal>
        </c:ser>
        <c:ser>
          <c:idx val="16"/>
          <c:order val="4"/>
          <c:tx>
            <c:strRef>
              <c:f>ONEL_QIPPmilestones!$GZ$22</c:f>
              <c:strCache>
                <c:ptCount val="1"/>
                <c:pt idx="0">
                  <c:v>QIPP LM 7.4</c:v>
                </c:pt>
              </c:strCache>
            </c:strRef>
          </c:tx>
          <c:spPr>
            <a:ln w="25400">
              <a:solidFill>
                <a:srgbClr val="3366FF"/>
              </a:solidFill>
              <a:prstDash val="solid"/>
            </a:ln>
          </c:spPr>
          <c:marker>
            <c:symbol val="plus"/>
            <c:size val="7"/>
            <c:spPr>
              <a:noFill/>
              <a:ln>
                <a:solidFill>
                  <a:srgbClr val="3366FF"/>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ONEL_QIPPmilestones!$GZ$39:$GZ$79</c:f>
              <c:numCache>
                <c:formatCode>mmm\ yy</c:formatCode>
                <c:ptCount val="41"/>
              </c:numCache>
            </c:numRef>
          </c:yVal>
        </c:ser>
        <c:ser>
          <c:idx val="17"/>
          <c:order val="5"/>
          <c:tx>
            <c:strRef>
              <c:f>ONEL_QIPPmilestones!$HA$22</c:f>
              <c:strCache>
                <c:ptCount val="1"/>
                <c:pt idx="0">
                  <c:v>QIPP LM 7.5</c:v>
                </c:pt>
              </c:strCache>
            </c:strRef>
          </c:tx>
          <c:spPr>
            <a:ln w="25400">
              <a:solidFill>
                <a:srgbClr val="33CCCC"/>
              </a:solidFill>
              <a:prstDash val="solid"/>
            </a:ln>
          </c:spPr>
          <c:marker>
            <c:symbol val="plus"/>
            <c:size val="7"/>
            <c:spPr>
              <a:noFill/>
              <a:ln>
                <a:solidFill>
                  <a:srgbClr val="33CCCC"/>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ONEL_QIPPmilestones!$HA$39:$HA$79</c:f>
              <c:numCache>
                <c:formatCode>mmm\ yy</c:formatCode>
                <c:ptCount val="41"/>
              </c:numCache>
            </c:numRef>
          </c:yVal>
        </c:ser>
        <c:ser>
          <c:idx val="2"/>
          <c:order val="6"/>
          <c:tx>
            <c:strRef>
              <c:f>ONEL_QIPPmilestones!$HB$22</c:f>
              <c:strCache>
                <c:ptCount val="1"/>
                <c:pt idx="0">
                  <c:v>QIPP LM 7.6</c:v>
                </c:pt>
              </c:strCache>
            </c:strRef>
          </c:tx>
          <c:marker>
            <c:symbol val="plus"/>
            <c:size val="7"/>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ONEL_QIPPmilestones!$HB$39:$HB$79</c:f>
              <c:numCache>
                <c:formatCode>mmm\ yy</c:formatCode>
                <c:ptCount val="41"/>
              </c:numCache>
            </c:numRef>
          </c:yVal>
        </c:ser>
        <c:ser>
          <c:idx val="3"/>
          <c:order val="7"/>
          <c:tx>
            <c:strRef>
              <c:f>ONEL_QIPPmilestones!$HC$22</c:f>
              <c:strCache>
                <c:ptCount val="1"/>
                <c:pt idx="0">
                  <c:v>QIPP LM 7.7</c:v>
                </c:pt>
              </c:strCache>
            </c:strRef>
          </c:tx>
          <c:marker>
            <c:symbol val="plus"/>
            <c:size val="7"/>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ONEL_QIPPmilestones!$HC$39:$HC$79</c:f>
              <c:numCache>
                <c:formatCode>mmm\ yy</c:formatCode>
                <c:ptCount val="41"/>
              </c:numCache>
            </c:numRef>
          </c:yVal>
        </c:ser>
        <c:ser>
          <c:idx val="4"/>
          <c:order val="8"/>
          <c:tx>
            <c:strRef>
              <c:f>ONEL_QIPPmilestones!$HD$22</c:f>
              <c:strCache>
                <c:ptCount val="1"/>
                <c:pt idx="0">
                  <c:v>QIPP LM 7.8</c:v>
                </c:pt>
              </c:strCache>
            </c:strRef>
          </c:tx>
          <c:marker>
            <c:symbol val="plus"/>
            <c:size val="7"/>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ONEL_QIPPmilestones!$HD$39:$HD$79</c:f>
              <c:numCache>
                <c:formatCode>mmm\ yy</c:formatCode>
                <c:ptCount val="41"/>
              </c:numCache>
            </c:numRef>
          </c:yVal>
        </c:ser>
        <c:ser>
          <c:idx val="5"/>
          <c:order val="9"/>
          <c:tx>
            <c:strRef>
              <c:f>ONEL_QIPPmilestones!$HE$22</c:f>
              <c:strCache>
                <c:ptCount val="1"/>
                <c:pt idx="0">
                  <c:v>QIPP LM 7.9</c:v>
                </c:pt>
              </c:strCache>
            </c:strRef>
          </c:tx>
          <c:marker>
            <c:symbol val="plus"/>
            <c:size val="7"/>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ONEL_QIPPmilestones!$HE$39:$HE$79</c:f>
              <c:numCache>
                <c:formatCode>mmm\ yy</c:formatCode>
                <c:ptCount val="41"/>
              </c:numCache>
            </c:numRef>
          </c:yVal>
        </c:ser>
        <c:ser>
          <c:idx val="8"/>
          <c:order val="10"/>
          <c:tx>
            <c:strRef>
              <c:f>ONEL_QIPPmilestones!$HF$22</c:f>
              <c:strCache>
                <c:ptCount val="1"/>
                <c:pt idx="0">
                  <c:v>QIPP LM 7.10</c:v>
                </c:pt>
              </c:strCache>
            </c:strRef>
          </c:tx>
          <c:marker>
            <c:symbol val="plus"/>
            <c:size val="7"/>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ONEL_QIPPmilestones!$HF$39:$HF$79</c:f>
              <c:numCache>
                <c:formatCode>mmm\ yy</c:formatCode>
                <c:ptCount val="41"/>
              </c:numCache>
            </c:numRef>
          </c:yVal>
        </c:ser>
        <c:ser>
          <c:idx val="1"/>
          <c:order val="11"/>
          <c:tx>
            <c:strRef>
              <c:f>ONEL_QIPPmilestones!$HG$22</c:f>
              <c:strCache>
                <c:ptCount val="1"/>
                <c:pt idx="0">
                  <c:v>QIPP LM 7.11</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ONEL_QIPPmilestones!$HG$39:$HG$79</c:f>
              <c:numCache>
                <c:formatCode>mmm\ yy</c:formatCode>
                <c:ptCount val="41"/>
              </c:numCache>
            </c:numRef>
          </c:yVal>
        </c:ser>
        <c:ser>
          <c:idx val="9"/>
          <c:order val="12"/>
          <c:tx>
            <c:strRef>
              <c:f>ONEL_QIPPmilestones!$HH$22</c:f>
              <c:strCache>
                <c:ptCount val="1"/>
                <c:pt idx="0">
                  <c:v>QIPP LM 7.12</c:v>
                </c:pt>
              </c:strCache>
            </c:strRef>
          </c:tx>
          <c:spPr>
            <a:ln w="12700">
              <a:solidFill>
                <a:srgbClr val="CCFFFF"/>
              </a:solidFill>
              <a:prstDash val="solid"/>
            </a:ln>
          </c:spPr>
          <c:marker>
            <c:symbol val="diamond"/>
            <c:size val="5"/>
            <c:spPr>
              <a:solidFill>
                <a:srgbClr val="CCFFFF"/>
              </a:solidFill>
              <a:ln>
                <a:solidFill>
                  <a:srgbClr val="CCFFFF"/>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ONEL_QIPPmilestones!$HH$39:$HH$79</c:f>
              <c:numCache>
                <c:formatCode>mmm\ yy</c:formatCode>
                <c:ptCount val="41"/>
              </c:numCache>
            </c:numRef>
          </c:yVal>
        </c:ser>
        <c:ser>
          <c:idx val="10"/>
          <c:order val="13"/>
          <c:tx>
            <c:strRef>
              <c:f>ONEL_QIPPmilestones!$HI$22</c:f>
              <c:strCache>
                <c:ptCount val="1"/>
                <c:pt idx="0">
                  <c:v>QIPP LM 7.13</c:v>
                </c:pt>
              </c:strCache>
            </c:strRef>
          </c:tx>
          <c:spPr>
            <a:ln w="12700">
              <a:solidFill>
                <a:srgbClr val="CCFFCC"/>
              </a:solidFill>
              <a:prstDash val="solid"/>
            </a:ln>
          </c:spPr>
          <c:marker>
            <c:symbol val="square"/>
            <c:size val="5"/>
            <c:spPr>
              <a:solidFill>
                <a:srgbClr val="CCFFCC"/>
              </a:solidFill>
              <a:ln>
                <a:solidFill>
                  <a:srgbClr val="CCFFCC"/>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ONEL_QIPPmilestones!$HI$39:$HI$79</c:f>
              <c:numCache>
                <c:formatCode>mmm\ yy</c:formatCode>
                <c:ptCount val="41"/>
              </c:numCache>
            </c:numRef>
          </c:yVal>
        </c:ser>
        <c:ser>
          <c:idx val="11"/>
          <c:order val="14"/>
          <c:tx>
            <c:strRef>
              <c:f>ONEL_QIPPmilestones!$HJ$22</c:f>
              <c:strCache>
                <c:ptCount val="1"/>
                <c:pt idx="0">
                  <c:v>QIPP LM 7.14</c:v>
                </c:pt>
              </c:strCache>
            </c:strRef>
          </c:tx>
          <c:spPr>
            <a:ln w="12700">
              <a:solidFill>
                <a:srgbClr val="FFFF99"/>
              </a:solidFill>
              <a:prstDash val="solid"/>
            </a:ln>
          </c:spPr>
          <c:marker>
            <c:symbol val="triangle"/>
            <c:size val="5"/>
            <c:spPr>
              <a:solidFill>
                <a:srgbClr val="FFFF99"/>
              </a:solidFill>
              <a:ln>
                <a:solidFill>
                  <a:srgbClr val="FFFF99"/>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ONEL_QIPPmilestones!$HJ$39:$HJ$79</c:f>
              <c:numCache>
                <c:formatCode>mmm\ yy</c:formatCode>
                <c:ptCount val="41"/>
              </c:numCache>
            </c:numRef>
          </c:yVal>
        </c:ser>
        <c:ser>
          <c:idx val="12"/>
          <c:order val="15"/>
          <c:tx>
            <c:strRef>
              <c:f>ONEL_QIPPmilestones!$HK$22</c:f>
              <c:strCache>
                <c:ptCount val="1"/>
                <c:pt idx="0">
                  <c:v>QIPP LM 7.15</c:v>
                </c:pt>
              </c:strCache>
            </c:strRef>
          </c:tx>
          <c:spPr>
            <a:ln w="12700">
              <a:solidFill>
                <a:srgbClr val="99CCFF"/>
              </a:solidFill>
              <a:prstDash val="solid"/>
            </a:ln>
          </c:spPr>
          <c:marker>
            <c:symbol val="x"/>
            <c:size val="5"/>
            <c:spPr>
              <a:noFill/>
              <a:ln>
                <a:solidFill>
                  <a:srgbClr val="99CCFF"/>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ONEL_QIPPmilestones!$HK$39:$HK$79</c:f>
              <c:numCache>
                <c:formatCode>mmm\ yy</c:formatCode>
                <c:ptCount val="41"/>
              </c:numCache>
            </c:numRef>
          </c:yVal>
        </c:ser>
        <c:ser>
          <c:idx val="13"/>
          <c:order val="16"/>
          <c:tx>
            <c:strRef>
              <c:f>ONEL_QIPPmilestones!$HL$22</c:f>
              <c:strCache>
                <c:ptCount val="1"/>
                <c:pt idx="0">
                  <c:v>QIPP LM 7.16</c:v>
                </c:pt>
              </c:strCache>
            </c:strRef>
          </c:tx>
          <c:spPr>
            <a:ln w="12700">
              <a:solidFill>
                <a:srgbClr val="FF99CC"/>
              </a:solidFill>
              <a:prstDash val="solid"/>
            </a:ln>
          </c:spPr>
          <c:marker>
            <c:symbol val="star"/>
            <c:size val="5"/>
            <c:spPr>
              <a:noFill/>
              <a:ln>
                <a:solidFill>
                  <a:srgbClr val="FF99CC"/>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ONEL_QIPPmilestones!$HL$39:$HL$79</c:f>
              <c:numCache>
                <c:formatCode>mmm\ yy</c:formatCode>
                <c:ptCount val="41"/>
              </c:numCache>
            </c:numRef>
          </c:yVal>
        </c:ser>
        <c:ser>
          <c:idx val="14"/>
          <c:order val="17"/>
          <c:tx>
            <c:strRef>
              <c:f>ONEL_QIPPmilestones!$HM$22</c:f>
              <c:strCache>
                <c:ptCount val="1"/>
                <c:pt idx="0">
                  <c:v>QIPP LM 7.17</c:v>
                </c:pt>
              </c:strCache>
            </c:strRef>
          </c:tx>
          <c:spPr>
            <a:ln w="12700">
              <a:solidFill>
                <a:srgbClr val="CC99FF"/>
              </a:solidFill>
              <a:prstDash val="solid"/>
            </a:ln>
          </c:spPr>
          <c:marker>
            <c:symbol val="circle"/>
            <c:size val="5"/>
            <c:spPr>
              <a:solidFill>
                <a:srgbClr val="CC99FF"/>
              </a:solidFill>
              <a:ln>
                <a:solidFill>
                  <a:srgbClr val="CC99FF"/>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ONEL_QIPPmilestones!$HM$39:$HM$79</c:f>
              <c:numCache>
                <c:formatCode>mmm\ yy</c:formatCode>
                <c:ptCount val="41"/>
              </c:numCache>
            </c:numRef>
          </c:yVal>
        </c:ser>
        <c:ser>
          <c:idx val="18"/>
          <c:order val="18"/>
          <c:tx>
            <c:strRef>
              <c:f>ONEL_QIPPmilestones!$HN$22</c:f>
              <c:strCache>
                <c:ptCount val="1"/>
                <c:pt idx="0">
                  <c:v>QIPP LM 7.18</c:v>
                </c:pt>
              </c:strCache>
            </c:strRef>
          </c:tx>
          <c:spPr>
            <a:ln w="12700">
              <a:solidFill>
                <a:srgbClr val="99CC00"/>
              </a:solidFill>
              <a:prstDash val="solid"/>
            </a:ln>
          </c:spPr>
          <c:marker>
            <c:symbol val="diamond"/>
            <c:size val="5"/>
            <c:spPr>
              <a:solidFill>
                <a:srgbClr val="99CC00"/>
              </a:solidFill>
              <a:ln>
                <a:solidFill>
                  <a:srgbClr val="99CC00"/>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ONEL_QIPPmilestones!$HN$39:$HN$79</c:f>
              <c:numCache>
                <c:formatCode>mmm\ yy</c:formatCode>
                <c:ptCount val="41"/>
              </c:numCache>
            </c:numRef>
          </c:yVal>
        </c:ser>
        <c:ser>
          <c:idx val="19"/>
          <c:order val="19"/>
          <c:tx>
            <c:strRef>
              <c:f>ONEL_QIPPmilestones!$HO$22</c:f>
              <c:strCache>
                <c:ptCount val="1"/>
                <c:pt idx="0">
                  <c:v>QIPP LM 7.19</c:v>
                </c:pt>
              </c:strCache>
            </c:strRef>
          </c:tx>
          <c:spPr>
            <a:ln w="12700">
              <a:solidFill>
                <a:srgbClr val="FFCC00"/>
              </a:solidFill>
              <a:prstDash val="solid"/>
            </a:ln>
          </c:spPr>
          <c:marker>
            <c:symbol val="square"/>
            <c:size val="5"/>
            <c:spPr>
              <a:solidFill>
                <a:srgbClr val="FFCC00"/>
              </a:solidFill>
              <a:ln>
                <a:solidFill>
                  <a:srgbClr val="FFCC00"/>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ONEL_QIPPmilestones!$HO$39:$HO$79</c:f>
              <c:numCache>
                <c:formatCode>mmm\ yy</c:formatCode>
                <c:ptCount val="41"/>
              </c:numCache>
            </c:numRef>
          </c:yVal>
        </c:ser>
        <c:ser>
          <c:idx val="20"/>
          <c:order val="20"/>
          <c:tx>
            <c:strRef>
              <c:f>ONEL_QIPPmilestones!$HP$22</c:f>
              <c:strCache>
                <c:ptCount val="1"/>
                <c:pt idx="0">
                  <c:v>QIPP LM 7.20</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ONEL_QIPPmilestones!$HP$39:$HP$79</c:f>
              <c:numCache>
                <c:formatCode>mmm\ yy</c:formatCode>
                <c:ptCount val="41"/>
              </c:numCache>
            </c:numRef>
          </c:yVal>
        </c:ser>
        <c:ser>
          <c:idx val="21"/>
          <c:order val="21"/>
          <c:tx>
            <c:strRef>
              <c:f>ONEL_QIPPmilestones!$HQ$22</c:f>
              <c:strCache>
                <c:ptCount val="1"/>
                <c:pt idx="0">
                  <c:v>QIPP LM 7.21</c:v>
                </c:pt>
              </c:strCache>
            </c:strRef>
          </c:tx>
          <c:spPr>
            <a:ln w="12700">
              <a:solidFill>
                <a:srgbClr val="FF6600"/>
              </a:solidFill>
              <a:prstDash val="solid"/>
            </a:ln>
          </c:spPr>
          <c:marker>
            <c:symbol val="x"/>
            <c:size val="5"/>
            <c:spPr>
              <a:noFill/>
              <a:ln>
                <a:solidFill>
                  <a:srgbClr val="FF6600"/>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ONEL_QIPPmilestones!$HQ$39:$HQ$79</c:f>
              <c:numCache>
                <c:formatCode>mmm\ yy</c:formatCode>
                <c:ptCount val="41"/>
              </c:numCache>
            </c:numRef>
          </c:yVal>
        </c:ser>
        <c:ser>
          <c:idx val="22"/>
          <c:order val="22"/>
          <c:tx>
            <c:strRef>
              <c:f>ONEL_QIPPmilestones!$HR$22</c:f>
              <c:strCache>
                <c:ptCount val="1"/>
                <c:pt idx="0">
                  <c:v>QIPP LM 7.22</c:v>
                </c:pt>
              </c:strCache>
            </c:strRef>
          </c:tx>
          <c:spPr>
            <a:ln w="12700">
              <a:solidFill>
                <a:srgbClr val="666699"/>
              </a:solidFill>
              <a:prstDash val="solid"/>
            </a:ln>
          </c:spPr>
          <c:marker>
            <c:symbol val="star"/>
            <c:size val="5"/>
            <c:spPr>
              <a:noFill/>
              <a:ln>
                <a:solidFill>
                  <a:srgbClr val="666699"/>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ONEL_QIPPmilestones!$HR$39:$HR$79</c:f>
              <c:numCache>
                <c:formatCode>mmm\ yy</c:formatCode>
                <c:ptCount val="41"/>
              </c:numCache>
            </c:numRef>
          </c:yVal>
        </c:ser>
        <c:ser>
          <c:idx val="23"/>
          <c:order val="23"/>
          <c:tx>
            <c:strRef>
              <c:f>ONEL_QIPPmilestones!$HS$22</c:f>
              <c:strCache>
                <c:ptCount val="1"/>
                <c:pt idx="0">
                  <c:v>QIPP LM 7.23</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ONEL_QIPPmilestones!$HS$39:$HS$79</c:f>
              <c:numCache>
                <c:formatCode>mmm\ yy</c:formatCode>
                <c:ptCount val="41"/>
              </c:numCache>
            </c:numRef>
          </c:yVal>
        </c:ser>
        <c:ser>
          <c:idx val="24"/>
          <c:order val="24"/>
          <c:tx>
            <c:strRef>
              <c:f>ONEL_QIPPmilestones!$HT$22</c:f>
              <c:strCache>
                <c:ptCount val="1"/>
                <c:pt idx="0">
                  <c:v>QIPP LM 7.24</c:v>
                </c:pt>
              </c:strCache>
            </c:strRef>
          </c:tx>
          <c:spPr>
            <a:ln w="12700">
              <a:solidFill>
                <a:srgbClr val="003366"/>
              </a:solidFill>
              <a:prstDash val="solid"/>
            </a:ln>
          </c:spPr>
          <c:marker>
            <c:symbol val="plus"/>
            <c:size val="5"/>
            <c:spPr>
              <a:noFill/>
              <a:ln>
                <a:solidFill>
                  <a:srgbClr val="003366"/>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ONEL_QIPPmilestones!$HT$39:$HT$79</c:f>
              <c:numCache>
                <c:formatCode>mmm\ yy</c:formatCode>
                <c:ptCount val="41"/>
              </c:numCache>
            </c:numRef>
          </c:yVal>
        </c:ser>
        <c:ser>
          <c:idx val="25"/>
          <c:order val="25"/>
          <c:tx>
            <c:strRef>
              <c:f>ONEL_QIPPmilestones!$HU$22</c:f>
              <c:strCache>
                <c:ptCount val="1"/>
                <c:pt idx="0">
                  <c:v>QIPP LM 7.25</c:v>
                </c:pt>
              </c:strCache>
            </c:strRef>
          </c:tx>
          <c:spPr>
            <a:ln w="12700">
              <a:solidFill>
                <a:srgbClr val="339966"/>
              </a:solidFill>
              <a:prstDash val="solid"/>
            </a:ln>
          </c:spPr>
          <c:marker>
            <c:symbol val="dot"/>
            <c:size val="5"/>
            <c:spPr>
              <a:noFill/>
              <a:ln>
                <a:solidFill>
                  <a:srgbClr val="339966"/>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ONEL_QIPPmilestones!$HU$39:$HU$79</c:f>
              <c:numCache>
                <c:formatCode>mmm\ yy</c:formatCode>
                <c:ptCount val="41"/>
              </c:numCache>
            </c:numRef>
          </c:yVal>
        </c:ser>
        <c:ser>
          <c:idx val="26"/>
          <c:order val="26"/>
          <c:tx>
            <c:strRef>
              <c:f>ONEL_QIPPmilestones!$HV$22</c:f>
              <c:strCache>
                <c:ptCount val="1"/>
                <c:pt idx="0">
                  <c:v>QIPP LM 7.26</c:v>
                </c:pt>
              </c:strCache>
            </c:strRef>
          </c:tx>
          <c:spPr>
            <a:ln w="12700">
              <a:solidFill>
                <a:srgbClr val="003300"/>
              </a:solidFill>
              <a:prstDash val="solid"/>
            </a:ln>
          </c:spPr>
          <c:marker>
            <c:symbol val="dash"/>
            <c:size val="5"/>
            <c:spPr>
              <a:noFill/>
              <a:ln>
                <a:solidFill>
                  <a:srgbClr val="003300"/>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ONEL_QIPPmilestones!$HV$39:$HV$79</c:f>
              <c:numCache>
                <c:formatCode>mmm\ yy</c:formatCode>
                <c:ptCount val="41"/>
              </c:numCache>
            </c:numRef>
          </c:yVal>
        </c:ser>
        <c:ser>
          <c:idx val="27"/>
          <c:order val="27"/>
          <c:tx>
            <c:strRef>
              <c:f>ONEL_QIPPmilestones!$HW$22</c:f>
              <c:strCache>
                <c:ptCount val="1"/>
                <c:pt idx="0">
                  <c:v>QIPP LM 7.27</c:v>
                </c:pt>
              </c:strCache>
            </c:strRef>
          </c:tx>
          <c:spPr>
            <a:ln w="12700">
              <a:solidFill>
                <a:srgbClr val="333300"/>
              </a:solidFill>
              <a:prstDash val="solid"/>
            </a:ln>
          </c:spPr>
          <c:marker>
            <c:symbol val="diamond"/>
            <c:size val="5"/>
            <c:spPr>
              <a:solidFill>
                <a:srgbClr val="333300"/>
              </a:solidFill>
              <a:ln>
                <a:solidFill>
                  <a:srgbClr val="333300"/>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ONEL_QIPPmilestones!$HW$39:$HW$79</c:f>
              <c:numCache>
                <c:formatCode>mmm\ yy</c:formatCode>
                <c:ptCount val="41"/>
              </c:numCache>
            </c:numRef>
          </c:yVal>
        </c:ser>
        <c:ser>
          <c:idx val="28"/>
          <c:order val="28"/>
          <c:tx>
            <c:strRef>
              <c:f>ONEL_QIPPmilestones!$HX$22</c:f>
              <c:strCache>
                <c:ptCount val="1"/>
                <c:pt idx="0">
                  <c:v>QIPP LM 7.28</c:v>
                </c:pt>
              </c:strCache>
            </c:strRef>
          </c:tx>
          <c:spPr>
            <a:ln w="12700">
              <a:solidFill>
                <a:srgbClr val="993300"/>
              </a:solidFill>
              <a:prstDash val="solid"/>
            </a:ln>
          </c:spPr>
          <c:marker>
            <c:symbol val="square"/>
            <c:size val="5"/>
            <c:spPr>
              <a:solidFill>
                <a:srgbClr val="993300"/>
              </a:solidFill>
              <a:ln>
                <a:solidFill>
                  <a:srgbClr val="993300"/>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ONEL_QIPPmilestones!$HX$39:$HX$79</c:f>
              <c:numCache>
                <c:formatCode>mmm\ yy</c:formatCode>
                <c:ptCount val="41"/>
              </c:numCache>
            </c:numRef>
          </c:yVal>
        </c:ser>
        <c:ser>
          <c:idx val="29"/>
          <c:order val="29"/>
          <c:tx>
            <c:strRef>
              <c:f>ONEL_QIPPmilestones!$HY$22</c:f>
              <c:strCache>
                <c:ptCount val="1"/>
                <c:pt idx="0">
                  <c:v>QIPP LM 7.29</c:v>
                </c:pt>
              </c:strCache>
            </c:strRef>
          </c:tx>
          <c:spPr>
            <a:ln w="12700">
              <a:solidFill>
                <a:srgbClr val="993366"/>
              </a:solidFill>
              <a:prstDash val="solid"/>
            </a:ln>
          </c:spPr>
          <c:marker>
            <c:symbol val="triangle"/>
            <c:size val="5"/>
            <c:spPr>
              <a:solidFill>
                <a:srgbClr val="993366"/>
              </a:solidFill>
              <a:ln>
                <a:solidFill>
                  <a:srgbClr val="993366"/>
                </a:solidFill>
                <a:prstDash val="solid"/>
              </a:ln>
            </c:spPr>
          </c:marker>
          <c:xVal>
            <c:numRef>
              <c:f>ONEL_QIPPmilestones!$C$39:$C$79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ONEL_QIPPmilestones!$HY$39:$HY$79</c:f>
              <c:numCache>
                <c:formatCode>mmm\ yy</c:formatCode>
                <c:ptCount val="41"/>
              </c:numCache>
            </c:numRef>
          </c:yVal>
        </c:ser>
        <c:axId val="95777152"/>
        <c:axId val="95780224"/>
      </c:scatterChart>
      <c:valAx>
        <c:axId val="95777152"/>
        <c:scaling>
          <c:orientation val="minMax"/>
        </c:scaling>
        <c:axPos val="t"/>
        <c:title>
          <c:tx>
            <c:rich>
              <a:bodyPr/>
              <a:lstStyle/>
              <a:p>
                <a:pPr>
                  <a:defRPr sz="1000" b="1" i="1" u="none" strike="noStrike" baseline="0">
                    <a:solidFill>
                      <a:srgbClr val="000000"/>
                    </a:solidFill>
                    <a:latin typeface="Calibri"/>
                    <a:ea typeface="Calibri"/>
                    <a:cs typeface="Calibri"/>
                  </a:defRPr>
                </a:pPr>
                <a:r>
                  <a:rPr lang="en-GB"/>
                  <a:t>MONTH REPORTED</a:t>
                </a:r>
              </a:p>
            </c:rich>
          </c:tx>
          <c:layout>
            <c:manualLayout>
              <c:xMode val="edge"/>
              <c:yMode val="edge"/>
              <c:x val="0.40778601802681641"/>
              <c:y val="5.1548291979875323E-2"/>
            </c:manualLayout>
          </c:layout>
          <c:spPr>
            <a:noFill/>
            <a:ln w="25400">
              <a:noFill/>
            </a:ln>
          </c:spPr>
        </c:title>
        <c:numFmt formatCode="mmm\-yy" sourceLinked="1"/>
        <c:minorTickMark val="out"/>
        <c:tickLblPos val="nextTo"/>
        <c:txPr>
          <a:bodyPr rot="-5400000" vert="horz"/>
          <a:lstStyle/>
          <a:p>
            <a:pPr>
              <a:defRPr sz="1000" b="0" i="1" u="none" strike="noStrike" baseline="0">
                <a:solidFill>
                  <a:srgbClr val="000000"/>
                </a:solidFill>
                <a:latin typeface="Calibri"/>
                <a:ea typeface="Calibri"/>
                <a:cs typeface="Calibri"/>
              </a:defRPr>
            </a:pPr>
            <a:endParaRPr lang="en-US"/>
          </a:p>
        </c:txPr>
        <c:crossAx val="95780224"/>
        <c:crossesAt val="31"/>
        <c:crossBetween val="midCat"/>
        <c:majorUnit val="31"/>
        <c:minorUnit val="31"/>
      </c:valAx>
      <c:valAx>
        <c:axId val="95780224"/>
        <c:scaling>
          <c:orientation val="maxMin"/>
        </c:scaling>
        <c:axPos val="l"/>
        <c:majorGridlines/>
        <c:minorGridlines/>
        <c:title>
          <c:tx>
            <c:rich>
              <a:bodyPr/>
              <a:lstStyle/>
              <a:p>
                <a:pPr>
                  <a:defRPr sz="1000" b="1" i="1" u="none" strike="noStrike" baseline="0">
                    <a:solidFill>
                      <a:srgbClr val="000000"/>
                    </a:solidFill>
                    <a:latin typeface="Calibri"/>
                    <a:ea typeface="Calibri"/>
                    <a:cs typeface="Calibri"/>
                  </a:defRPr>
                </a:pPr>
                <a:r>
                  <a:rPr lang="en-GB"/>
                  <a:t>EXPECTED MONTH OF DELVIERY</a:t>
                </a:r>
              </a:p>
            </c:rich>
          </c:tx>
          <c:spPr>
            <a:noFill/>
            <a:ln w="25400">
              <a:noFill/>
            </a:ln>
          </c:spPr>
        </c:title>
        <c:numFmt formatCode="mmm\-yy" sourceLinked="1"/>
        <c:minorTickMark val="out"/>
        <c:tickLblPos val="nextTo"/>
        <c:txPr>
          <a:bodyPr rot="0" vert="horz"/>
          <a:lstStyle/>
          <a:p>
            <a:pPr>
              <a:defRPr sz="1000" b="0" i="1" u="none" strike="noStrike" baseline="0">
                <a:solidFill>
                  <a:srgbClr val="000000"/>
                </a:solidFill>
                <a:latin typeface="Calibri"/>
                <a:ea typeface="Calibri"/>
                <a:cs typeface="Calibri"/>
              </a:defRPr>
            </a:pPr>
            <a:endParaRPr lang="en-US"/>
          </a:p>
        </c:txPr>
        <c:crossAx val="95777152"/>
        <c:crossesAt val="31"/>
        <c:crossBetween val="midCat"/>
        <c:majorUnit val="31"/>
        <c:minorUnit val="31"/>
      </c:valAx>
      <c:spPr>
        <a:ln>
          <a:solidFill>
            <a:schemeClr val="accent1"/>
          </a:solidFill>
        </a:ln>
      </c:spPr>
    </c:plotArea>
    <c:legend>
      <c:legendPos val="r"/>
      <c:layout>
        <c:manualLayout>
          <c:xMode val="edge"/>
          <c:yMode val="edge"/>
          <c:x val="7.7519481576430904E-2"/>
          <c:y val="0.80604534005037864"/>
          <c:w val="0.8091093409835407"/>
          <c:h val="0.15617128463476071"/>
        </c:manualLayout>
      </c:layout>
      <c:txPr>
        <a:bodyPr/>
        <a:lstStyle/>
        <a:p>
          <a:pPr>
            <a:defRPr sz="920" b="0" i="1" u="none" strike="noStrike" baseline="0">
              <a:solidFill>
                <a:srgbClr val="000000"/>
              </a:solidFill>
              <a:latin typeface="Calibri"/>
              <a:ea typeface="Calibri"/>
              <a:cs typeface="Calibri"/>
            </a:defRPr>
          </a:pPr>
          <a:endParaRPr lang="en-US"/>
        </a:p>
      </c:txPr>
    </c:legend>
    <c:plotVisOnly val="1"/>
    <c:dispBlanksAs val="gap"/>
  </c:chart>
  <c:txPr>
    <a:bodyPr/>
    <a:lstStyle/>
    <a:p>
      <a:pPr>
        <a:defRPr sz="1000" b="0" i="1" u="none" strike="noStrike" baseline="0">
          <a:solidFill>
            <a:srgbClr val="000000"/>
          </a:solidFill>
          <a:latin typeface="Calibri"/>
          <a:ea typeface="Calibri"/>
          <a:cs typeface="Calibri"/>
        </a:defRPr>
      </a:pPr>
      <a:endParaRPr lang="en-US"/>
    </a:p>
  </c:txPr>
  <c:printSettings>
    <c:headerFooter alignWithMargins="0"/>
    <c:pageMargins b="1" l="0.75000000000000333" r="0.75000000000000333"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400" b="1" i="1" u="none" strike="noStrike" baseline="0">
                <a:solidFill>
                  <a:srgbClr val="000000"/>
                </a:solidFill>
                <a:latin typeface="Calibri"/>
                <a:ea typeface="Calibri"/>
                <a:cs typeface="Calibri"/>
              </a:defRPr>
            </a:pPr>
            <a:r>
              <a:rPr lang="en-GB"/>
              <a:t>PCT Milestones graph - QIPP initiative 1</a:t>
            </a:r>
          </a:p>
        </c:rich>
      </c:tx>
      <c:layout>
        <c:manualLayout>
          <c:xMode val="edge"/>
          <c:yMode val="edge"/>
          <c:x val="9.8418309956153568E-3"/>
          <c:y val="9.0457490282069772E-3"/>
        </c:manualLayout>
      </c:layout>
      <c:spPr>
        <a:noFill/>
        <a:ln w="25400">
          <a:noFill/>
        </a:ln>
      </c:spPr>
    </c:title>
    <c:plotArea>
      <c:layout>
        <c:manualLayout>
          <c:layoutTarget val="inner"/>
          <c:xMode val="edge"/>
          <c:yMode val="edge"/>
          <c:x val="8.4476379228106677E-2"/>
          <c:y val="0.13164251304030034"/>
          <c:w val="0.79889298892988925"/>
          <c:h val="0.63285024154590053"/>
        </c:manualLayout>
      </c:layout>
      <c:scatterChart>
        <c:scatterStyle val="lineMarker"/>
        <c:ser>
          <c:idx val="0"/>
          <c:order val="0"/>
          <c:tx>
            <c:v>delivery path</c:v>
          </c:tx>
          <c:spPr>
            <a:ln w="6350">
              <a:prstDash val="dashDot"/>
            </a:ln>
          </c:spPr>
          <c:marker>
            <c:symbol val="none"/>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yVal>
        </c:ser>
        <c:ser>
          <c:idx val="6"/>
          <c:order val="1"/>
          <c:tx>
            <c:strRef>
              <c:f>SEL_QIPPmilestones!$G$22</c:f>
              <c:strCache>
                <c:ptCount val="1"/>
                <c:pt idx="0">
                  <c:v>QIPP LM 1.1</c:v>
                </c:pt>
              </c:strCache>
            </c:strRef>
          </c:tx>
          <c:spPr>
            <a:ln>
              <a:solidFill>
                <a:schemeClr val="tx2">
                  <a:lumMod val="40000"/>
                  <a:lumOff val="60000"/>
                </a:schemeClr>
              </a:solidFill>
            </a:ln>
          </c:spPr>
          <c:marker>
            <c:symbol val="plus"/>
            <c:size val="7"/>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SEL_QIPPmilestones!$G$39:$G$79</c:f>
              <c:numCache>
                <c:formatCode>mmm\ yy</c:formatCode>
                <c:ptCount val="41"/>
                <c:pt idx="4">
                  <c:v>41182</c:v>
                </c:pt>
                <c:pt idx="5">
                  <c:v>41182</c:v>
                </c:pt>
                <c:pt idx="6">
                  <c:v>41182</c:v>
                </c:pt>
                <c:pt idx="7">
                  <c:v>41213</c:v>
                </c:pt>
                <c:pt idx="8">
                  <c:v>41213</c:v>
                </c:pt>
                <c:pt idx="9">
                  <c:v>41394</c:v>
                </c:pt>
              </c:numCache>
            </c:numRef>
          </c:yVal>
        </c:ser>
        <c:ser>
          <c:idx val="7"/>
          <c:order val="2"/>
          <c:tx>
            <c:strRef>
              <c:f>SEL_QIPPmilestones!$H$22</c:f>
              <c:strCache>
                <c:ptCount val="1"/>
                <c:pt idx="0">
                  <c:v>QIPP LM 1.2</c:v>
                </c:pt>
              </c:strCache>
            </c:strRef>
          </c:tx>
          <c:spPr>
            <a:ln w="25400">
              <a:solidFill>
                <a:srgbClr val="FF8080"/>
              </a:solidFill>
              <a:prstDash val="lgDashDot"/>
            </a:ln>
          </c:spPr>
          <c:marker>
            <c:symbol val="plus"/>
            <c:size val="7"/>
            <c:spPr>
              <a:solidFill>
                <a:srgbClr val="969696"/>
              </a:solidFill>
              <a:ln>
                <a:solidFill>
                  <a:srgbClr val="FF8080"/>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SEL_QIPPmilestones!$H$39:$H$79</c:f>
              <c:numCache>
                <c:formatCode>mmm\ yy</c:formatCode>
                <c:ptCount val="41"/>
                <c:pt idx="4">
                  <c:v>41364</c:v>
                </c:pt>
                <c:pt idx="5">
                  <c:v>41364</c:v>
                </c:pt>
                <c:pt idx="6">
                  <c:v>41364</c:v>
                </c:pt>
                <c:pt idx="7">
                  <c:v>41364</c:v>
                </c:pt>
                <c:pt idx="8">
                  <c:v>41364</c:v>
                </c:pt>
                <c:pt idx="9">
                  <c:v>41364</c:v>
                </c:pt>
              </c:numCache>
            </c:numRef>
          </c:yVal>
        </c:ser>
        <c:ser>
          <c:idx val="15"/>
          <c:order val="3"/>
          <c:tx>
            <c:strRef>
              <c:f>SEL_QIPPmilestones!$I$22</c:f>
              <c:strCache>
                <c:ptCount val="1"/>
                <c:pt idx="0">
                  <c:v>QIPP LM 1.3</c:v>
                </c:pt>
              </c:strCache>
            </c:strRef>
          </c:tx>
          <c:spPr>
            <a:ln w="25400">
              <a:solidFill>
                <a:srgbClr val="FFCC99"/>
              </a:solidFill>
              <a:prstDash val="solid"/>
            </a:ln>
          </c:spPr>
          <c:marker>
            <c:symbol val="plus"/>
            <c:size val="7"/>
            <c:spPr>
              <a:noFill/>
              <a:ln>
                <a:solidFill>
                  <a:srgbClr val="FFCC99"/>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SEL_QIPPmilestones!$I$39:$I$79</c:f>
              <c:numCache>
                <c:formatCode>mmm\ yy</c:formatCode>
                <c:ptCount val="41"/>
                <c:pt idx="4">
                  <c:v>41060</c:v>
                </c:pt>
                <c:pt idx="5">
                  <c:v>41060</c:v>
                </c:pt>
                <c:pt idx="6">
                  <c:v>41090</c:v>
                </c:pt>
              </c:numCache>
            </c:numRef>
          </c:yVal>
        </c:ser>
        <c:ser>
          <c:idx val="16"/>
          <c:order val="4"/>
          <c:tx>
            <c:strRef>
              <c:f>SEL_QIPPmilestones!$J$22</c:f>
              <c:strCache>
                <c:ptCount val="1"/>
                <c:pt idx="0">
                  <c:v>QIPP LM 1.4</c:v>
                </c:pt>
              </c:strCache>
            </c:strRef>
          </c:tx>
          <c:spPr>
            <a:ln w="25400">
              <a:solidFill>
                <a:srgbClr val="3366FF"/>
              </a:solidFill>
              <a:prstDash val="solid"/>
            </a:ln>
          </c:spPr>
          <c:marker>
            <c:symbol val="plus"/>
            <c:size val="7"/>
            <c:spPr>
              <a:noFill/>
              <a:ln>
                <a:solidFill>
                  <a:srgbClr val="3366FF"/>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SEL_QIPPmilestones!$J$39:$J$79</c:f>
              <c:numCache>
                <c:formatCode>mmm\ yy</c:formatCode>
                <c:ptCount val="41"/>
                <c:pt idx="4">
                  <c:v>41364</c:v>
                </c:pt>
                <c:pt idx="5">
                  <c:v>41364</c:v>
                </c:pt>
                <c:pt idx="6">
                  <c:v>41364</c:v>
                </c:pt>
                <c:pt idx="7">
                  <c:v>41364</c:v>
                </c:pt>
                <c:pt idx="8">
                  <c:v>41364</c:v>
                </c:pt>
                <c:pt idx="9">
                  <c:v>41364</c:v>
                </c:pt>
              </c:numCache>
            </c:numRef>
          </c:yVal>
        </c:ser>
        <c:ser>
          <c:idx val="17"/>
          <c:order val="5"/>
          <c:tx>
            <c:strRef>
              <c:f>SEL_QIPPmilestones!$K$22</c:f>
              <c:strCache>
                <c:ptCount val="1"/>
                <c:pt idx="0">
                  <c:v>QIPP LM 1.5</c:v>
                </c:pt>
              </c:strCache>
            </c:strRef>
          </c:tx>
          <c:spPr>
            <a:ln w="25400">
              <a:solidFill>
                <a:srgbClr val="33CCCC"/>
              </a:solidFill>
              <a:prstDash val="solid"/>
            </a:ln>
          </c:spPr>
          <c:marker>
            <c:symbol val="plus"/>
            <c:size val="7"/>
            <c:spPr>
              <a:noFill/>
              <a:ln>
                <a:solidFill>
                  <a:srgbClr val="33CCCC"/>
                </a:solidFill>
                <a:prstDash val="solid"/>
              </a:ln>
            </c:spPr>
          </c:marker>
          <c:xVal>
            <c:numRef>
              <c:f>SEL_QIPPmilestoneGraphs!$C$39:$C$79</c:f>
              <c:numCache>
                <c:formatCode>General</c:formatCode>
                <c:ptCount val="41"/>
              </c:numCache>
            </c:numRef>
          </c:xVal>
          <c:yVal>
            <c:numRef>
              <c:f>SEL_QIPPmilestoneGraphs!$K$39:$K$79</c:f>
              <c:numCache>
                <c:formatCode>General</c:formatCode>
                <c:ptCount val="41"/>
              </c:numCache>
            </c:numRef>
          </c:yVal>
        </c:ser>
        <c:ser>
          <c:idx val="2"/>
          <c:order val="6"/>
          <c:tx>
            <c:strRef>
              <c:f>SEL_QIPPmilestones!$L$22</c:f>
              <c:strCache>
                <c:ptCount val="1"/>
                <c:pt idx="0">
                  <c:v>QIPP LM 1.6</c:v>
                </c:pt>
              </c:strCache>
            </c:strRef>
          </c:tx>
          <c:marker>
            <c:symbol val="plus"/>
            <c:size val="7"/>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SEL_QIPPmilestones!$L$39:$L$79</c:f>
              <c:numCache>
                <c:formatCode>mmm\ yy</c:formatCode>
                <c:ptCount val="41"/>
                <c:pt idx="4">
                  <c:v>41729</c:v>
                </c:pt>
                <c:pt idx="5">
                  <c:v>41729</c:v>
                </c:pt>
                <c:pt idx="6">
                  <c:v>41729</c:v>
                </c:pt>
                <c:pt idx="7">
                  <c:v>41729</c:v>
                </c:pt>
                <c:pt idx="8">
                  <c:v>41729</c:v>
                </c:pt>
                <c:pt idx="9">
                  <c:v>41729</c:v>
                </c:pt>
              </c:numCache>
            </c:numRef>
          </c:yVal>
        </c:ser>
        <c:ser>
          <c:idx val="3"/>
          <c:order val="7"/>
          <c:tx>
            <c:strRef>
              <c:f>SEL_QIPPmilestones!$M$22</c:f>
              <c:strCache>
                <c:ptCount val="1"/>
                <c:pt idx="0">
                  <c:v>QIPP LM 1.7</c:v>
                </c:pt>
              </c:strCache>
            </c:strRef>
          </c:tx>
          <c:marker>
            <c:symbol val="plus"/>
            <c:size val="7"/>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SEL_QIPPmilestones!$M$39:$M$79</c:f>
              <c:numCache>
                <c:formatCode>mmm\ yy</c:formatCode>
                <c:ptCount val="41"/>
                <c:pt idx="4">
                  <c:v>41759</c:v>
                </c:pt>
                <c:pt idx="5">
                  <c:v>41759</c:v>
                </c:pt>
                <c:pt idx="6">
                  <c:v>41759</c:v>
                </c:pt>
                <c:pt idx="7">
                  <c:v>41759</c:v>
                </c:pt>
                <c:pt idx="8">
                  <c:v>41759</c:v>
                </c:pt>
                <c:pt idx="9">
                  <c:v>41759</c:v>
                </c:pt>
              </c:numCache>
            </c:numRef>
          </c:yVal>
        </c:ser>
        <c:ser>
          <c:idx val="4"/>
          <c:order val="8"/>
          <c:tx>
            <c:strRef>
              <c:f>SEL_QIPPmilestones!$N$22</c:f>
              <c:strCache>
                <c:ptCount val="1"/>
                <c:pt idx="0">
                  <c:v>QIPP LM 1.8</c:v>
                </c:pt>
              </c:strCache>
            </c:strRef>
          </c:tx>
          <c:marker>
            <c:symbol val="plus"/>
            <c:size val="7"/>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SEL_QIPPmilestones!$N$39:$N$79</c:f>
              <c:numCache>
                <c:formatCode>mmm\ yy</c:formatCode>
                <c:ptCount val="41"/>
                <c:pt idx="4">
                  <c:v>42094</c:v>
                </c:pt>
                <c:pt idx="5">
                  <c:v>42094</c:v>
                </c:pt>
                <c:pt idx="6">
                  <c:v>42094</c:v>
                </c:pt>
                <c:pt idx="7">
                  <c:v>42094</c:v>
                </c:pt>
                <c:pt idx="8">
                  <c:v>42094</c:v>
                </c:pt>
                <c:pt idx="9">
                  <c:v>42094</c:v>
                </c:pt>
              </c:numCache>
            </c:numRef>
          </c:yVal>
        </c:ser>
        <c:ser>
          <c:idx val="5"/>
          <c:order val="9"/>
          <c:tx>
            <c:strRef>
              <c:f>SEL_QIPPmilestones!$O$22</c:f>
              <c:strCache>
                <c:ptCount val="1"/>
                <c:pt idx="0">
                  <c:v>QIPP LM 1.9</c:v>
                </c:pt>
              </c:strCache>
            </c:strRef>
          </c:tx>
          <c:marker>
            <c:symbol val="plus"/>
            <c:size val="7"/>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SEL_QIPPmilestones!$O$39:$O$79</c:f>
              <c:numCache>
                <c:formatCode>mmm\ yy</c:formatCode>
                <c:ptCount val="41"/>
                <c:pt idx="4">
                  <c:v>41029</c:v>
                </c:pt>
              </c:numCache>
            </c:numRef>
          </c:yVal>
        </c:ser>
        <c:ser>
          <c:idx val="8"/>
          <c:order val="10"/>
          <c:tx>
            <c:strRef>
              <c:f>SEL_QIPPmilestones!$P$22</c:f>
              <c:strCache>
                <c:ptCount val="1"/>
                <c:pt idx="0">
                  <c:v>QIPP LM 1.10</c:v>
                </c:pt>
              </c:strCache>
            </c:strRef>
          </c:tx>
          <c:marker>
            <c:symbol val="plus"/>
            <c:size val="7"/>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SEL_QIPPmilestones!$P$39:$P$79</c:f>
              <c:numCache>
                <c:formatCode>mmm\ yy</c:formatCode>
                <c:ptCount val="41"/>
                <c:pt idx="4">
                  <c:v>41121</c:v>
                </c:pt>
                <c:pt idx="5">
                  <c:v>41121</c:v>
                </c:pt>
                <c:pt idx="6">
                  <c:v>41121</c:v>
                </c:pt>
              </c:numCache>
            </c:numRef>
          </c:yVal>
        </c:ser>
        <c:ser>
          <c:idx val="1"/>
          <c:order val="11"/>
          <c:tx>
            <c:strRef>
              <c:f>SEL_QIPPmilestones!$Q$22</c:f>
              <c:strCache>
                <c:ptCount val="1"/>
                <c:pt idx="0">
                  <c:v>QIPP LM 1.11</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SEL_QIPPmilestones!$Q$39:$Q$79</c:f>
              <c:numCache>
                <c:formatCode>mmm\ yy</c:formatCode>
                <c:ptCount val="41"/>
                <c:pt idx="4">
                  <c:v>41213</c:v>
                </c:pt>
                <c:pt idx="5">
                  <c:v>41213</c:v>
                </c:pt>
                <c:pt idx="6">
                  <c:v>41213</c:v>
                </c:pt>
                <c:pt idx="7">
                  <c:v>41213</c:v>
                </c:pt>
                <c:pt idx="8">
                  <c:v>41213</c:v>
                </c:pt>
                <c:pt idx="9">
                  <c:v>41213</c:v>
                </c:pt>
              </c:numCache>
            </c:numRef>
          </c:yVal>
        </c:ser>
        <c:ser>
          <c:idx val="9"/>
          <c:order val="12"/>
          <c:tx>
            <c:strRef>
              <c:f>SEL_QIPPmilestones!$R$22</c:f>
              <c:strCache>
                <c:ptCount val="1"/>
                <c:pt idx="0">
                  <c:v>QIPP LM 1.12</c:v>
                </c:pt>
              </c:strCache>
            </c:strRef>
          </c:tx>
          <c:spPr>
            <a:ln w="12700">
              <a:solidFill>
                <a:srgbClr val="CCFFFF"/>
              </a:solidFill>
              <a:prstDash val="solid"/>
            </a:ln>
          </c:spPr>
          <c:marker>
            <c:symbol val="diamond"/>
            <c:size val="5"/>
            <c:spPr>
              <a:solidFill>
                <a:srgbClr val="CCFFFF"/>
              </a:solidFill>
              <a:ln>
                <a:solidFill>
                  <a:srgbClr val="CCFFFF"/>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SEL_QIPPmilestones!$R$39:$R$79</c:f>
              <c:numCache>
                <c:formatCode>mmm\ yy</c:formatCode>
                <c:ptCount val="41"/>
                <c:pt idx="4">
                  <c:v>41517</c:v>
                </c:pt>
                <c:pt idx="5">
                  <c:v>41517</c:v>
                </c:pt>
                <c:pt idx="6">
                  <c:v>41517</c:v>
                </c:pt>
                <c:pt idx="7">
                  <c:v>41517</c:v>
                </c:pt>
                <c:pt idx="8">
                  <c:v>41517</c:v>
                </c:pt>
                <c:pt idx="9">
                  <c:v>41517</c:v>
                </c:pt>
              </c:numCache>
            </c:numRef>
          </c:yVal>
        </c:ser>
        <c:ser>
          <c:idx val="10"/>
          <c:order val="13"/>
          <c:tx>
            <c:strRef>
              <c:f>SEL_QIPPmilestones!$S$22</c:f>
              <c:strCache>
                <c:ptCount val="1"/>
                <c:pt idx="0">
                  <c:v>QIPP LM 1.13</c:v>
                </c:pt>
              </c:strCache>
            </c:strRef>
          </c:tx>
          <c:spPr>
            <a:ln w="12700">
              <a:solidFill>
                <a:srgbClr val="CCFFCC"/>
              </a:solidFill>
              <a:prstDash val="solid"/>
            </a:ln>
          </c:spPr>
          <c:marker>
            <c:symbol val="square"/>
            <c:size val="5"/>
            <c:spPr>
              <a:solidFill>
                <a:srgbClr val="CCFFCC"/>
              </a:solidFill>
              <a:ln>
                <a:solidFill>
                  <a:srgbClr val="CCFFCC"/>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SEL_QIPPmilestones!$S$39:$S$79</c:f>
              <c:numCache>
                <c:formatCode>mmm\ yy</c:formatCode>
                <c:ptCount val="41"/>
                <c:pt idx="4">
                  <c:v>41182</c:v>
                </c:pt>
                <c:pt idx="5">
                  <c:v>41182</c:v>
                </c:pt>
                <c:pt idx="6">
                  <c:v>41182</c:v>
                </c:pt>
                <c:pt idx="7">
                  <c:v>41243</c:v>
                </c:pt>
                <c:pt idx="8">
                  <c:v>41243</c:v>
                </c:pt>
                <c:pt idx="9">
                  <c:v>41364</c:v>
                </c:pt>
              </c:numCache>
            </c:numRef>
          </c:yVal>
        </c:ser>
        <c:ser>
          <c:idx val="11"/>
          <c:order val="14"/>
          <c:tx>
            <c:strRef>
              <c:f>SEL_QIPPmilestones!$T$22</c:f>
              <c:strCache>
                <c:ptCount val="1"/>
                <c:pt idx="0">
                  <c:v>QIPP LM 1.14</c:v>
                </c:pt>
              </c:strCache>
            </c:strRef>
          </c:tx>
          <c:spPr>
            <a:ln w="12700">
              <a:solidFill>
                <a:srgbClr val="FFFF99"/>
              </a:solidFill>
              <a:prstDash val="solid"/>
            </a:ln>
          </c:spPr>
          <c:marker>
            <c:symbol val="triangle"/>
            <c:size val="5"/>
            <c:spPr>
              <a:solidFill>
                <a:srgbClr val="FFFF99"/>
              </a:solidFill>
              <a:ln>
                <a:solidFill>
                  <a:srgbClr val="FFFF99"/>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SEL_QIPPmilestones!$T$39:$T$79</c:f>
              <c:numCache>
                <c:formatCode>mmm\ yy</c:formatCode>
                <c:ptCount val="41"/>
                <c:pt idx="4">
                  <c:v>41029</c:v>
                </c:pt>
              </c:numCache>
            </c:numRef>
          </c:yVal>
        </c:ser>
        <c:ser>
          <c:idx val="12"/>
          <c:order val="15"/>
          <c:tx>
            <c:strRef>
              <c:f>SEL_QIPPmilestones!$U$22</c:f>
              <c:strCache>
                <c:ptCount val="1"/>
                <c:pt idx="0">
                  <c:v>QIPP LM 1.15</c:v>
                </c:pt>
              </c:strCache>
            </c:strRef>
          </c:tx>
          <c:spPr>
            <a:ln w="12700">
              <a:solidFill>
                <a:srgbClr val="99CCFF"/>
              </a:solidFill>
              <a:prstDash val="solid"/>
            </a:ln>
          </c:spPr>
          <c:marker>
            <c:symbol val="x"/>
            <c:size val="5"/>
            <c:spPr>
              <a:noFill/>
              <a:ln>
                <a:solidFill>
                  <a:srgbClr val="99CCFF"/>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SEL_QIPPmilestones!$U$39:$U$79</c:f>
              <c:numCache>
                <c:formatCode>mmm\ yy</c:formatCode>
                <c:ptCount val="41"/>
                <c:pt idx="4">
                  <c:v>41060</c:v>
                </c:pt>
                <c:pt idx="5">
                  <c:v>41090</c:v>
                </c:pt>
                <c:pt idx="6">
                  <c:v>41090</c:v>
                </c:pt>
              </c:numCache>
            </c:numRef>
          </c:yVal>
        </c:ser>
        <c:ser>
          <c:idx val="13"/>
          <c:order val="16"/>
          <c:tx>
            <c:strRef>
              <c:f>SEL_QIPPmilestones!$V$22</c:f>
              <c:strCache>
                <c:ptCount val="1"/>
                <c:pt idx="0">
                  <c:v>QIPP LM 1.16</c:v>
                </c:pt>
              </c:strCache>
            </c:strRef>
          </c:tx>
          <c:spPr>
            <a:ln w="12700">
              <a:solidFill>
                <a:srgbClr val="FF99CC"/>
              </a:solidFill>
              <a:prstDash val="solid"/>
            </a:ln>
          </c:spPr>
          <c:marker>
            <c:symbol val="star"/>
            <c:size val="5"/>
            <c:spPr>
              <a:noFill/>
              <a:ln>
                <a:solidFill>
                  <a:srgbClr val="FF99CC"/>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SEL_QIPPmilestones!$V$39:$V$79</c:f>
              <c:numCache>
                <c:formatCode>mmm\ yy</c:formatCode>
                <c:ptCount val="41"/>
                <c:pt idx="4">
                  <c:v>41182</c:v>
                </c:pt>
                <c:pt idx="5">
                  <c:v>41182</c:v>
                </c:pt>
                <c:pt idx="6">
                  <c:v>41182</c:v>
                </c:pt>
                <c:pt idx="7">
                  <c:v>41364</c:v>
                </c:pt>
                <c:pt idx="8">
                  <c:v>41364</c:v>
                </c:pt>
                <c:pt idx="9">
                  <c:v>41364</c:v>
                </c:pt>
              </c:numCache>
            </c:numRef>
          </c:yVal>
        </c:ser>
        <c:ser>
          <c:idx val="14"/>
          <c:order val="17"/>
          <c:tx>
            <c:strRef>
              <c:f>SEL_QIPPmilestones!$W$22</c:f>
              <c:strCache>
                <c:ptCount val="1"/>
                <c:pt idx="0">
                  <c:v>QIPP LM 1.17</c:v>
                </c:pt>
              </c:strCache>
            </c:strRef>
          </c:tx>
          <c:spPr>
            <a:ln w="12700">
              <a:solidFill>
                <a:srgbClr val="CC99FF"/>
              </a:solidFill>
              <a:prstDash val="solid"/>
            </a:ln>
          </c:spPr>
          <c:marker>
            <c:symbol val="circle"/>
            <c:size val="5"/>
            <c:spPr>
              <a:solidFill>
                <a:srgbClr val="CC99FF"/>
              </a:solidFill>
              <a:ln>
                <a:solidFill>
                  <a:srgbClr val="CC99FF"/>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SEL_QIPPmilestones!$W$39:$W$79</c:f>
              <c:numCache>
                <c:formatCode>mmm\ yy</c:formatCode>
                <c:ptCount val="41"/>
                <c:pt idx="4">
                  <c:v>41182</c:v>
                </c:pt>
                <c:pt idx="5">
                  <c:v>41182</c:v>
                </c:pt>
                <c:pt idx="6">
                  <c:v>41182</c:v>
                </c:pt>
                <c:pt idx="7">
                  <c:v>41182</c:v>
                </c:pt>
                <c:pt idx="8">
                  <c:v>41182</c:v>
                </c:pt>
                <c:pt idx="9">
                  <c:v>41182</c:v>
                </c:pt>
              </c:numCache>
            </c:numRef>
          </c:yVal>
        </c:ser>
        <c:ser>
          <c:idx val="18"/>
          <c:order val="18"/>
          <c:tx>
            <c:strRef>
              <c:f>SEL_QIPPmilestones!$X$22</c:f>
              <c:strCache>
                <c:ptCount val="1"/>
                <c:pt idx="0">
                  <c:v>QIPP LM 1.18</c:v>
                </c:pt>
              </c:strCache>
            </c:strRef>
          </c:tx>
          <c:spPr>
            <a:ln w="12700">
              <a:solidFill>
                <a:srgbClr val="99CC00"/>
              </a:solidFill>
              <a:prstDash val="solid"/>
            </a:ln>
          </c:spPr>
          <c:marker>
            <c:symbol val="diamond"/>
            <c:size val="5"/>
            <c:spPr>
              <a:solidFill>
                <a:srgbClr val="99CC00"/>
              </a:solidFill>
              <a:ln>
                <a:solidFill>
                  <a:srgbClr val="99CC00"/>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SEL_QIPPmilestones!$X$39:$X$79</c:f>
              <c:numCache>
                <c:formatCode>mmm\ yy</c:formatCode>
                <c:ptCount val="41"/>
                <c:pt idx="4">
                  <c:v>41274</c:v>
                </c:pt>
                <c:pt idx="5">
                  <c:v>41274</c:v>
                </c:pt>
                <c:pt idx="6">
                  <c:v>41274</c:v>
                </c:pt>
                <c:pt idx="7">
                  <c:v>41274</c:v>
                </c:pt>
                <c:pt idx="8">
                  <c:v>41274</c:v>
                </c:pt>
                <c:pt idx="9">
                  <c:v>41274</c:v>
                </c:pt>
              </c:numCache>
            </c:numRef>
          </c:yVal>
        </c:ser>
        <c:ser>
          <c:idx val="19"/>
          <c:order val="19"/>
          <c:tx>
            <c:strRef>
              <c:f>SEL_QIPPmilestones!$Y$22</c:f>
              <c:strCache>
                <c:ptCount val="1"/>
                <c:pt idx="0">
                  <c:v>QIPP LM 1.19</c:v>
                </c:pt>
              </c:strCache>
            </c:strRef>
          </c:tx>
          <c:spPr>
            <a:ln w="12700">
              <a:solidFill>
                <a:srgbClr val="FFCC00"/>
              </a:solidFill>
              <a:prstDash val="solid"/>
            </a:ln>
          </c:spPr>
          <c:marker>
            <c:symbol val="square"/>
            <c:size val="5"/>
            <c:spPr>
              <a:solidFill>
                <a:srgbClr val="FFCC00"/>
              </a:solidFill>
              <a:ln>
                <a:solidFill>
                  <a:srgbClr val="FFCC00"/>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SEL_QIPPmilestones!$Y$39:$Y$79</c:f>
              <c:numCache>
                <c:formatCode>mmm\ yy</c:formatCode>
                <c:ptCount val="41"/>
                <c:pt idx="4">
                  <c:v>41364</c:v>
                </c:pt>
                <c:pt idx="5">
                  <c:v>41364</c:v>
                </c:pt>
                <c:pt idx="6">
                  <c:v>41364</c:v>
                </c:pt>
                <c:pt idx="7">
                  <c:v>41364</c:v>
                </c:pt>
                <c:pt idx="8">
                  <c:v>41364</c:v>
                </c:pt>
                <c:pt idx="9">
                  <c:v>41364</c:v>
                </c:pt>
              </c:numCache>
            </c:numRef>
          </c:yVal>
        </c:ser>
        <c:ser>
          <c:idx val="20"/>
          <c:order val="20"/>
          <c:tx>
            <c:strRef>
              <c:f>SEL_QIPPmilestones!$Z$22</c:f>
              <c:strCache>
                <c:ptCount val="1"/>
                <c:pt idx="0">
                  <c:v>QIPP LM 1.20</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SEL_QIPPmilestones!$Z$39:$Z$79</c:f>
              <c:numCache>
                <c:formatCode>mmm\ yy</c:formatCode>
                <c:ptCount val="41"/>
                <c:pt idx="4">
                  <c:v>41364</c:v>
                </c:pt>
                <c:pt idx="5">
                  <c:v>41364</c:v>
                </c:pt>
                <c:pt idx="6">
                  <c:v>41364</c:v>
                </c:pt>
                <c:pt idx="7">
                  <c:v>41364</c:v>
                </c:pt>
                <c:pt idx="8">
                  <c:v>41364</c:v>
                </c:pt>
                <c:pt idx="9">
                  <c:v>41364</c:v>
                </c:pt>
              </c:numCache>
            </c:numRef>
          </c:yVal>
        </c:ser>
        <c:ser>
          <c:idx val="21"/>
          <c:order val="21"/>
          <c:tx>
            <c:strRef>
              <c:f>SEL_QIPPmilestones!$AA$22</c:f>
              <c:strCache>
                <c:ptCount val="1"/>
                <c:pt idx="0">
                  <c:v>QIPP LM 1.21</c:v>
                </c:pt>
              </c:strCache>
            </c:strRef>
          </c:tx>
          <c:spPr>
            <a:ln w="12700">
              <a:solidFill>
                <a:srgbClr val="FF6600"/>
              </a:solidFill>
              <a:prstDash val="solid"/>
            </a:ln>
          </c:spPr>
          <c:marker>
            <c:symbol val="x"/>
            <c:size val="5"/>
            <c:spPr>
              <a:noFill/>
              <a:ln>
                <a:solidFill>
                  <a:srgbClr val="FF6600"/>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SEL_QIPPmilestones!$AA$39:$AA$79</c:f>
              <c:numCache>
                <c:formatCode>mmm\ yy</c:formatCode>
                <c:ptCount val="41"/>
                <c:pt idx="4">
                  <c:v>41394</c:v>
                </c:pt>
                <c:pt idx="5">
                  <c:v>41394</c:v>
                </c:pt>
                <c:pt idx="6">
                  <c:v>41394</c:v>
                </c:pt>
                <c:pt idx="7">
                  <c:v>41394</c:v>
                </c:pt>
                <c:pt idx="8">
                  <c:v>41394</c:v>
                </c:pt>
                <c:pt idx="9">
                  <c:v>41394</c:v>
                </c:pt>
              </c:numCache>
            </c:numRef>
          </c:yVal>
        </c:ser>
        <c:ser>
          <c:idx val="22"/>
          <c:order val="22"/>
          <c:tx>
            <c:strRef>
              <c:f>SEL_QIPPmilestones!$AB$22</c:f>
              <c:strCache>
                <c:ptCount val="1"/>
                <c:pt idx="0">
                  <c:v>QIPP LM 1.22</c:v>
                </c:pt>
              </c:strCache>
            </c:strRef>
          </c:tx>
          <c:spPr>
            <a:ln w="12700">
              <a:solidFill>
                <a:srgbClr val="666699"/>
              </a:solidFill>
              <a:prstDash val="solid"/>
            </a:ln>
          </c:spPr>
          <c:marker>
            <c:symbol val="star"/>
            <c:size val="5"/>
            <c:spPr>
              <a:noFill/>
              <a:ln>
                <a:solidFill>
                  <a:srgbClr val="666699"/>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SEL_QIPPmilestones!$AB$39:$AB$79</c:f>
              <c:numCache>
                <c:formatCode>mmm\ yy</c:formatCode>
                <c:ptCount val="41"/>
                <c:pt idx="4">
                  <c:v>41729</c:v>
                </c:pt>
                <c:pt idx="5">
                  <c:v>41729</c:v>
                </c:pt>
                <c:pt idx="6">
                  <c:v>41729</c:v>
                </c:pt>
                <c:pt idx="7">
                  <c:v>41729</c:v>
                </c:pt>
                <c:pt idx="8">
                  <c:v>41729</c:v>
                </c:pt>
                <c:pt idx="9">
                  <c:v>41729</c:v>
                </c:pt>
              </c:numCache>
            </c:numRef>
          </c:yVal>
        </c:ser>
        <c:ser>
          <c:idx val="23"/>
          <c:order val="23"/>
          <c:tx>
            <c:strRef>
              <c:f>SEL_QIPPmilestones!$AC$22</c:f>
              <c:strCache>
                <c:ptCount val="1"/>
                <c:pt idx="0">
                  <c:v>QIPP LM 1.23</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SEL_QIPPmilestones!$AC$39:$AC$79</c:f>
              <c:numCache>
                <c:formatCode>mmm\ yy</c:formatCode>
                <c:ptCount val="41"/>
                <c:pt idx="4">
                  <c:v>41759</c:v>
                </c:pt>
                <c:pt idx="5">
                  <c:v>41759</c:v>
                </c:pt>
                <c:pt idx="6">
                  <c:v>41759</c:v>
                </c:pt>
                <c:pt idx="7">
                  <c:v>41759</c:v>
                </c:pt>
                <c:pt idx="8">
                  <c:v>41759</c:v>
                </c:pt>
                <c:pt idx="9">
                  <c:v>41759</c:v>
                </c:pt>
              </c:numCache>
            </c:numRef>
          </c:yVal>
        </c:ser>
        <c:ser>
          <c:idx val="24"/>
          <c:order val="24"/>
          <c:tx>
            <c:strRef>
              <c:f>SEL_QIPPmilestones!$AD$22</c:f>
              <c:strCache>
                <c:ptCount val="1"/>
                <c:pt idx="0">
                  <c:v>QIPP LM 1.24</c:v>
                </c:pt>
              </c:strCache>
            </c:strRef>
          </c:tx>
          <c:spPr>
            <a:ln w="12700">
              <a:solidFill>
                <a:srgbClr val="003366"/>
              </a:solidFill>
              <a:prstDash val="solid"/>
            </a:ln>
          </c:spPr>
          <c:marker>
            <c:symbol val="plus"/>
            <c:size val="5"/>
            <c:spPr>
              <a:noFill/>
              <a:ln>
                <a:solidFill>
                  <a:srgbClr val="003366"/>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SEL_QIPPmilestones!$AD$39:$AD$79</c:f>
              <c:numCache>
                <c:formatCode>mmm\ yy</c:formatCode>
                <c:ptCount val="41"/>
                <c:pt idx="4">
                  <c:v>42094</c:v>
                </c:pt>
                <c:pt idx="5">
                  <c:v>42094</c:v>
                </c:pt>
                <c:pt idx="6">
                  <c:v>42094</c:v>
                </c:pt>
                <c:pt idx="7">
                  <c:v>42094</c:v>
                </c:pt>
                <c:pt idx="8">
                  <c:v>42094</c:v>
                </c:pt>
                <c:pt idx="9">
                  <c:v>42094</c:v>
                </c:pt>
              </c:numCache>
            </c:numRef>
          </c:yVal>
        </c:ser>
        <c:ser>
          <c:idx val="25"/>
          <c:order val="25"/>
          <c:tx>
            <c:strRef>
              <c:f>SEL_QIPPmilestones!$AE$22</c:f>
              <c:strCache>
                <c:ptCount val="1"/>
                <c:pt idx="0">
                  <c:v>QIPP LM 1.25</c:v>
                </c:pt>
              </c:strCache>
            </c:strRef>
          </c:tx>
          <c:spPr>
            <a:ln w="12700">
              <a:solidFill>
                <a:srgbClr val="339966"/>
              </a:solidFill>
              <a:prstDash val="solid"/>
            </a:ln>
          </c:spPr>
          <c:marker>
            <c:symbol val="dot"/>
            <c:size val="5"/>
            <c:spPr>
              <a:noFill/>
              <a:ln>
                <a:solidFill>
                  <a:srgbClr val="339966"/>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SEL_QIPPmilestones!$AE$39:$AE$79</c:f>
              <c:numCache>
                <c:formatCode>mmm\ yy</c:formatCode>
                <c:ptCount val="41"/>
              </c:numCache>
            </c:numRef>
          </c:yVal>
        </c:ser>
        <c:ser>
          <c:idx val="26"/>
          <c:order val="26"/>
          <c:tx>
            <c:strRef>
              <c:f>SEL_QIPPmilestones!$AF$22</c:f>
              <c:strCache>
                <c:ptCount val="1"/>
                <c:pt idx="0">
                  <c:v>QIPP LM 1.26</c:v>
                </c:pt>
              </c:strCache>
            </c:strRef>
          </c:tx>
          <c:spPr>
            <a:ln w="12700">
              <a:solidFill>
                <a:srgbClr val="003300"/>
              </a:solidFill>
              <a:prstDash val="solid"/>
            </a:ln>
          </c:spPr>
          <c:marker>
            <c:symbol val="dash"/>
            <c:size val="5"/>
            <c:spPr>
              <a:noFill/>
              <a:ln>
                <a:solidFill>
                  <a:srgbClr val="003300"/>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SEL_QIPPmilestones!$AF$39:$AF$79</c:f>
              <c:numCache>
                <c:formatCode>mmm\ yy</c:formatCode>
                <c:ptCount val="41"/>
              </c:numCache>
            </c:numRef>
          </c:yVal>
        </c:ser>
        <c:ser>
          <c:idx val="27"/>
          <c:order val="27"/>
          <c:tx>
            <c:strRef>
              <c:f>SEL_QIPPmilestones!$AG$22</c:f>
              <c:strCache>
                <c:ptCount val="1"/>
                <c:pt idx="0">
                  <c:v>QIPP LM 1.27</c:v>
                </c:pt>
              </c:strCache>
            </c:strRef>
          </c:tx>
          <c:spPr>
            <a:ln w="12700">
              <a:solidFill>
                <a:srgbClr val="333300"/>
              </a:solidFill>
              <a:prstDash val="solid"/>
            </a:ln>
          </c:spPr>
          <c:marker>
            <c:symbol val="diamond"/>
            <c:size val="5"/>
            <c:spPr>
              <a:solidFill>
                <a:srgbClr val="333300"/>
              </a:solidFill>
              <a:ln>
                <a:solidFill>
                  <a:srgbClr val="333300"/>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SEL_QIPPmilestones!$AG$39:$AG$79</c:f>
              <c:numCache>
                <c:formatCode>mmm\ yy</c:formatCode>
                <c:ptCount val="41"/>
              </c:numCache>
            </c:numRef>
          </c:yVal>
        </c:ser>
        <c:ser>
          <c:idx val="28"/>
          <c:order val="28"/>
          <c:tx>
            <c:strRef>
              <c:f>SEL_QIPPmilestones!$AH$22</c:f>
              <c:strCache>
                <c:ptCount val="1"/>
                <c:pt idx="0">
                  <c:v>QIPP LM 1.28</c:v>
                </c:pt>
              </c:strCache>
            </c:strRef>
          </c:tx>
          <c:spPr>
            <a:ln w="12700">
              <a:solidFill>
                <a:srgbClr val="993300"/>
              </a:solidFill>
              <a:prstDash val="solid"/>
            </a:ln>
          </c:spPr>
          <c:marker>
            <c:symbol val="square"/>
            <c:size val="5"/>
            <c:spPr>
              <a:solidFill>
                <a:srgbClr val="993300"/>
              </a:solidFill>
              <a:ln>
                <a:solidFill>
                  <a:srgbClr val="993300"/>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SEL_QIPPmilestones!$AH$39:$AH$79</c:f>
              <c:numCache>
                <c:formatCode>mmm\ yy</c:formatCode>
                <c:ptCount val="41"/>
              </c:numCache>
            </c:numRef>
          </c:yVal>
        </c:ser>
        <c:ser>
          <c:idx val="29"/>
          <c:order val="29"/>
          <c:tx>
            <c:strRef>
              <c:f>SEL_QIPPmilestones!$AI$22</c:f>
              <c:strCache>
                <c:ptCount val="1"/>
                <c:pt idx="0">
                  <c:v>QIPP LM 1.29</c:v>
                </c:pt>
              </c:strCache>
            </c:strRef>
          </c:tx>
          <c:spPr>
            <a:ln w="12700">
              <a:solidFill>
                <a:srgbClr val="993366"/>
              </a:solidFill>
              <a:prstDash val="solid"/>
            </a:ln>
          </c:spPr>
          <c:marker>
            <c:symbol val="triangle"/>
            <c:size val="5"/>
            <c:spPr>
              <a:solidFill>
                <a:srgbClr val="993366"/>
              </a:solidFill>
              <a:ln>
                <a:solidFill>
                  <a:srgbClr val="993366"/>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SEL_QIPPmilestones!$AI$39:$AI$79</c:f>
              <c:numCache>
                <c:formatCode>mmm\ yy</c:formatCode>
                <c:ptCount val="41"/>
              </c:numCache>
            </c:numRef>
          </c:yVal>
        </c:ser>
        <c:axId val="97304960"/>
        <c:axId val="97308032"/>
      </c:scatterChart>
      <c:valAx>
        <c:axId val="97304960"/>
        <c:scaling>
          <c:orientation val="minMax"/>
        </c:scaling>
        <c:axPos val="t"/>
        <c:title>
          <c:tx>
            <c:rich>
              <a:bodyPr/>
              <a:lstStyle/>
              <a:p>
                <a:pPr>
                  <a:defRPr sz="1000" b="1" i="1" u="none" strike="noStrike" baseline="0">
                    <a:solidFill>
                      <a:srgbClr val="000000"/>
                    </a:solidFill>
                    <a:latin typeface="Calibri"/>
                    <a:ea typeface="Calibri"/>
                    <a:cs typeface="Calibri"/>
                  </a:defRPr>
                </a:pPr>
                <a:r>
                  <a:rPr lang="en-GB"/>
                  <a:t>MONTH REPORTED</a:t>
                </a:r>
              </a:p>
            </c:rich>
          </c:tx>
          <c:layout>
            <c:manualLayout>
              <c:xMode val="edge"/>
              <c:yMode val="edge"/>
              <c:x val="0.40778606755788344"/>
              <c:y val="5.1548290640885078E-2"/>
            </c:manualLayout>
          </c:layout>
          <c:spPr>
            <a:noFill/>
            <a:ln w="25400">
              <a:noFill/>
            </a:ln>
          </c:spPr>
        </c:title>
        <c:numFmt formatCode="mmm\-yy" sourceLinked="1"/>
        <c:minorTickMark val="out"/>
        <c:tickLblPos val="nextTo"/>
        <c:txPr>
          <a:bodyPr rot="-5400000" vert="horz"/>
          <a:lstStyle/>
          <a:p>
            <a:pPr>
              <a:defRPr sz="1000" b="0" i="1" u="none" strike="noStrike" baseline="0">
                <a:solidFill>
                  <a:srgbClr val="000000"/>
                </a:solidFill>
                <a:latin typeface="Calibri"/>
                <a:ea typeface="Calibri"/>
                <a:cs typeface="Calibri"/>
              </a:defRPr>
            </a:pPr>
            <a:endParaRPr lang="en-US"/>
          </a:p>
        </c:txPr>
        <c:crossAx val="97308032"/>
        <c:crossesAt val="31"/>
        <c:crossBetween val="midCat"/>
        <c:majorUnit val="31"/>
        <c:minorUnit val="31"/>
      </c:valAx>
      <c:valAx>
        <c:axId val="97308032"/>
        <c:scaling>
          <c:orientation val="maxMin"/>
        </c:scaling>
        <c:axPos val="l"/>
        <c:majorGridlines/>
        <c:minorGridlines/>
        <c:title>
          <c:tx>
            <c:rich>
              <a:bodyPr/>
              <a:lstStyle/>
              <a:p>
                <a:pPr>
                  <a:defRPr sz="1000" b="1" i="1" u="none" strike="noStrike" baseline="0">
                    <a:solidFill>
                      <a:srgbClr val="000000"/>
                    </a:solidFill>
                    <a:latin typeface="Calibri"/>
                    <a:ea typeface="Calibri"/>
                    <a:cs typeface="Calibri"/>
                  </a:defRPr>
                </a:pPr>
                <a:r>
                  <a:rPr lang="en-GB"/>
                  <a:t>EXPECTED MONTH OF DELVIERY</a:t>
                </a:r>
              </a:p>
            </c:rich>
          </c:tx>
          <c:spPr>
            <a:noFill/>
            <a:ln w="25400">
              <a:noFill/>
            </a:ln>
          </c:spPr>
        </c:title>
        <c:numFmt formatCode="mmm\-yy" sourceLinked="1"/>
        <c:minorTickMark val="out"/>
        <c:tickLblPos val="nextTo"/>
        <c:txPr>
          <a:bodyPr rot="0" vert="horz"/>
          <a:lstStyle/>
          <a:p>
            <a:pPr>
              <a:defRPr sz="1000" b="0" i="1" u="none" strike="noStrike" baseline="0">
                <a:solidFill>
                  <a:srgbClr val="000000"/>
                </a:solidFill>
                <a:latin typeface="Calibri"/>
                <a:ea typeface="Calibri"/>
                <a:cs typeface="Calibri"/>
              </a:defRPr>
            </a:pPr>
            <a:endParaRPr lang="en-US"/>
          </a:p>
        </c:txPr>
        <c:crossAx val="97304960"/>
        <c:crossesAt val="31"/>
        <c:crossBetween val="midCat"/>
        <c:majorUnit val="31"/>
        <c:minorUnit val="31"/>
      </c:valAx>
      <c:spPr>
        <a:ln>
          <a:solidFill>
            <a:schemeClr val="accent1"/>
          </a:solidFill>
        </a:ln>
      </c:spPr>
    </c:plotArea>
    <c:legend>
      <c:legendPos val="r"/>
      <c:layout>
        <c:manualLayout>
          <c:xMode val="edge"/>
          <c:yMode val="edge"/>
          <c:x val="7.5801851299199835E-2"/>
          <c:y val="0.80506382271836252"/>
          <c:w val="0.81146826034500752"/>
          <c:h val="0.15696215821123732"/>
        </c:manualLayout>
      </c:layout>
      <c:txPr>
        <a:bodyPr/>
        <a:lstStyle/>
        <a:p>
          <a:pPr>
            <a:defRPr sz="920" b="0" i="1" u="none" strike="noStrike" baseline="0">
              <a:solidFill>
                <a:srgbClr val="000000"/>
              </a:solidFill>
              <a:latin typeface="Calibri"/>
              <a:ea typeface="Calibri"/>
              <a:cs typeface="Calibri"/>
            </a:defRPr>
          </a:pPr>
          <a:endParaRPr lang="en-US"/>
        </a:p>
      </c:txPr>
    </c:legend>
    <c:plotVisOnly val="1"/>
    <c:dispBlanksAs val="gap"/>
  </c:chart>
  <c:txPr>
    <a:bodyPr/>
    <a:lstStyle/>
    <a:p>
      <a:pPr>
        <a:defRPr sz="1000" b="0" i="1" u="none" strike="noStrike" baseline="0">
          <a:solidFill>
            <a:srgbClr val="000000"/>
          </a:solidFill>
          <a:latin typeface="Calibri"/>
          <a:ea typeface="Calibri"/>
          <a:cs typeface="Calibri"/>
        </a:defRPr>
      </a:pPr>
      <a:endParaRPr lang="en-US"/>
    </a:p>
  </c:txPr>
  <c:printSettings>
    <c:headerFooter alignWithMargins="0"/>
    <c:pageMargins b="0.29000000000000031" l="0.52" r="0.39000000000000223" t="0.29000000000000031" header="0.30000000000000032" footer="0.30000000000000032"/>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400" b="1" i="1" u="none" strike="noStrike" baseline="0">
                <a:solidFill>
                  <a:srgbClr val="000000"/>
                </a:solidFill>
                <a:latin typeface="Calibri"/>
                <a:ea typeface="Calibri"/>
                <a:cs typeface="Calibri"/>
              </a:defRPr>
            </a:pPr>
            <a:r>
              <a:t>PCT Milestones graph - QIPP initiative 3</a:t>
            </a:r>
          </a:p>
        </c:rich>
      </c:tx>
      <c:layout>
        <c:manualLayout>
          <c:xMode val="edge"/>
          <c:yMode val="edge"/>
          <c:x val="9.8418309956153568E-3"/>
          <c:y val="9.0457490282069772E-3"/>
        </c:manualLayout>
      </c:layout>
      <c:spPr>
        <a:noFill/>
        <a:ln w="25400">
          <a:noFill/>
        </a:ln>
      </c:spPr>
    </c:title>
    <c:plotArea>
      <c:layout>
        <c:manualLayout>
          <c:layoutTarget val="inner"/>
          <c:xMode val="edge"/>
          <c:yMode val="edge"/>
          <c:x val="8.4476379228106677E-2"/>
          <c:y val="0.13164251304030034"/>
          <c:w val="0.79889298892988925"/>
          <c:h val="0.63285024154590053"/>
        </c:manualLayout>
      </c:layout>
      <c:scatterChart>
        <c:scatterStyle val="lineMarker"/>
        <c:ser>
          <c:idx val="0"/>
          <c:order val="0"/>
          <c:tx>
            <c:v>delivery path</c:v>
          </c:tx>
          <c:spPr>
            <a:ln w="6350">
              <a:prstDash val="dashDot"/>
            </a:ln>
          </c:spPr>
          <c:marker>
            <c:symbol val="none"/>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yVal>
        </c:ser>
        <c:ser>
          <c:idx val="6"/>
          <c:order val="1"/>
          <c:tx>
            <c:strRef>
              <c:f>INEL_QIPPmilestones!$BU$22</c:f>
              <c:strCache>
                <c:ptCount val="1"/>
                <c:pt idx="0">
                  <c:v>QIPP LM 3.1</c:v>
                </c:pt>
              </c:strCache>
            </c:strRef>
          </c:tx>
          <c:spPr>
            <a:ln>
              <a:solidFill>
                <a:schemeClr val="tx2">
                  <a:lumMod val="40000"/>
                  <a:lumOff val="60000"/>
                </a:schemeClr>
              </a:solidFill>
            </a:ln>
          </c:spPr>
          <c:marker>
            <c:symbol val="plus"/>
            <c:size val="7"/>
          </c:marker>
          <c:dLbls>
            <c:dLbl>
              <c:idx val="0"/>
              <c:delete val="1"/>
            </c:dLbl>
            <c:dLbl>
              <c:idx val="1"/>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INEL_QIPPmilestones!$BU$39:$BU$79</c:f>
              <c:numCache>
                <c:formatCode>mmm\ yy</c:formatCode>
                <c:ptCount val="41"/>
                <c:pt idx="4">
                  <c:v>41029</c:v>
                </c:pt>
              </c:numCache>
            </c:numRef>
          </c:yVal>
        </c:ser>
        <c:ser>
          <c:idx val="7"/>
          <c:order val="2"/>
          <c:tx>
            <c:strRef>
              <c:f>INEL_QIPPmilestones!$BV$22</c:f>
              <c:strCache>
                <c:ptCount val="1"/>
                <c:pt idx="0">
                  <c:v>QIPP LM 3.2</c:v>
                </c:pt>
              </c:strCache>
            </c:strRef>
          </c:tx>
          <c:spPr>
            <a:ln w="25400">
              <a:solidFill>
                <a:srgbClr val="FF8080"/>
              </a:solidFill>
              <a:prstDash val="lgDashDot"/>
            </a:ln>
          </c:spPr>
          <c:marker>
            <c:symbol val="plus"/>
            <c:size val="7"/>
            <c:spPr>
              <a:solidFill>
                <a:srgbClr val="969696"/>
              </a:solidFill>
              <a:ln>
                <a:solidFill>
                  <a:srgbClr val="FF8080"/>
                </a:solidFill>
                <a:prstDash val="solid"/>
              </a:ln>
            </c:spPr>
          </c:marker>
          <c:dLbls>
            <c:dLbl>
              <c:idx val="0"/>
              <c:delete val="1"/>
            </c:dLbl>
            <c:dLbl>
              <c:idx val="1"/>
              <c:delete val="1"/>
            </c:dLbl>
            <c:dLbl>
              <c:idx val="2"/>
              <c:delete val="1"/>
            </c:dLbl>
            <c:dLbl>
              <c:idx val="3"/>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INEL_QIPPmilestones!$BV$39:$BV$79</c:f>
              <c:numCache>
                <c:formatCode>mmm\ yy</c:formatCode>
                <c:ptCount val="41"/>
                <c:pt idx="4">
                  <c:v>41060</c:v>
                </c:pt>
                <c:pt idx="5">
                  <c:v>41060</c:v>
                </c:pt>
                <c:pt idx="6">
                  <c:v>41090</c:v>
                </c:pt>
              </c:numCache>
            </c:numRef>
          </c:yVal>
        </c:ser>
        <c:ser>
          <c:idx val="15"/>
          <c:order val="3"/>
          <c:tx>
            <c:strRef>
              <c:f>INEL_QIPPmilestones!$BW$22</c:f>
              <c:strCache>
                <c:ptCount val="1"/>
                <c:pt idx="0">
                  <c:v>QIPP LM 3.3</c:v>
                </c:pt>
              </c:strCache>
            </c:strRef>
          </c:tx>
          <c:spPr>
            <a:ln w="25400">
              <a:solidFill>
                <a:srgbClr val="FFCC99"/>
              </a:solidFill>
              <a:prstDash val="solid"/>
            </a:ln>
          </c:spPr>
          <c:marker>
            <c:symbol val="plus"/>
            <c:size val="7"/>
            <c:spPr>
              <a:noFill/>
              <a:ln>
                <a:solidFill>
                  <a:srgbClr val="FFCC99"/>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INEL_QIPPmilestones!$BW$39:$BW$79</c:f>
              <c:numCache>
                <c:formatCode>mmm\ yy</c:formatCode>
                <c:ptCount val="41"/>
                <c:pt idx="4">
                  <c:v>41213</c:v>
                </c:pt>
                <c:pt idx="5">
                  <c:v>41213</c:v>
                </c:pt>
                <c:pt idx="6">
                  <c:v>41213</c:v>
                </c:pt>
                <c:pt idx="7">
                  <c:v>41213</c:v>
                </c:pt>
                <c:pt idx="8">
                  <c:v>41213</c:v>
                </c:pt>
                <c:pt idx="9">
                  <c:v>41213</c:v>
                </c:pt>
              </c:numCache>
            </c:numRef>
          </c:yVal>
        </c:ser>
        <c:ser>
          <c:idx val="16"/>
          <c:order val="4"/>
          <c:tx>
            <c:strRef>
              <c:f>INEL_QIPPmilestones!$BX$22</c:f>
              <c:strCache>
                <c:ptCount val="1"/>
                <c:pt idx="0">
                  <c:v>QIPP LM 3.4</c:v>
                </c:pt>
              </c:strCache>
            </c:strRef>
          </c:tx>
          <c:spPr>
            <a:ln w="25400">
              <a:solidFill>
                <a:srgbClr val="3366FF"/>
              </a:solidFill>
              <a:prstDash val="solid"/>
            </a:ln>
          </c:spPr>
          <c:marker>
            <c:symbol val="plus"/>
            <c:size val="7"/>
            <c:spPr>
              <a:noFill/>
              <a:ln>
                <a:solidFill>
                  <a:srgbClr val="3366FF"/>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INEL_QIPPmilestones!$BX$39:$BX$79</c:f>
              <c:numCache>
                <c:formatCode>mmm\ yy</c:formatCode>
                <c:ptCount val="41"/>
              </c:numCache>
            </c:numRef>
          </c:yVal>
        </c:ser>
        <c:ser>
          <c:idx val="17"/>
          <c:order val="5"/>
          <c:tx>
            <c:strRef>
              <c:f>INEL_QIPPmilestones!$BY$22</c:f>
              <c:strCache>
                <c:ptCount val="1"/>
                <c:pt idx="0">
                  <c:v>QIPP LM 3.5</c:v>
                </c:pt>
              </c:strCache>
            </c:strRef>
          </c:tx>
          <c:spPr>
            <a:ln w="25400">
              <a:solidFill>
                <a:srgbClr val="33CCCC"/>
              </a:solidFill>
              <a:prstDash val="solid"/>
            </a:ln>
          </c:spPr>
          <c:marker>
            <c:symbol val="plus"/>
            <c:size val="7"/>
            <c:spPr>
              <a:noFill/>
              <a:ln>
                <a:solidFill>
                  <a:srgbClr val="33CCCC"/>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INEL_QIPPmilestones!$BY$39:$BY$79</c:f>
              <c:numCache>
                <c:formatCode>mmm\ yy</c:formatCode>
                <c:ptCount val="41"/>
              </c:numCache>
            </c:numRef>
          </c:yVal>
        </c:ser>
        <c:ser>
          <c:idx val="2"/>
          <c:order val="6"/>
          <c:tx>
            <c:strRef>
              <c:f>INEL_QIPPmilestones!$BZ$22</c:f>
              <c:strCache>
                <c:ptCount val="1"/>
                <c:pt idx="0">
                  <c:v>QIPP LM 3.6</c:v>
                </c:pt>
              </c:strCache>
            </c:strRef>
          </c:tx>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INEL_QIPPmilestones!$BZ$39:$BZ$79</c:f>
              <c:numCache>
                <c:formatCode>mmm\ yy</c:formatCode>
                <c:ptCount val="41"/>
              </c:numCache>
            </c:numRef>
          </c:yVal>
        </c:ser>
        <c:ser>
          <c:idx val="3"/>
          <c:order val="7"/>
          <c:tx>
            <c:strRef>
              <c:f>INEL_QIPPmilestones!$CA$22</c:f>
              <c:strCache>
                <c:ptCount val="1"/>
                <c:pt idx="0">
                  <c:v>QIPP LM 3.7</c:v>
                </c:pt>
              </c:strCache>
            </c:strRef>
          </c:tx>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INEL_QIPPmilestones!$CA$39:$CA$79</c:f>
              <c:numCache>
                <c:formatCode>mmm\ yy</c:formatCode>
                <c:ptCount val="41"/>
              </c:numCache>
            </c:numRef>
          </c:yVal>
        </c:ser>
        <c:ser>
          <c:idx val="4"/>
          <c:order val="8"/>
          <c:tx>
            <c:strRef>
              <c:f>INEL_QIPPmilestones!$CB$22</c:f>
              <c:strCache>
                <c:ptCount val="1"/>
                <c:pt idx="0">
                  <c:v>QIPP LM 3.8</c:v>
                </c:pt>
              </c:strCache>
            </c:strRef>
          </c:tx>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INEL_QIPPmilestones!$CB$39:$CB$79</c:f>
              <c:numCache>
                <c:formatCode>mmm\ yy</c:formatCode>
                <c:ptCount val="41"/>
              </c:numCache>
            </c:numRef>
          </c:yVal>
        </c:ser>
        <c:ser>
          <c:idx val="5"/>
          <c:order val="9"/>
          <c:tx>
            <c:strRef>
              <c:f>INEL_QIPPmilestones!$CC$22</c:f>
              <c:strCache>
                <c:ptCount val="1"/>
                <c:pt idx="0">
                  <c:v>QIPP LM 3.9</c:v>
                </c:pt>
              </c:strCache>
            </c:strRef>
          </c:tx>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INEL_QIPPmilestones!$CC$39:$CC$79</c:f>
              <c:numCache>
                <c:formatCode>mmm\ yy</c:formatCode>
                <c:ptCount val="41"/>
              </c:numCache>
            </c:numRef>
          </c:yVal>
        </c:ser>
        <c:ser>
          <c:idx val="8"/>
          <c:order val="10"/>
          <c:tx>
            <c:strRef>
              <c:f>INEL_QIPPmilestones!$CD$22</c:f>
              <c:strCache>
                <c:ptCount val="1"/>
                <c:pt idx="0">
                  <c:v>QIPP LM 3.10</c:v>
                </c:pt>
              </c:strCache>
            </c:strRef>
          </c:tx>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INEL_QIPPmilestones!$CD$39:$CD$79</c:f>
              <c:numCache>
                <c:formatCode>mmm\ yy</c:formatCode>
                <c:ptCount val="41"/>
              </c:numCache>
            </c:numRef>
          </c:yVal>
        </c:ser>
        <c:ser>
          <c:idx val="1"/>
          <c:order val="11"/>
          <c:tx>
            <c:strRef>
              <c:f>INEL_QIPPmilestones!$CE$22</c:f>
              <c:strCache>
                <c:ptCount val="1"/>
                <c:pt idx="0">
                  <c:v>QIPP LM 3.11</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INEL_QIPPmilestones!$CE$39:$CE$79</c:f>
              <c:numCache>
                <c:formatCode>mmm\ yy</c:formatCode>
                <c:ptCount val="41"/>
              </c:numCache>
            </c:numRef>
          </c:yVal>
        </c:ser>
        <c:ser>
          <c:idx val="9"/>
          <c:order val="12"/>
          <c:tx>
            <c:strRef>
              <c:f>INEL_QIPPmilestones!$CF$22</c:f>
              <c:strCache>
                <c:ptCount val="1"/>
                <c:pt idx="0">
                  <c:v>QIPP LM 3.12</c:v>
                </c:pt>
              </c:strCache>
            </c:strRef>
          </c:tx>
          <c:spPr>
            <a:ln w="12700">
              <a:solidFill>
                <a:srgbClr val="CCFFFF"/>
              </a:solidFill>
              <a:prstDash val="solid"/>
            </a:ln>
          </c:spPr>
          <c:marker>
            <c:symbol val="diamond"/>
            <c:size val="5"/>
            <c:spPr>
              <a:solidFill>
                <a:srgbClr val="CCFFFF"/>
              </a:solidFill>
              <a:ln>
                <a:solidFill>
                  <a:srgbClr val="CCFFFF"/>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INEL_QIPPmilestones!$CF$39:$CF$79</c:f>
              <c:numCache>
                <c:formatCode>mmm\ yy</c:formatCode>
                <c:ptCount val="41"/>
              </c:numCache>
            </c:numRef>
          </c:yVal>
        </c:ser>
        <c:ser>
          <c:idx val="10"/>
          <c:order val="13"/>
          <c:tx>
            <c:strRef>
              <c:f>INEL_QIPPmilestones!$CG$22</c:f>
              <c:strCache>
                <c:ptCount val="1"/>
                <c:pt idx="0">
                  <c:v>QIPP LM 3.13</c:v>
                </c:pt>
              </c:strCache>
            </c:strRef>
          </c:tx>
          <c:spPr>
            <a:ln w="12700">
              <a:solidFill>
                <a:srgbClr val="CCFFCC"/>
              </a:solidFill>
              <a:prstDash val="solid"/>
            </a:ln>
          </c:spPr>
          <c:marker>
            <c:symbol val="square"/>
            <c:size val="5"/>
            <c:spPr>
              <a:solidFill>
                <a:srgbClr val="CCFFCC"/>
              </a:solidFill>
              <a:ln>
                <a:solidFill>
                  <a:srgbClr val="CCFFCC"/>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INEL_QIPPmilestones!$CG$39:$CG$79</c:f>
              <c:numCache>
                <c:formatCode>mmm\ yy</c:formatCode>
                <c:ptCount val="41"/>
              </c:numCache>
            </c:numRef>
          </c:yVal>
        </c:ser>
        <c:ser>
          <c:idx val="11"/>
          <c:order val="14"/>
          <c:tx>
            <c:strRef>
              <c:f>INEL_QIPPmilestones!$CH$22</c:f>
              <c:strCache>
                <c:ptCount val="1"/>
                <c:pt idx="0">
                  <c:v>QIPP LM 3.14</c:v>
                </c:pt>
              </c:strCache>
            </c:strRef>
          </c:tx>
          <c:spPr>
            <a:ln w="12700">
              <a:solidFill>
                <a:srgbClr val="FFFF99"/>
              </a:solidFill>
              <a:prstDash val="solid"/>
            </a:ln>
          </c:spPr>
          <c:marker>
            <c:symbol val="triangle"/>
            <c:size val="5"/>
            <c:spPr>
              <a:solidFill>
                <a:srgbClr val="FFFF99"/>
              </a:solidFill>
              <a:ln>
                <a:solidFill>
                  <a:srgbClr val="FFFF99"/>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INEL_QIPPmilestones!$CH$39:$CH$79</c:f>
              <c:numCache>
                <c:formatCode>mmm\ yy</c:formatCode>
                <c:ptCount val="41"/>
              </c:numCache>
            </c:numRef>
          </c:yVal>
        </c:ser>
        <c:ser>
          <c:idx val="12"/>
          <c:order val="15"/>
          <c:tx>
            <c:strRef>
              <c:f>INEL_QIPPmilestones!$CI$22</c:f>
              <c:strCache>
                <c:ptCount val="1"/>
                <c:pt idx="0">
                  <c:v>QIPP LM 3.15</c:v>
                </c:pt>
              </c:strCache>
            </c:strRef>
          </c:tx>
          <c:spPr>
            <a:ln w="12700">
              <a:solidFill>
                <a:srgbClr val="99CCFF"/>
              </a:solidFill>
              <a:prstDash val="solid"/>
            </a:ln>
          </c:spPr>
          <c:marker>
            <c:symbol val="x"/>
            <c:size val="5"/>
            <c:spPr>
              <a:noFill/>
              <a:ln>
                <a:solidFill>
                  <a:srgbClr val="99CCFF"/>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INEL_QIPPmilestones!$CI$39:$CI$79</c:f>
              <c:numCache>
                <c:formatCode>mmm\ yy</c:formatCode>
                <c:ptCount val="41"/>
              </c:numCache>
            </c:numRef>
          </c:yVal>
        </c:ser>
        <c:ser>
          <c:idx val="13"/>
          <c:order val="16"/>
          <c:tx>
            <c:strRef>
              <c:f>INEL_QIPPmilestones!$CJ$22</c:f>
              <c:strCache>
                <c:ptCount val="1"/>
                <c:pt idx="0">
                  <c:v>QIPP LM 3.16</c:v>
                </c:pt>
              </c:strCache>
            </c:strRef>
          </c:tx>
          <c:spPr>
            <a:ln w="12700">
              <a:solidFill>
                <a:srgbClr val="FF99CC"/>
              </a:solidFill>
              <a:prstDash val="solid"/>
            </a:ln>
          </c:spPr>
          <c:marker>
            <c:symbol val="star"/>
            <c:size val="5"/>
            <c:spPr>
              <a:noFill/>
              <a:ln>
                <a:solidFill>
                  <a:srgbClr val="FF99CC"/>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INEL_QIPPmilestones!$CJ$39:$CJ$79</c:f>
              <c:numCache>
                <c:formatCode>mmm\ yy</c:formatCode>
                <c:ptCount val="41"/>
              </c:numCache>
            </c:numRef>
          </c:yVal>
        </c:ser>
        <c:ser>
          <c:idx val="14"/>
          <c:order val="17"/>
          <c:tx>
            <c:strRef>
              <c:f>INEL_QIPPmilestones!$CK$22</c:f>
              <c:strCache>
                <c:ptCount val="1"/>
                <c:pt idx="0">
                  <c:v>QIPP LM 3.17</c:v>
                </c:pt>
              </c:strCache>
            </c:strRef>
          </c:tx>
          <c:spPr>
            <a:ln w="12700">
              <a:solidFill>
                <a:srgbClr val="CC99FF"/>
              </a:solidFill>
              <a:prstDash val="solid"/>
            </a:ln>
          </c:spPr>
          <c:marker>
            <c:symbol val="circle"/>
            <c:size val="5"/>
            <c:spPr>
              <a:solidFill>
                <a:srgbClr val="CC99FF"/>
              </a:solidFill>
              <a:ln>
                <a:solidFill>
                  <a:srgbClr val="CC99FF"/>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INEL_QIPPmilestones!$CK$39:$CK$79</c:f>
              <c:numCache>
                <c:formatCode>mmm\ yy</c:formatCode>
                <c:ptCount val="41"/>
              </c:numCache>
            </c:numRef>
          </c:yVal>
        </c:ser>
        <c:ser>
          <c:idx val="18"/>
          <c:order val="18"/>
          <c:tx>
            <c:strRef>
              <c:f>INEL_QIPPmilestones!$CL$22</c:f>
              <c:strCache>
                <c:ptCount val="1"/>
                <c:pt idx="0">
                  <c:v>QIPP LM 3.18</c:v>
                </c:pt>
              </c:strCache>
            </c:strRef>
          </c:tx>
          <c:spPr>
            <a:ln w="12700">
              <a:solidFill>
                <a:srgbClr val="99CC00"/>
              </a:solidFill>
              <a:prstDash val="solid"/>
            </a:ln>
          </c:spPr>
          <c:marker>
            <c:symbol val="diamond"/>
            <c:size val="5"/>
            <c:spPr>
              <a:solidFill>
                <a:srgbClr val="99CC00"/>
              </a:solidFill>
              <a:ln>
                <a:solidFill>
                  <a:srgbClr val="99CC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INEL_QIPPmilestones!$CL$39:$CL$79</c:f>
              <c:numCache>
                <c:formatCode>mmm\ yy</c:formatCode>
                <c:ptCount val="41"/>
              </c:numCache>
            </c:numRef>
          </c:yVal>
        </c:ser>
        <c:ser>
          <c:idx val="19"/>
          <c:order val="19"/>
          <c:tx>
            <c:strRef>
              <c:f>INEL_QIPPmilestones!$CM$22</c:f>
              <c:strCache>
                <c:ptCount val="1"/>
                <c:pt idx="0">
                  <c:v>QIPP LM 3.19</c:v>
                </c:pt>
              </c:strCache>
            </c:strRef>
          </c:tx>
          <c:spPr>
            <a:ln w="12700">
              <a:solidFill>
                <a:srgbClr val="FFCC00"/>
              </a:solidFill>
              <a:prstDash val="solid"/>
            </a:ln>
          </c:spPr>
          <c:marker>
            <c:symbol val="square"/>
            <c:size val="5"/>
            <c:spPr>
              <a:solidFill>
                <a:srgbClr val="FFCC00"/>
              </a:solidFill>
              <a:ln>
                <a:solidFill>
                  <a:srgbClr val="FFCC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INEL_QIPPmilestones!$CM$39:$CM$79</c:f>
              <c:numCache>
                <c:formatCode>mmm\ yy</c:formatCode>
                <c:ptCount val="41"/>
              </c:numCache>
            </c:numRef>
          </c:yVal>
        </c:ser>
        <c:ser>
          <c:idx val="20"/>
          <c:order val="20"/>
          <c:tx>
            <c:strRef>
              <c:f>INEL_QIPPmilestones!$CN$22</c:f>
              <c:strCache>
                <c:ptCount val="1"/>
                <c:pt idx="0">
                  <c:v>QIPP LM 3.20</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INEL_QIPPmilestones!$CN$39:$CN$79</c:f>
              <c:numCache>
                <c:formatCode>mmm\ yy</c:formatCode>
                <c:ptCount val="41"/>
              </c:numCache>
            </c:numRef>
          </c:yVal>
        </c:ser>
        <c:ser>
          <c:idx val="21"/>
          <c:order val="21"/>
          <c:tx>
            <c:strRef>
              <c:f>INEL_QIPPmilestones!$CO$22</c:f>
              <c:strCache>
                <c:ptCount val="1"/>
                <c:pt idx="0">
                  <c:v>QIPP LM 3.21</c:v>
                </c:pt>
              </c:strCache>
            </c:strRef>
          </c:tx>
          <c:spPr>
            <a:ln w="12700">
              <a:solidFill>
                <a:srgbClr val="FF6600"/>
              </a:solidFill>
              <a:prstDash val="solid"/>
            </a:ln>
          </c:spPr>
          <c:marker>
            <c:symbol val="x"/>
            <c:size val="5"/>
            <c:spPr>
              <a:noFill/>
              <a:ln>
                <a:solidFill>
                  <a:srgbClr val="FF66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INEL_QIPPmilestones!$CO$39:$CO$79</c:f>
              <c:numCache>
                <c:formatCode>mmm\ yy</c:formatCode>
                <c:ptCount val="41"/>
              </c:numCache>
            </c:numRef>
          </c:yVal>
        </c:ser>
        <c:ser>
          <c:idx val="22"/>
          <c:order val="22"/>
          <c:tx>
            <c:strRef>
              <c:f>INEL_QIPPmilestones!$CP$22</c:f>
              <c:strCache>
                <c:ptCount val="1"/>
                <c:pt idx="0">
                  <c:v>QIPP LM 3.22</c:v>
                </c:pt>
              </c:strCache>
            </c:strRef>
          </c:tx>
          <c:spPr>
            <a:ln w="12700">
              <a:solidFill>
                <a:srgbClr val="666699"/>
              </a:solidFill>
              <a:prstDash val="solid"/>
            </a:ln>
          </c:spPr>
          <c:marker>
            <c:symbol val="star"/>
            <c:size val="5"/>
            <c:spPr>
              <a:noFill/>
              <a:ln>
                <a:solidFill>
                  <a:srgbClr val="666699"/>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INEL_QIPPmilestones!$CP$39:$CP$79</c:f>
              <c:numCache>
                <c:formatCode>mmm\ yy</c:formatCode>
                <c:ptCount val="41"/>
              </c:numCache>
            </c:numRef>
          </c:yVal>
        </c:ser>
        <c:ser>
          <c:idx val="23"/>
          <c:order val="23"/>
          <c:tx>
            <c:strRef>
              <c:f>INEL_QIPPmilestones!$CQ$22</c:f>
              <c:strCache>
                <c:ptCount val="1"/>
                <c:pt idx="0">
                  <c:v>QIPP LM 3.23</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INEL_QIPPmilestones!$CQ$39:$CQ$79</c:f>
              <c:numCache>
                <c:formatCode>mmm\ yy</c:formatCode>
                <c:ptCount val="41"/>
              </c:numCache>
            </c:numRef>
          </c:yVal>
        </c:ser>
        <c:ser>
          <c:idx val="24"/>
          <c:order val="24"/>
          <c:tx>
            <c:strRef>
              <c:f>INEL_QIPPmilestones!$CR$22</c:f>
              <c:strCache>
                <c:ptCount val="1"/>
                <c:pt idx="0">
                  <c:v>QIPP LM 3.24</c:v>
                </c:pt>
              </c:strCache>
            </c:strRef>
          </c:tx>
          <c:spPr>
            <a:ln w="12700">
              <a:solidFill>
                <a:srgbClr val="003366"/>
              </a:solidFill>
              <a:prstDash val="solid"/>
            </a:ln>
          </c:spPr>
          <c:marker>
            <c:symbol val="plus"/>
            <c:size val="5"/>
            <c:spPr>
              <a:noFill/>
              <a:ln>
                <a:solidFill>
                  <a:srgbClr val="003366"/>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INEL_QIPPmilestones!$CR$39:$CR$79</c:f>
              <c:numCache>
                <c:formatCode>mmm\ yy</c:formatCode>
                <c:ptCount val="41"/>
              </c:numCache>
            </c:numRef>
          </c:yVal>
        </c:ser>
        <c:ser>
          <c:idx val="25"/>
          <c:order val="25"/>
          <c:tx>
            <c:strRef>
              <c:f>INEL_QIPPmilestones!$CS$22</c:f>
              <c:strCache>
                <c:ptCount val="1"/>
                <c:pt idx="0">
                  <c:v>QIPP LM 3.25</c:v>
                </c:pt>
              </c:strCache>
            </c:strRef>
          </c:tx>
          <c:spPr>
            <a:ln w="12700">
              <a:solidFill>
                <a:srgbClr val="339966"/>
              </a:solidFill>
              <a:prstDash val="solid"/>
            </a:ln>
          </c:spPr>
          <c:marker>
            <c:symbol val="dot"/>
            <c:size val="5"/>
            <c:spPr>
              <a:noFill/>
              <a:ln>
                <a:solidFill>
                  <a:srgbClr val="339966"/>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INEL_QIPPmilestones!$CS$39:$CS$79</c:f>
              <c:numCache>
                <c:formatCode>mmm\ yy</c:formatCode>
                <c:ptCount val="41"/>
              </c:numCache>
            </c:numRef>
          </c:yVal>
        </c:ser>
        <c:ser>
          <c:idx val="26"/>
          <c:order val="26"/>
          <c:tx>
            <c:strRef>
              <c:f>INEL_QIPPmilestones!$CT$22</c:f>
              <c:strCache>
                <c:ptCount val="1"/>
                <c:pt idx="0">
                  <c:v>QIPP LM 3.26</c:v>
                </c:pt>
              </c:strCache>
            </c:strRef>
          </c:tx>
          <c:spPr>
            <a:ln w="12700">
              <a:solidFill>
                <a:srgbClr val="003300"/>
              </a:solidFill>
              <a:prstDash val="solid"/>
            </a:ln>
          </c:spPr>
          <c:marker>
            <c:symbol val="dash"/>
            <c:size val="5"/>
            <c:spPr>
              <a:noFill/>
              <a:ln>
                <a:solidFill>
                  <a:srgbClr val="0033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INEL_QIPPmilestones!$CT$39:$CT$79</c:f>
              <c:numCache>
                <c:formatCode>mmm\ yy</c:formatCode>
                <c:ptCount val="41"/>
              </c:numCache>
            </c:numRef>
          </c:yVal>
        </c:ser>
        <c:ser>
          <c:idx val="27"/>
          <c:order val="27"/>
          <c:tx>
            <c:strRef>
              <c:f>INEL_QIPPmilestones!$CU$22</c:f>
              <c:strCache>
                <c:ptCount val="1"/>
                <c:pt idx="0">
                  <c:v>QIPP LM 3.27</c:v>
                </c:pt>
              </c:strCache>
            </c:strRef>
          </c:tx>
          <c:spPr>
            <a:ln w="12700">
              <a:solidFill>
                <a:srgbClr val="333300"/>
              </a:solidFill>
              <a:prstDash val="solid"/>
            </a:ln>
          </c:spPr>
          <c:marker>
            <c:symbol val="diamond"/>
            <c:size val="5"/>
            <c:spPr>
              <a:solidFill>
                <a:srgbClr val="333300"/>
              </a:solidFill>
              <a:ln>
                <a:solidFill>
                  <a:srgbClr val="3333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INEL_QIPPmilestones!$CU$39:$CU$79</c:f>
              <c:numCache>
                <c:formatCode>mmm\ yy</c:formatCode>
                <c:ptCount val="41"/>
              </c:numCache>
            </c:numRef>
          </c:yVal>
        </c:ser>
        <c:ser>
          <c:idx val="28"/>
          <c:order val="28"/>
          <c:tx>
            <c:strRef>
              <c:f>INEL_QIPPmilestones!$CV$22</c:f>
              <c:strCache>
                <c:ptCount val="1"/>
                <c:pt idx="0">
                  <c:v>QIPP LM 3.28</c:v>
                </c:pt>
              </c:strCache>
            </c:strRef>
          </c:tx>
          <c:spPr>
            <a:ln w="12700">
              <a:solidFill>
                <a:srgbClr val="993300"/>
              </a:solidFill>
              <a:prstDash val="solid"/>
            </a:ln>
          </c:spPr>
          <c:marker>
            <c:symbol val="square"/>
            <c:size val="5"/>
            <c:spPr>
              <a:solidFill>
                <a:srgbClr val="993300"/>
              </a:solidFill>
              <a:ln>
                <a:solidFill>
                  <a:srgbClr val="9933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INEL_QIPPmilestones!$CV$39:$CV$79</c:f>
              <c:numCache>
                <c:formatCode>mmm\ yy</c:formatCode>
                <c:ptCount val="41"/>
              </c:numCache>
            </c:numRef>
          </c:yVal>
        </c:ser>
        <c:ser>
          <c:idx val="29"/>
          <c:order val="29"/>
          <c:tx>
            <c:strRef>
              <c:f>INEL_QIPPmilestones!$CW$22</c:f>
              <c:strCache>
                <c:ptCount val="1"/>
                <c:pt idx="0">
                  <c:v>QIPP LM 3.29</c:v>
                </c:pt>
              </c:strCache>
            </c:strRef>
          </c:tx>
          <c:spPr>
            <a:ln w="12700">
              <a:solidFill>
                <a:srgbClr val="993366"/>
              </a:solidFill>
              <a:prstDash val="solid"/>
            </a:ln>
          </c:spPr>
          <c:marker>
            <c:symbol val="triangle"/>
            <c:size val="5"/>
            <c:spPr>
              <a:solidFill>
                <a:srgbClr val="993366"/>
              </a:solidFill>
              <a:ln>
                <a:solidFill>
                  <a:srgbClr val="993366"/>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INEL_QIPPmilestones!$CW$39:$CW$79</c:f>
              <c:numCache>
                <c:formatCode>mmm\ yy</c:formatCode>
                <c:ptCount val="41"/>
              </c:numCache>
            </c:numRef>
          </c:yVal>
        </c:ser>
        <c:axId val="83219584"/>
        <c:axId val="83231104"/>
      </c:scatterChart>
      <c:valAx>
        <c:axId val="83219584"/>
        <c:scaling>
          <c:orientation val="minMax"/>
        </c:scaling>
        <c:axPos val="t"/>
        <c:title>
          <c:tx>
            <c:rich>
              <a:bodyPr/>
              <a:lstStyle/>
              <a:p>
                <a:pPr>
                  <a:defRPr sz="1000" b="1" i="1" u="none" strike="noStrike" baseline="0">
                    <a:solidFill>
                      <a:srgbClr val="000000"/>
                    </a:solidFill>
                    <a:latin typeface="Calibri"/>
                    <a:ea typeface="Calibri"/>
                    <a:cs typeface="Calibri"/>
                  </a:defRPr>
                </a:pPr>
                <a:r>
                  <a:t>MONTH REPORTED</a:t>
                </a:r>
              </a:p>
            </c:rich>
          </c:tx>
          <c:layout>
            <c:manualLayout>
              <c:xMode val="edge"/>
              <c:yMode val="edge"/>
              <c:x val="0.40778606755788344"/>
              <c:y val="5.1548290640885078E-2"/>
            </c:manualLayout>
          </c:layout>
          <c:spPr>
            <a:noFill/>
            <a:ln w="25400">
              <a:noFill/>
            </a:ln>
          </c:spPr>
        </c:title>
        <c:numFmt formatCode="mmm\-yy" sourceLinked="1"/>
        <c:minorTickMark val="out"/>
        <c:tickLblPos val="nextTo"/>
        <c:txPr>
          <a:bodyPr rot="-5400000" vert="horz"/>
          <a:lstStyle/>
          <a:p>
            <a:pPr>
              <a:defRPr sz="1000" b="0" i="1" u="none" strike="noStrike" baseline="0">
                <a:solidFill>
                  <a:srgbClr val="000000"/>
                </a:solidFill>
                <a:latin typeface="Calibri"/>
                <a:ea typeface="Calibri"/>
                <a:cs typeface="Calibri"/>
              </a:defRPr>
            </a:pPr>
            <a:endParaRPr lang="en-US"/>
          </a:p>
        </c:txPr>
        <c:crossAx val="83231104"/>
        <c:crossesAt val="31"/>
        <c:crossBetween val="midCat"/>
        <c:majorUnit val="31"/>
        <c:minorUnit val="31"/>
      </c:valAx>
      <c:valAx>
        <c:axId val="83231104"/>
        <c:scaling>
          <c:orientation val="maxMin"/>
        </c:scaling>
        <c:axPos val="l"/>
        <c:majorGridlines/>
        <c:minorGridlines/>
        <c:title>
          <c:tx>
            <c:rich>
              <a:bodyPr/>
              <a:lstStyle/>
              <a:p>
                <a:pPr>
                  <a:defRPr sz="1000" b="1" i="1" u="none" strike="noStrike" baseline="0">
                    <a:solidFill>
                      <a:srgbClr val="000000"/>
                    </a:solidFill>
                    <a:latin typeface="Calibri"/>
                    <a:ea typeface="Calibri"/>
                    <a:cs typeface="Calibri"/>
                  </a:defRPr>
                </a:pPr>
                <a:r>
                  <a:t>EXPECTED MONTH OF DELVIERY</a:t>
                </a:r>
              </a:p>
            </c:rich>
          </c:tx>
          <c:spPr>
            <a:noFill/>
            <a:ln w="25400">
              <a:noFill/>
            </a:ln>
          </c:spPr>
        </c:title>
        <c:numFmt formatCode="mmm\-yy" sourceLinked="1"/>
        <c:minorTickMark val="out"/>
        <c:tickLblPos val="nextTo"/>
        <c:txPr>
          <a:bodyPr rot="0" vert="horz"/>
          <a:lstStyle/>
          <a:p>
            <a:pPr>
              <a:defRPr sz="1000" b="0" i="1" u="none" strike="noStrike" baseline="0">
                <a:solidFill>
                  <a:srgbClr val="000000"/>
                </a:solidFill>
                <a:latin typeface="Calibri"/>
                <a:ea typeface="Calibri"/>
                <a:cs typeface="Calibri"/>
              </a:defRPr>
            </a:pPr>
            <a:endParaRPr lang="en-US"/>
          </a:p>
        </c:txPr>
        <c:crossAx val="83219584"/>
        <c:crossesAt val="31"/>
        <c:crossBetween val="midCat"/>
        <c:majorUnit val="88.460399999999993"/>
        <c:minorUnit val="88.460399999999993"/>
      </c:valAx>
      <c:spPr>
        <a:ln>
          <a:solidFill>
            <a:schemeClr val="accent1"/>
          </a:solidFill>
        </a:ln>
      </c:spPr>
    </c:plotArea>
    <c:legend>
      <c:legendPos val="r"/>
      <c:layout>
        <c:manualLayout>
          <c:xMode val="edge"/>
          <c:yMode val="edge"/>
          <c:wMode val="edge"/>
          <c:hMode val="edge"/>
          <c:x val="7.5801851299199835E-2"/>
          <c:y val="0.80506382271836252"/>
          <c:w val="0.88727011164420766"/>
          <c:h val="0.96202598092960001"/>
        </c:manualLayout>
      </c:layout>
      <c:txPr>
        <a:bodyPr/>
        <a:lstStyle/>
        <a:p>
          <a:pPr>
            <a:defRPr sz="920" b="0" i="1" u="none" strike="noStrike" baseline="0">
              <a:solidFill>
                <a:srgbClr val="000000"/>
              </a:solidFill>
              <a:latin typeface="Calibri"/>
              <a:ea typeface="Calibri"/>
              <a:cs typeface="Calibri"/>
            </a:defRPr>
          </a:pPr>
          <a:endParaRPr lang="en-US"/>
        </a:p>
      </c:txPr>
    </c:legend>
    <c:plotVisOnly val="1"/>
    <c:dispBlanksAs val="gap"/>
  </c:chart>
  <c:txPr>
    <a:bodyPr/>
    <a:lstStyle/>
    <a:p>
      <a:pPr>
        <a:defRPr sz="1000" b="0" i="1" u="none" strike="noStrike" baseline="0">
          <a:solidFill>
            <a:srgbClr val="000000"/>
          </a:solidFill>
          <a:latin typeface="Calibri"/>
          <a:ea typeface="Calibri"/>
          <a:cs typeface="Calibri"/>
        </a:defRPr>
      </a:pPr>
      <a:endParaRPr lang="en-US"/>
    </a:p>
  </c:txPr>
  <c:printSettings>
    <c:headerFooter alignWithMargins="0"/>
    <c:pageMargins b="1" l="0.75000000000000333" r="0.75000000000000333"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400" b="1" i="1" u="none" strike="noStrike" baseline="0">
                <a:solidFill>
                  <a:srgbClr val="000000"/>
                </a:solidFill>
                <a:latin typeface="Calibri"/>
                <a:ea typeface="Calibri"/>
                <a:cs typeface="Calibri"/>
              </a:defRPr>
            </a:pPr>
            <a:r>
              <a:rPr lang="en-GB"/>
              <a:t>PCT Milestones graph - QIPP initiative 2</a:t>
            </a:r>
          </a:p>
        </c:rich>
      </c:tx>
      <c:layout>
        <c:manualLayout>
          <c:xMode val="edge"/>
          <c:yMode val="edge"/>
          <c:x val="9.8418309956153568E-3"/>
          <c:y val="9.0457276911182563E-3"/>
        </c:manualLayout>
      </c:layout>
      <c:spPr>
        <a:noFill/>
        <a:ln w="25400">
          <a:noFill/>
        </a:ln>
      </c:spPr>
    </c:title>
    <c:plotArea>
      <c:layout>
        <c:manualLayout>
          <c:layoutTarget val="inner"/>
          <c:xMode val="edge"/>
          <c:yMode val="edge"/>
          <c:x val="8.4476379228106677E-2"/>
          <c:y val="0.13164251304030034"/>
          <c:w val="0.79889298892988925"/>
          <c:h val="0.63285024154590053"/>
        </c:manualLayout>
      </c:layout>
      <c:scatterChart>
        <c:scatterStyle val="lineMarker"/>
        <c:ser>
          <c:idx val="0"/>
          <c:order val="0"/>
          <c:tx>
            <c:v>delivery path</c:v>
          </c:tx>
          <c:spPr>
            <a:ln w="6350">
              <a:prstDash val="dashDot"/>
            </a:ln>
          </c:spPr>
          <c:marker>
            <c:symbol val="none"/>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yVal>
        </c:ser>
        <c:ser>
          <c:idx val="6"/>
          <c:order val="1"/>
          <c:tx>
            <c:strRef>
              <c:f>SEL_QIPPmilestones!$AN$22</c:f>
              <c:strCache>
                <c:ptCount val="1"/>
                <c:pt idx="0">
                  <c:v>QIPP LM 2.1</c:v>
                </c:pt>
              </c:strCache>
            </c:strRef>
          </c:tx>
          <c:spPr>
            <a:ln>
              <a:solidFill>
                <a:schemeClr val="tx2">
                  <a:lumMod val="40000"/>
                  <a:lumOff val="60000"/>
                </a:schemeClr>
              </a:solidFill>
            </a:ln>
          </c:spPr>
          <c:marker>
            <c:symbol val="plus"/>
            <c:size val="7"/>
          </c:marker>
          <c:dLbls>
            <c:dLbl>
              <c:idx val="0"/>
              <c:delete val="1"/>
            </c:dLbl>
            <c:dLbl>
              <c:idx val="1"/>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SEL_QIPPmilestones!$AN$39:$AN$79</c:f>
              <c:numCache>
                <c:formatCode>mmm\ yy</c:formatCode>
                <c:ptCount val="41"/>
                <c:pt idx="4">
                  <c:v>41182</c:v>
                </c:pt>
                <c:pt idx="5">
                  <c:v>41182</c:v>
                </c:pt>
                <c:pt idx="6">
                  <c:v>41182</c:v>
                </c:pt>
                <c:pt idx="7">
                  <c:v>41182</c:v>
                </c:pt>
                <c:pt idx="8">
                  <c:v>41182</c:v>
                </c:pt>
                <c:pt idx="9">
                  <c:v>41182</c:v>
                </c:pt>
              </c:numCache>
            </c:numRef>
          </c:yVal>
        </c:ser>
        <c:ser>
          <c:idx val="7"/>
          <c:order val="2"/>
          <c:tx>
            <c:strRef>
              <c:f>SEL_QIPPmilestones!$AO$22</c:f>
              <c:strCache>
                <c:ptCount val="1"/>
                <c:pt idx="0">
                  <c:v>QIPP LM 2.2</c:v>
                </c:pt>
              </c:strCache>
            </c:strRef>
          </c:tx>
          <c:spPr>
            <a:ln w="25400">
              <a:solidFill>
                <a:srgbClr val="FF8080"/>
              </a:solidFill>
              <a:prstDash val="lgDashDot"/>
            </a:ln>
          </c:spPr>
          <c:marker>
            <c:symbol val="plus"/>
            <c:size val="7"/>
            <c:spPr>
              <a:solidFill>
                <a:srgbClr val="969696"/>
              </a:solidFill>
              <a:ln>
                <a:solidFill>
                  <a:srgbClr val="FF8080"/>
                </a:solidFill>
                <a:prstDash val="solid"/>
              </a:ln>
            </c:spPr>
          </c:marker>
          <c:dLbls>
            <c:dLbl>
              <c:idx val="0"/>
              <c:delete val="1"/>
            </c:dLbl>
            <c:dLbl>
              <c:idx val="1"/>
              <c:delete val="1"/>
            </c:dLbl>
            <c:dLbl>
              <c:idx val="2"/>
              <c:delete val="1"/>
            </c:dLbl>
            <c:dLbl>
              <c:idx val="3"/>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SEL_QIPPmilestones!$AO$39:$AO$79</c:f>
              <c:numCache>
                <c:formatCode>mmm\ yy</c:formatCode>
                <c:ptCount val="41"/>
                <c:pt idx="4">
                  <c:v>41213</c:v>
                </c:pt>
                <c:pt idx="5">
                  <c:v>41213</c:v>
                </c:pt>
                <c:pt idx="6">
                  <c:v>41213</c:v>
                </c:pt>
                <c:pt idx="7">
                  <c:v>41213</c:v>
                </c:pt>
                <c:pt idx="8">
                  <c:v>41213</c:v>
                </c:pt>
                <c:pt idx="9">
                  <c:v>41213</c:v>
                </c:pt>
              </c:numCache>
            </c:numRef>
          </c:yVal>
        </c:ser>
        <c:ser>
          <c:idx val="15"/>
          <c:order val="3"/>
          <c:tx>
            <c:strRef>
              <c:f>SEL_QIPPmilestones!$AP$22</c:f>
              <c:strCache>
                <c:ptCount val="1"/>
                <c:pt idx="0">
                  <c:v>QIPP LM 2.3</c:v>
                </c:pt>
              </c:strCache>
            </c:strRef>
          </c:tx>
          <c:spPr>
            <a:ln w="25400">
              <a:solidFill>
                <a:srgbClr val="FFCC99"/>
              </a:solidFill>
              <a:prstDash val="solid"/>
            </a:ln>
          </c:spPr>
          <c:marker>
            <c:symbol val="plus"/>
            <c:size val="7"/>
            <c:spPr>
              <a:noFill/>
              <a:ln>
                <a:solidFill>
                  <a:srgbClr val="FFCC99"/>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SEL_QIPPmilestones!$AP$39:$AP$79</c:f>
              <c:numCache>
                <c:formatCode>mmm\ yy</c:formatCode>
                <c:ptCount val="41"/>
                <c:pt idx="4">
                  <c:v>41455</c:v>
                </c:pt>
                <c:pt idx="5">
                  <c:v>41455</c:v>
                </c:pt>
                <c:pt idx="6">
                  <c:v>41455</c:v>
                </c:pt>
                <c:pt idx="7">
                  <c:v>41455</c:v>
                </c:pt>
                <c:pt idx="8">
                  <c:v>41455</c:v>
                </c:pt>
                <c:pt idx="9">
                  <c:v>41455</c:v>
                </c:pt>
              </c:numCache>
            </c:numRef>
          </c:yVal>
        </c:ser>
        <c:ser>
          <c:idx val="16"/>
          <c:order val="4"/>
          <c:tx>
            <c:strRef>
              <c:f>SEL_QIPPmilestones!$AQ$22</c:f>
              <c:strCache>
                <c:ptCount val="1"/>
                <c:pt idx="0">
                  <c:v>QIPP LM 2.4</c:v>
                </c:pt>
              </c:strCache>
            </c:strRef>
          </c:tx>
          <c:spPr>
            <a:ln w="25400">
              <a:solidFill>
                <a:srgbClr val="3366FF"/>
              </a:solidFill>
              <a:prstDash val="solid"/>
            </a:ln>
          </c:spPr>
          <c:marker>
            <c:symbol val="plus"/>
            <c:size val="7"/>
            <c:spPr>
              <a:noFill/>
              <a:ln>
                <a:solidFill>
                  <a:srgbClr val="3366FF"/>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SEL_QIPPmilestones!$AQ$39:$AQ$79</c:f>
              <c:numCache>
                <c:formatCode>mmm\ yy</c:formatCode>
                <c:ptCount val="41"/>
                <c:pt idx="4">
                  <c:v>41486</c:v>
                </c:pt>
                <c:pt idx="5">
                  <c:v>41486</c:v>
                </c:pt>
                <c:pt idx="6">
                  <c:v>41486</c:v>
                </c:pt>
                <c:pt idx="7">
                  <c:v>41486</c:v>
                </c:pt>
                <c:pt idx="8">
                  <c:v>41486</c:v>
                </c:pt>
                <c:pt idx="9">
                  <c:v>41486</c:v>
                </c:pt>
              </c:numCache>
            </c:numRef>
          </c:yVal>
        </c:ser>
        <c:ser>
          <c:idx val="17"/>
          <c:order val="5"/>
          <c:tx>
            <c:strRef>
              <c:f>SEL_QIPPmilestones!$AR$22</c:f>
              <c:strCache>
                <c:ptCount val="1"/>
                <c:pt idx="0">
                  <c:v>QIPP LM 2.5</c:v>
                </c:pt>
              </c:strCache>
            </c:strRef>
          </c:tx>
          <c:spPr>
            <a:ln w="25400">
              <a:solidFill>
                <a:srgbClr val="33CCCC"/>
              </a:solidFill>
              <a:prstDash val="solid"/>
            </a:ln>
          </c:spPr>
          <c:marker>
            <c:symbol val="plus"/>
            <c:size val="7"/>
            <c:spPr>
              <a:noFill/>
              <a:ln>
                <a:solidFill>
                  <a:srgbClr val="33CCCC"/>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SEL_QIPPmilestones!$AS$39:$AS$79</c:f>
              <c:numCache>
                <c:formatCode>mmm\ yy</c:formatCode>
                <c:ptCount val="41"/>
              </c:numCache>
            </c:numRef>
          </c:yVal>
        </c:ser>
        <c:ser>
          <c:idx val="2"/>
          <c:order val="6"/>
          <c:tx>
            <c:strRef>
              <c:f>SEL_QIPPmilestones!$AS$22</c:f>
              <c:strCache>
                <c:ptCount val="1"/>
                <c:pt idx="0">
                  <c:v>QIPP LM 2.6</c:v>
                </c:pt>
              </c:strCache>
            </c:strRef>
          </c:tx>
          <c:marker>
            <c:symbol val="plus"/>
            <c:size val="7"/>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SEL_QIPPmilestones!$AS$39:$AS$79</c:f>
              <c:numCache>
                <c:formatCode>mmm\ yy</c:formatCode>
                <c:ptCount val="41"/>
              </c:numCache>
            </c:numRef>
          </c:yVal>
        </c:ser>
        <c:ser>
          <c:idx val="3"/>
          <c:order val="7"/>
          <c:tx>
            <c:strRef>
              <c:f>SEL_QIPPmilestones!$AT$22</c:f>
              <c:strCache>
                <c:ptCount val="1"/>
                <c:pt idx="0">
                  <c:v>QIPP LM 2.7</c:v>
                </c:pt>
              </c:strCache>
            </c:strRef>
          </c:tx>
          <c:marker>
            <c:symbol val="plus"/>
            <c:size val="7"/>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SEL_QIPPmilestones!$AT$39:$AT$79</c:f>
              <c:numCache>
                <c:formatCode>mmm\ yy</c:formatCode>
                <c:ptCount val="41"/>
              </c:numCache>
            </c:numRef>
          </c:yVal>
        </c:ser>
        <c:ser>
          <c:idx val="4"/>
          <c:order val="8"/>
          <c:tx>
            <c:strRef>
              <c:f>SEL_QIPPmilestones!$AU$22</c:f>
              <c:strCache>
                <c:ptCount val="1"/>
                <c:pt idx="0">
                  <c:v>QIPP LM 2.8</c:v>
                </c:pt>
              </c:strCache>
            </c:strRef>
          </c:tx>
          <c:marker>
            <c:symbol val="plus"/>
            <c:size val="7"/>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SEL_QIPPmilestones!$AU$39:$AU$79</c:f>
              <c:numCache>
                <c:formatCode>mmm\ yy</c:formatCode>
                <c:ptCount val="41"/>
              </c:numCache>
            </c:numRef>
          </c:yVal>
        </c:ser>
        <c:ser>
          <c:idx val="5"/>
          <c:order val="9"/>
          <c:tx>
            <c:strRef>
              <c:f>SEL_QIPPmilestones!$AV$22</c:f>
              <c:strCache>
                <c:ptCount val="1"/>
                <c:pt idx="0">
                  <c:v>QIPP LM 2.9</c:v>
                </c:pt>
              </c:strCache>
            </c:strRef>
          </c:tx>
          <c:marker>
            <c:symbol val="plus"/>
            <c:size val="7"/>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SEL_QIPPmilestones!$AV$39:$AV$79</c:f>
              <c:numCache>
                <c:formatCode>mmm\ yy</c:formatCode>
                <c:ptCount val="41"/>
              </c:numCache>
            </c:numRef>
          </c:yVal>
        </c:ser>
        <c:ser>
          <c:idx val="8"/>
          <c:order val="10"/>
          <c:tx>
            <c:strRef>
              <c:f>SEL_QIPPmilestones!$AW$22</c:f>
              <c:strCache>
                <c:ptCount val="1"/>
                <c:pt idx="0">
                  <c:v>QIPP LM 2.10</c:v>
                </c:pt>
              </c:strCache>
            </c:strRef>
          </c:tx>
          <c:marker>
            <c:symbol val="plus"/>
            <c:size val="7"/>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SEL_QIPPmilestones!$AW$39:$AW$79</c:f>
              <c:numCache>
                <c:formatCode>mmm\ yy</c:formatCode>
                <c:ptCount val="41"/>
              </c:numCache>
            </c:numRef>
          </c:yVal>
        </c:ser>
        <c:ser>
          <c:idx val="1"/>
          <c:order val="11"/>
          <c:tx>
            <c:strRef>
              <c:f>SEL_QIPPmilestones!$AX$22</c:f>
              <c:strCache>
                <c:ptCount val="1"/>
                <c:pt idx="0">
                  <c:v>QIPP LM 2.11</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SEL_QIPPmilestones!$AX$39:$AX$79</c:f>
              <c:numCache>
                <c:formatCode>mmm\ yy</c:formatCode>
                <c:ptCount val="41"/>
              </c:numCache>
            </c:numRef>
          </c:yVal>
        </c:ser>
        <c:ser>
          <c:idx val="9"/>
          <c:order val="12"/>
          <c:tx>
            <c:strRef>
              <c:f>SEL_QIPPmilestones!$AY$22</c:f>
              <c:strCache>
                <c:ptCount val="1"/>
                <c:pt idx="0">
                  <c:v>QIPP LM 2.12</c:v>
                </c:pt>
              </c:strCache>
            </c:strRef>
          </c:tx>
          <c:spPr>
            <a:ln w="12700">
              <a:solidFill>
                <a:srgbClr val="CCFFFF"/>
              </a:solidFill>
              <a:prstDash val="solid"/>
            </a:ln>
          </c:spPr>
          <c:marker>
            <c:symbol val="diamond"/>
            <c:size val="5"/>
            <c:spPr>
              <a:solidFill>
                <a:srgbClr val="CCFFFF"/>
              </a:solidFill>
              <a:ln>
                <a:solidFill>
                  <a:srgbClr val="CCFFFF"/>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SEL_QIPPmilestones!$AY$39:$AY$79</c:f>
              <c:numCache>
                <c:formatCode>mmm\ yy</c:formatCode>
                <c:ptCount val="41"/>
              </c:numCache>
            </c:numRef>
          </c:yVal>
        </c:ser>
        <c:ser>
          <c:idx val="10"/>
          <c:order val="13"/>
          <c:tx>
            <c:strRef>
              <c:f>SEL_QIPPmilestones!$AZ$22</c:f>
              <c:strCache>
                <c:ptCount val="1"/>
                <c:pt idx="0">
                  <c:v>QIPP LM 2.13</c:v>
                </c:pt>
              </c:strCache>
            </c:strRef>
          </c:tx>
          <c:spPr>
            <a:ln w="12700">
              <a:solidFill>
                <a:srgbClr val="CCFFCC"/>
              </a:solidFill>
              <a:prstDash val="solid"/>
            </a:ln>
          </c:spPr>
          <c:marker>
            <c:symbol val="square"/>
            <c:size val="5"/>
            <c:spPr>
              <a:solidFill>
                <a:srgbClr val="CCFFCC"/>
              </a:solidFill>
              <a:ln>
                <a:solidFill>
                  <a:srgbClr val="CCFFCC"/>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SEL_QIPPmilestones!$AZ$39:$AZ$79</c:f>
              <c:numCache>
                <c:formatCode>mmm\ yy</c:formatCode>
                <c:ptCount val="41"/>
              </c:numCache>
            </c:numRef>
          </c:yVal>
        </c:ser>
        <c:ser>
          <c:idx val="11"/>
          <c:order val="14"/>
          <c:tx>
            <c:strRef>
              <c:f>SEL_QIPPmilestones!$BA$22</c:f>
              <c:strCache>
                <c:ptCount val="1"/>
                <c:pt idx="0">
                  <c:v>QIPP LM 2.14</c:v>
                </c:pt>
              </c:strCache>
            </c:strRef>
          </c:tx>
          <c:spPr>
            <a:ln w="12700">
              <a:solidFill>
                <a:srgbClr val="FFFF99"/>
              </a:solidFill>
              <a:prstDash val="solid"/>
            </a:ln>
          </c:spPr>
          <c:marker>
            <c:symbol val="triangle"/>
            <c:size val="5"/>
            <c:spPr>
              <a:solidFill>
                <a:srgbClr val="FFFF99"/>
              </a:solidFill>
              <a:ln>
                <a:solidFill>
                  <a:srgbClr val="FFFF99"/>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SEL_QIPPmilestones!$BA$39:$BA$79</c:f>
              <c:numCache>
                <c:formatCode>mmm\ yy</c:formatCode>
                <c:ptCount val="41"/>
              </c:numCache>
            </c:numRef>
          </c:yVal>
        </c:ser>
        <c:ser>
          <c:idx val="12"/>
          <c:order val="15"/>
          <c:tx>
            <c:strRef>
              <c:f>SEL_QIPPmilestones!$BB$22</c:f>
              <c:strCache>
                <c:ptCount val="1"/>
                <c:pt idx="0">
                  <c:v>QIPP LM 2.15</c:v>
                </c:pt>
              </c:strCache>
            </c:strRef>
          </c:tx>
          <c:spPr>
            <a:ln w="12700">
              <a:solidFill>
                <a:srgbClr val="99CCFF"/>
              </a:solidFill>
              <a:prstDash val="solid"/>
            </a:ln>
          </c:spPr>
          <c:marker>
            <c:symbol val="x"/>
            <c:size val="5"/>
            <c:spPr>
              <a:noFill/>
              <a:ln>
                <a:solidFill>
                  <a:srgbClr val="99CCFF"/>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SEL_QIPPmilestones!$BB$39:$BB$79</c:f>
              <c:numCache>
                <c:formatCode>mmm\ yy</c:formatCode>
                <c:ptCount val="41"/>
              </c:numCache>
            </c:numRef>
          </c:yVal>
        </c:ser>
        <c:ser>
          <c:idx val="13"/>
          <c:order val="16"/>
          <c:tx>
            <c:strRef>
              <c:f>SEL_QIPPmilestones!$BC$22</c:f>
              <c:strCache>
                <c:ptCount val="1"/>
                <c:pt idx="0">
                  <c:v>QIPP LM 2.16</c:v>
                </c:pt>
              </c:strCache>
            </c:strRef>
          </c:tx>
          <c:spPr>
            <a:ln w="12700">
              <a:solidFill>
                <a:srgbClr val="FF99CC"/>
              </a:solidFill>
              <a:prstDash val="solid"/>
            </a:ln>
          </c:spPr>
          <c:marker>
            <c:symbol val="star"/>
            <c:size val="5"/>
            <c:spPr>
              <a:noFill/>
              <a:ln>
                <a:solidFill>
                  <a:srgbClr val="FF99CC"/>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SEL_QIPPmilestones!$BC$39:$BC$79</c:f>
              <c:numCache>
                <c:formatCode>mmm\ yy</c:formatCode>
                <c:ptCount val="41"/>
              </c:numCache>
            </c:numRef>
          </c:yVal>
        </c:ser>
        <c:ser>
          <c:idx val="14"/>
          <c:order val="17"/>
          <c:tx>
            <c:strRef>
              <c:f>SEL_QIPPmilestones!$BD$22</c:f>
              <c:strCache>
                <c:ptCount val="1"/>
                <c:pt idx="0">
                  <c:v>QIPP LM 2.17</c:v>
                </c:pt>
              </c:strCache>
            </c:strRef>
          </c:tx>
          <c:spPr>
            <a:ln w="12700">
              <a:solidFill>
                <a:srgbClr val="CC99FF"/>
              </a:solidFill>
              <a:prstDash val="solid"/>
            </a:ln>
          </c:spPr>
          <c:marker>
            <c:symbol val="circle"/>
            <c:size val="5"/>
            <c:spPr>
              <a:solidFill>
                <a:srgbClr val="CC99FF"/>
              </a:solidFill>
              <a:ln>
                <a:solidFill>
                  <a:srgbClr val="CC99FF"/>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SEL_QIPPmilestones!$BD$39:$BD$79</c:f>
              <c:numCache>
                <c:formatCode>mmm\ yy</c:formatCode>
                <c:ptCount val="41"/>
              </c:numCache>
            </c:numRef>
          </c:yVal>
        </c:ser>
        <c:ser>
          <c:idx val="18"/>
          <c:order val="18"/>
          <c:tx>
            <c:strRef>
              <c:f>SEL_QIPPmilestones!$BE$22</c:f>
              <c:strCache>
                <c:ptCount val="1"/>
                <c:pt idx="0">
                  <c:v>QIPP LM 2.18</c:v>
                </c:pt>
              </c:strCache>
            </c:strRef>
          </c:tx>
          <c:spPr>
            <a:ln w="12700">
              <a:solidFill>
                <a:srgbClr val="99CC00"/>
              </a:solidFill>
              <a:prstDash val="solid"/>
            </a:ln>
          </c:spPr>
          <c:marker>
            <c:symbol val="diamond"/>
            <c:size val="5"/>
            <c:spPr>
              <a:solidFill>
                <a:srgbClr val="99CC00"/>
              </a:solidFill>
              <a:ln>
                <a:solidFill>
                  <a:srgbClr val="99CC00"/>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SEL_QIPPmilestones!$BE$39:$BE$79</c:f>
              <c:numCache>
                <c:formatCode>mmm\ yy</c:formatCode>
                <c:ptCount val="41"/>
              </c:numCache>
            </c:numRef>
          </c:yVal>
        </c:ser>
        <c:ser>
          <c:idx val="19"/>
          <c:order val="19"/>
          <c:tx>
            <c:strRef>
              <c:f>SEL_QIPPmilestones!$BF$22</c:f>
              <c:strCache>
                <c:ptCount val="1"/>
                <c:pt idx="0">
                  <c:v>QIPP LM 2.19</c:v>
                </c:pt>
              </c:strCache>
            </c:strRef>
          </c:tx>
          <c:spPr>
            <a:ln w="12700">
              <a:solidFill>
                <a:srgbClr val="FFCC00"/>
              </a:solidFill>
              <a:prstDash val="solid"/>
            </a:ln>
          </c:spPr>
          <c:marker>
            <c:symbol val="square"/>
            <c:size val="5"/>
            <c:spPr>
              <a:solidFill>
                <a:srgbClr val="FFCC00"/>
              </a:solidFill>
              <a:ln>
                <a:solidFill>
                  <a:srgbClr val="FFCC00"/>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SEL_QIPPmilestones!$BF$39:$BF$79</c:f>
              <c:numCache>
                <c:formatCode>mmm\ yy</c:formatCode>
                <c:ptCount val="41"/>
              </c:numCache>
            </c:numRef>
          </c:yVal>
        </c:ser>
        <c:ser>
          <c:idx val="20"/>
          <c:order val="20"/>
          <c:tx>
            <c:strRef>
              <c:f>SEL_QIPPmilestones!$BG$22</c:f>
              <c:strCache>
                <c:ptCount val="1"/>
                <c:pt idx="0">
                  <c:v>QIPP LM 2.20</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SEL_QIPPmilestones!$BG$39:$BG$79</c:f>
              <c:numCache>
                <c:formatCode>mmm\ yy</c:formatCode>
                <c:ptCount val="41"/>
              </c:numCache>
            </c:numRef>
          </c:yVal>
        </c:ser>
        <c:ser>
          <c:idx val="21"/>
          <c:order val="21"/>
          <c:tx>
            <c:strRef>
              <c:f>SEL_QIPPmilestones!$BH$22</c:f>
              <c:strCache>
                <c:ptCount val="1"/>
                <c:pt idx="0">
                  <c:v>QIPP LM 2.21</c:v>
                </c:pt>
              </c:strCache>
            </c:strRef>
          </c:tx>
          <c:spPr>
            <a:ln w="12700">
              <a:solidFill>
                <a:srgbClr val="FF6600"/>
              </a:solidFill>
              <a:prstDash val="solid"/>
            </a:ln>
          </c:spPr>
          <c:marker>
            <c:symbol val="x"/>
            <c:size val="5"/>
            <c:spPr>
              <a:noFill/>
              <a:ln>
                <a:solidFill>
                  <a:srgbClr val="FF6600"/>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SEL_QIPPmilestones!$BH$39:$BH$79</c:f>
              <c:numCache>
                <c:formatCode>mmm\ yy</c:formatCode>
                <c:ptCount val="41"/>
              </c:numCache>
            </c:numRef>
          </c:yVal>
        </c:ser>
        <c:ser>
          <c:idx val="22"/>
          <c:order val="22"/>
          <c:tx>
            <c:strRef>
              <c:f>SEL_QIPPmilestones!$BI$22</c:f>
              <c:strCache>
                <c:ptCount val="1"/>
                <c:pt idx="0">
                  <c:v>QIPP LM 2.22</c:v>
                </c:pt>
              </c:strCache>
            </c:strRef>
          </c:tx>
          <c:spPr>
            <a:ln w="12700">
              <a:solidFill>
                <a:srgbClr val="666699"/>
              </a:solidFill>
              <a:prstDash val="solid"/>
            </a:ln>
          </c:spPr>
          <c:marker>
            <c:symbol val="star"/>
            <c:size val="5"/>
            <c:spPr>
              <a:noFill/>
              <a:ln>
                <a:solidFill>
                  <a:srgbClr val="666699"/>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SEL_QIPPmilestones!$BI$39:$BI$79</c:f>
              <c:numCache>
                <c:formatCode>mmm\ yy</c:formatCode>
                <c:ptCount val="41"/>
              </c:numCache>
            </c:numRef>
          </c:yVal>
        </c:ser>
        <c:ser>
          <c:idx val="23"/>
          <c:order val="23"/>
          <c:tx>
            <c:strRef>
              <c:f>SEL_QIPPmilestones!$BJ$22</c:f>
              <c:strCache>
                <c:ptCount val="1"/>
                <c:pt idx="0">
                  <c:v>QIPP LM 2.23</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SEL_QIPPmilestones!$BJ$39:$BJ$79</c:f>
              <c:numCache>
                <c:formatCode>mmm\ yy</c:formatCode>
                <c:ptCount val="41"/>
              </c:numCache>
            </c:numRef>
          </c:yVal>
        </c:ser>
        <c:ser>
          <c:idx val="24"/>
          <c:order val="24"/>
          <c:tx>
            <c:strRef>
              <c:f>SEL_QIPPmilestones!$BK$22</c:f>
              <c:strCache>
                <c:ptCount val="1"/>
                <c:pt idx="0">
                  <c:v>QIPP LM 2.24</c:v>
                </c:pt>
              </c:strCache>
            </c:strRef>
          </c:tx>
          <c:spPr>
            <a:ln w="12700">
              <a:solidFill>
                <a:srgbClr val="003366"/>
              </a:solidFill>
              <a:prstDash val="solid"/>
            </a:ln>
          </c:spPr>
          <c:marker>
            <c:symbol val="plus"/>
            <c:size val="5"/>
            <c:spPr>
              <a:noFill/>
              <a:ln>
                <a:solidFill>
                  <a:srgbClr val="003366"/>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SEL_QIPPmilestones!$BK$39:$BK$79</c:f>
              <c:numCache>
                <c:formatCode>mmm\ yy</c:formatCode>
                <c:ptCount val="41"/>
              </c:numCache>
            </c:numRef>
          </c:yVal>
        </c:ser>
        <c:ser>
          <c:idx val="25"/>
          <c:order val="25"/>
          <c:tx>
            <c:strRef>
              <c:f>SEL_QIPPmilestones!$BL$22</c:f>
              <c:strCache>
                <c:ptCount val="1"/>
                <c:pt idx="0">
                  <c:v>QIPP LM 2.25</c:v>
                </c:pt>
              </c:strCache>
            </c:strRef>
          </c:tx>
          <c:spPr>
            <a:ln w="12700">
              <a:solidFill>
                <a:srgbClr val="339966"/>
              </a:solidFill>
              <a:prstDash val="solid"/>
            </a:ln>
          </c:spPr>
          <c:marker>
            <c:symbol val="dot"/>
            <c:size val="5"/>
            <c:spPr>
              <a:noFill/>
              <a:ln>
                <a:solidFill>
                  <a:srgbClr val="339966"/>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SEL_QIPPmilestones!$BL$39:$BL$79</c:f>
              <c:numCache>
                <c:formatCode>mmm\ yy</c:formatCode>
                <c:ptCount val="41"/>
              </c:numCache>
            </c:numRef>
          </c:yVal>
        </c:ser>
        <c:ser>
          <c:idx val="26"/>
          <c:order val="26"/>
          <c:tx>
            <c:strRef>
              <c:f>SEL_QIPPmilestones!$BM$22</c:f>
              <c:strCache>
                <c:ptCount val="1"/>
                <c:pt idx="0">
                  <c:v>QIPP LM 2.26</c:v>
                </c:pt>
              </c:strCache>
            </c:strRef>
          </c:tx>
          <c:spPr>
            <a:ln w="12700">
              <a:solidFill>
                <a:srgbClr val="003300"/>
              </a:solidFill>
              <a:prstDash val="solid"/>
            </a:ln>
          </c:spPr>
          <c:marker>
            <c:symbol val="dash"/>
            <c:size val="5"/>
            <c:spPr>
              <a:noFill/>
              <a:ln>
                <a:solidFill>
                  <a:srgbClr val="003300"/>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SEL_QIPPmilestones!$BM$39:$BM$79</c:f>
              <c:numCache>
                <c:formatCode>mmm\ yy</c:formatCode>
                <c:ptCount val="41"/>
              </c:numCache>
            </c:numRef>
          </c:yVal>
        </c:ser>
        <c:ser>
          <c:idx val="27"/>
          <c:order val="27"/>
          <c:tx>
            <c:strRef>
              <c:f>SEL_QIPPmilestones!$BN$22</c:f>
              <c:strCache>
                <c:ptCount val="1"/>
                <c:pt idx="0">
                  <c:v>QIPP LM 2.27</c:v>
                </c:pt>
              </c:strCache>
            </c:strRef>
          </c:tx>
          <c:spPr>
            <a:ln w="12700">
              <a:solidFill>
                <a:srgbClr val="333300"/>
              </a:solidFill>
              <a:prstDash val="solid"/>
            </a:ln>
          </c:spPr>
          <c:marker>
            <c:symbol val="diamond"/>
            <c:size val="5"/>
            <c:spPr>
              <a:solidFill>
                <a:srgbClr val="333300"/>
              </a:solidFill>
              <a:ln>
                <a:solidFill>
                  <a:srgbClr val="333300"/>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SEL_QIPPmilestones!$BN$39:$BN$79</c:f>
              <c:numCache>
                <c:formatCode>mmm\ yy</c:formatCode>
                <c:ptCount val="41"/>
              </c:numCache>
            </c:numRef>
          </c:yVal>
        </c:ser>
        <c:ser>
          <c:idx val="28"/>
          <c:order val="28"/>
          <c:tx>
            <c:strRef>
              <c:f>SEL_QIPPmilestones!$BO$22</c:f>
              <c:strCache>
                <c:ptCount val="1"/>
                <c:pt idx="0">
                  <c:v>QIPP LM 2.28</c:v>
                </c:pt>
              </c:strCache>
            </c:strRef>
          </c:tx>
          <c:spPr>
            <a:ln w="12700">
              <a:solidFill>
                <a:srgbClr val="993300"/>
              </a:solidFill>
              <a:prstDash val="solid"/>
            </a:ln>
          </c:spPr>
          <c:marker>
            <c:symbol val="square"/>
            <c:size val="5"/>
            <c:spPr>
              <a:solidFill>
                <a:srgbClr val="993300"/>
              </a:solidFill>
              <a:ln>
                <a:solidFill>
                  <a:srgbClr val="993300"/>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SEL_QIPPmilestones!$BO$39:$BO$79</c:f>
              <c:numCache>
                <c:formatCode>mmm\ yy</c:formatCode>
                <c:ptCount val="41"/>
              </c:numCache>
            </c:numRef>
          </c:yVal>
        </c:ser>
        <c:ser>
          <c:idx val="29"/>
          <c:order val="29"/>
          <c:tx>
            <c:strRef>
              <c:f>SEL_QIPPmilestones!$BP$22</c:f>
              <c:strCache>
                <c:ptCount val="1"/>
                <c:pt idx="0">
                  <c:v>QIPP LM 2.29</c:v>
                </c:pt>
              </c:strCache>
            </c:strRef>
          </c:tx>
          <c:spPr>
            <a:ln w="12700">
              <a:solidFill>
                <a:srgbClr val="993366"/>
              </a:solidFill>
              <a:prstDash val="solid"/>
            </a:ln>
          </c:spPr>
          <c:marker>
            <c:symbol val="triangle"/>
            <c:size val="5"/>
            <c:spPr>
              <a:solidFill>
                <a:srgbClr val="993366"/>
              </a:solidFill>
              <a:ln>
                <a:solidFill>
                  <a:srgbClr val="993366"/>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SEL_QIPPmilestones!$BP$39:$BP$79</c:f>
              <c:numCache>
                <c:formatCode>mmm\ yy</c:formatCode>
                <c:ptCount val="41"/>
              </c:numCache>
            </c:numRef>
          </c:yVal>
        </c:ser>
        <c:axId val="97520640"/>
        <c:axId val="97544448"/>
      </c:scatterChart>
      <c:valAx>
        <c:axId val="97520640"/>
        <c:scaling>
          <c:orientation val="minMax"/>
        </c:scaling>
        <c:axPos val="t"/>
        <c:title>
          <c:tx>
            <c:rich>
              <a:bodyPr/>
              <a:lstStyle/>
              <a:p>
                <a:pPr>
                  <a:defRPr sz="1000" b="1" i="1" u="none" strike="noStrike" baseline="0">
                    <a:solidFill>
                      <a:srgbClr val="000000"/>
                    </a:solidFill>
                    <a:latin typeface="Calibri"/>
                    <a:ea typeface="Calibri"/>
                    <a:cs typeface="Calibri"/>
                  </a:defRPr>
                </a:pPr>
                <a:r>
                  <a:rPr lang="en-GB"/>
                  <a:t>MONTH REPORTED</a:t>
                </a:r>
              </a:p>
            </c:rich>
          </c:tx>
          <c:layout>
            <c:manualLayout>
              <c:xMode val="edge"/>
              <c:yMode val="edge"/>
              <c:x val="0.40778606755788344"/>
              <c:y val="5.1548290976902222E-2"/>
            </c:manualLayout>
          </c:layout>
          <c:spPr>
            <a:noFill/>
            <a:ln w="25400">
              <a:noFill/>
            </a:ln>
          </c:spPr>
        </c:title>
        <c:numFmt formatCode="mmm\-yy" sourceLinked="1"/>
        <c:minorTickMark val="out"/>
        <c:tickLblPos val="nextTo"/>
        <c:txPr>
          <a:bodyPr rot="-5400000" vert="horz"/>
          <a:lstStyle/>
          <a:p>
            <a:pPr>
              <a:defRPr sz="1000" b="0" i="1" u="none" strike="noStrike" baseline="0">
                <a:solidFill>
                  <a:srgbClr val="000000"/>
                </a:solidFill>
                <a:latin typeface="Calibri"/>
                <a:ea typeface="Calibri"/>
                <a:cs typeface="Calibri"/>
              </a:defRPr>
            </a:pPr>
            <a:endParaRPr lang="en-US"/>
          </a:p>
        </c:txPr>
        <c:crossAx val="97544448"/>
        <c:crossesAt val="31"/>
        <c:crossBetween val="midCat"/>
        <c:majorUnit val="31"/>
        <c:minorUnit val="31"/>
      </c:valAx>
      <c:valAx>
        <c:axId val="97544448"/>
        <c:scaling>
          <c:orientation val="maxMin"/>
        </c:scaling>
        <c:axPos val="l"/>
        <c:majorGridlines/>
        <c:minorGridlines/>
        <c:title>
          <c:tx>
            <c:rich>
              <a:bodyPr/>
              <a:lstStyle/>
              <a:p>
                <a:pPr>
                  <a:defRPr sz="1000" b="1" i="1" u="none" strike="noStrike" baseline="0">
                    <a:solidFill>
                      <a:srgbClr val="000000"/>
                    </a:solidFill>
                    <a:latin typeface="Calibri"/>
                    <a:ea typeface="Calibri"/>
                    <a:cs typeface="Calibri"/>
                  </a:defRPr>
                </a:pPr>
                <a:r>
                  <a:rPr lang="en-GB"/>
                  <a:t>EXPECTED MONTH OF DELVIERY</a:t>
                </a:r>
              </a:p>
            </c:rich>
          </c:tx>
          <c:spPr>
            <a:noFill/>
            <a:ln w="25400">
              <a:noFill/>
            </a:ln>
          </c:spPr>
        </c:title>
        <c:numFmt formatCode="mmm\-yy" sourceLinked="1"/>
        <c:minorTickMark val="out"/>
        <c:tickLblPos val="nextTo"/>
        <c:txPr>
          <a:bodyPr rot="0" vert="horz"/>
          <a:lstStyle/>
          <a:p>
            <a:pPr>
              <a:defRPr sz="1000" b="0" i="1" u="none" strike="noStrike" baseline="0">
                <a:solidFill>
                  <a:srgbClr val="000000"/>
                </a:solidFill>
                <a:latin typeface="Calibri"/>
                <a:ea typeface="Calibri"/>
                <a:cs typeface="Calibri"/>
              </a:defRPr>
            </a:pPr>
            <a:endParaRPr lang="en-US"/>
          </a:p>
        </c:txPr>
        <c:crossAx val="97520640"/>
        <c:crossesAt val="31"/>
        <c:crossBetween val="midCat"/>
        <c:majorUnit val="31"/>
        <c:minorUnit val="31"/>
      </c:valAx>
      <c:spPr>
        <a:ln>
          <a:solidFill>
            <a:schemeClr val="accent1"/>
          </a:solidFill>
        </a:ln>
      </c:spPr>
    </c:plotArea>
    <c:legend>
      <c:legendPos val="r"/>
      <c:layout>
        <c:manualLayout>
          <c:xMode val="edge"/>
          <c:yMode val="edge"/>
          <c:x val="7.5801851299199835E-2"/>
          <c:y val="0.80530973451327681"/>
          <c:w val="0.81146826034500752"/>
          <c:h val="0.15676359039190932"/>
        </c:manualLayout>
      </c:layout>
      <c:txPr>
        <a:bodyPr/>
        <a:lstStyle/>
        <a:p>
          <a:pPr>
            <a:defRPr sz="920" b="0" i="1" u="none" strike="noStrike" baseline="0">
              <a:solidFill>
                <a:srgbClr val="000000"/>
              </a:solidFill>
              <a:latin typeface="Calibri"/>
              <a:ea typeface="Calibri"/>
              <a:cs typeface="Calibri"/>
            </a:defRPr>
          </a:pPr>
          <a:endParaRPr lang="en-US"/>
        </a:p>
      </c:txPr>
    </c:legend>
    <c:plotVisOnly val="1"/>
    <c:dispBlanksAs val="gap"/>
  </c:chart>
  <c:txPr>
    <a:bodyPr/>
    <a:lstStyle/>
    <a:p>
      <a:pPr>
        <a:defRPr sz="1000" b="0" i="1" u="none" strike="noStrike" baseline="0">
          <a:solidFill>
            <a:srgbClr val="000000"/>
          </a:solidFill>
          <a:latin typeface="Calibri"/>
          <a:ea typeface="Calibri"/>
          <a:cs typeface="Calibri"/>
        </a:defRPr>
      </a:pPr>
      <a:endParaRPr lang="en-US"/>
    </a:p>
  </c:txPr>
  <c:printSettings>
    <c:headerFooter alignWithMargins="0"/>
    <c:pageMargins b="1" l="0.75000000000000333" r="0.75000000000000333"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400" b="1" i="1" u="none" strike="noStrike" baseline="0">
                <a:solidFill>
                  <a:srgbClr val="000000"/>
                </a:solidFill>
                <a:latin typeface="Calibri"/>
                <a:ea typeface="Calibri"/>
                <a:cs typeface="Calibri"/>
              </a:defRPr>
            </a:pPr>
            <a:r>
              <a:rPr lang="en-GB"/>
              <a:t>PCT Milestones graph - QIPP initiative 3</a:t>
            </a:r>
          </a:p>
        </c:rich>
      </c:tx>
      <c:layout>
        <c:manualLayout>
          <c:xMode val="edge"/>
          <c:yMode val="edge"/>
          <c:x val="9.8418309956153568E-3"/>
          <c:y val="9.0457490282069772E-3"/>
        </c:manualLayout>
      </c:layout>
      <c:spPr>
        <a:noFill/>
        <a:ln w="25400">
          <a:noFill/>
        </a:ln>
      </c:spPr>
    </c:title>
    <c:plotArea>
      <c:layout>
        <c:manualLayout>
          <c:layoutTarget val="inner"/>
          <c:xMode val="edge"/>
          <c:yMode val="edge"/>
          <c:x val="8.4476379228106677E-2"/>
          <c:y val="0.13164251304030034"/>
          <c:w val="0.79889298892988925"/>
          <c:h val="0.63285024154590053"/>
        </c:manualLayout>
      </c:layout>
      <c:scatterChart>
        <c:scatterStyle val="lineMarker"/>
        <c:ser>
          <c:idx val="0"/>
          <c:order val="0"/>
          <c:tx>
            <c:v>delivery path</c:v>
          </c:tx>
          <c:spPr>
            <a:ln w="6350">
              <a:prstDash val="dashDot"/>
            </a:ln>
          </c:spPr>
          <c:marker>
            <c:symbol val="none"/>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yVal>
        </c:ser>
        <c:ser>
          <c:idx val="6"/>
          <c:order val="1"/>
          <c:tx>
            <c:strRef>
              <c:f>SEL_QIPPmilestones!$BU$22</c:f>
              <c:strCache>
                <c:ptCount val="1"/>
                <c:pt idx="0">
                  <c:v>QIPP LM 3.1</c:v>
                </c:pt>
              </c:strCache>
            </c:strRef>
          </c:tx>
          <c:spPr>
            <a:ln>
              <a:solidFill>
                <a:schemeClr val="tx2">
                  <a:lumMod val="40000"/>
                  <a:lumOff val="60000"/>
                </a:schemeClr>
              </a:solidFill>
            </a:ln>
          </c:spPr>
          <c:marker>
            <c:symbol val="plus"/>
            <c:size val="7"/>
          </c:marker>
          <c:dLbls>
            <c:dLbl>
              <c:idx val="0"/>
              <c:delete val="1"/>
            </c:dLbl>
            <c:dLbl>
              <c:idx val="1"/>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SEL_QIPPmilestones!$BU$39:$BU$79</c:f>
              <c:numCache>
                <c:formatCode>mmm\ yy</c:formatCode>
                <c:ptCount val="41"/>
                <c:pt idx="4">
                  <c:v>41029</c:v>
                </c:pt>
              </c:numCache>
            </c:numRef>
          </c:yVal>
        </c:ser>
        <c:ser>
          <c:idx val="7"/>
          <c:order val="2"/>
          <c:tx>
            <c:strRef>
              <c:f>SEL_QIPPmilestones!$BV$22</c:f>
              <c:strCache>
                <c:ptCount val="1"/>
                <c:pt idx="0">
                  <c:v>QIPP LM 3.2</c:v>
                </c:pt>
              </c:strCache>
            </c:strRef>
          </c:tx>
          <c:spPr>
            <a:ln w="25400">
              <a:solidFill>
                <a:srgbClr val="FF8080"/>
              </a:solidFill>
              <a:prstDash val="lgDashDot"/>
            </a:ln>
          </c:spPr>
          <c:marker>
            <c:symbol val="plus"/>
            <c:size val="7"/>
            <c:spPr>
              <a:solidFill>
                <a:srgbClr val="969696"/>
              </a:solidFill>
              <a:ln>
                <a:solidFill>
                  <a:srgbClr val="FF8080"/>
                </a:solidFill>
                <a:prstDash val="solid"/>
              </a:ln>
            </c:spPr>
          </c:marker>
          <c:dLbls>
            <c:dLbl>
              <c:idx val="0"/>
              <c:delete val="1"/>
            </c:dLbl>
            <c:dLbl>
              <c:idx val="1"/>
              <c:delete val="1"/>
            </c:dLbl>
            <c:dLbl>
              <c:idx val="2"/>
              <c:delete val="1"/>
            </c:dLbl>
            <c:dLbl>
              <c:idx val="3"/>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SEL_QIPPmilestones!$BV$39:$BV$79</c:f>
              <c:numCache>
                <c:formatCode>mmm\ yy</c:formatCode>
                <c:ptCount val="41"/>
                <c:pt idx="4">
                  <c:v>41029</c:v>
                </c:pt>
              </c:numCache>
            </c:numRef>
          </c:yVal>
        </c:ser>
        <c:ser>
          <c:idx val="15"/>
          <c:order val="3"/>
          <c:tx>
            <c:strRef>
              <c:f>SEL_QIPPmilestones!$BW$22</c:f>
              <c:strCache>
                <c:ptCount val="1"/>
                <c:pt idx="0">
                  <c:v>QIPP LM 3.3</c:v>
                </c:pt>
              </c:strCache>
            </c:strRef>
          </c:tx>
          <c:spPr>
            <a:ln w="25400">
              <a:solidFill>
                <a:srgbClr val="FFCC99"/>
              </a:solidFill>
              <a:prstDash val="solid"/>
            </a:ln>
          </c:spPr>
          <c:marker>
            <c:symbol val="plus"/>
            <c:size val="7"/>
            <c:spPr>
              <a:noFill/>
              <a:ln>
                <a:solidFill>
                  <a:srgbClr val="FFCC99"/>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SEL_QIPPmilestones!$BW$39:$BW$79</c:f>
              <c:numCache>
                <c:formatCode>mmm\ yy</c:formatCode>
                <c:ptCount val="41"/>
                <c:pt idx="4">
                  <c:v>41090</c:v>
                </c:pt>
                <c:pt idx="5">
                  <c:v>41090</c:v>
                </c:pt>
                <c:pt idx="6">
                  <c:v>41090</c:v>
                </c:pt>
              </c:numCache>
            </c:numRef>
          </c:yVal>
        </c:ser>
        <c:ser>
          <c:idx val="16"/>
          <c:order val="4"/>
          <c:tx>
            <c:strRef>
              <c:f>SEL_QIPPmilestones!$BX$22</c:f>
              <c:strCache>
                <c:ptCount val="1"/>
                <c:pt idx="0">
                  <c:v>QIPP LM 3.4</c:v>
                </c:pt>
              </c:strCache>
            </c:strRef>
          </c:tx>
          <c:spPr>
            <a:ln w="25400">
              <a:solidFill>
                <a:srgbClr val="3366FF"/>
              </a:solidFill>
              <a:prstDash val="solid"/>
            </a:ln>
          </c:spPr>
          <c:marker>
            <c:symbol val="plus"/>
            <c:size val="7"/>
            <c:spPr>
              <a:noFill/>
              <a:ln>
                <a:solidFill>
                  <a:srgbClr val="3366FF"/>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SEL_QIPPmilestones!$BX$39:$BX$79</c:f>
              <c:numCache>
                <c:formatCode>mmm\ yy</c:formatCode>
                <c:ptCount val="41"/>
                <c:pt idx="4">
                  <c:v>41060</c:v>
                </c:pt>
                <c:pt idx="5">
                  <c:v>41060</c:v>
                </c:pt>
              </c:numCache>
            </c:numRef>
          </c:yVal>
        </c:ser>
        <c:ser>
          <c:idx val="17"/>
          <c:order val="5"/>
          <c:tx>
            <c:strRef>
              <c:f>SEL_QIPPmilestones!$BY$22</c:f>
              <c:strCache>
                <c:ptCount val="1"/>
                <c:pt idx="0">
                  <c:v>QIPP LM 3.5</c:v>
                </c:pt>
              </c:strCache>
            </c:strRef>
          </c:tx>
          <c:spPr>
            <a:ln w="25400">
              <a:solidFill>
                <a:srgbClr val="33CCCC"/>
              </a:solidFill>
              <a:prstDash val="solid"/>
            </a:ln>
          </c:spPr>
          <c:marker>
            <c:symbol val="plus"/>
            <c:size val="7"/>
            <c:spPr>
              <a:noFill/>
              <a:ln>
                <a:solidFill>
                  <a:srgbClr val="33CCCC"/>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SEL_QIPPmilestones!$BY$39:$BY$79</c:f>
              <c:numCache>
                <c:formatCode>mmm\ yy</c:formatCode>
                <c:ptCount val="41"/>
                <c:pt idx="4">
                  <c:v>41090</c:v>
                </c:pt>
                <c:pt idx="5">
                  <c:v>41090</c:v>
                </c:pt>
                <c:pt idx="6">
                  <c:v>41090</c:v>
                </c:pt>
              </c:numCache>
            </c:numRef>
          </c:yVal>
        </c:ser>
        <c:ser>
          <c:idx val="2"/>
          <c:order val="6"/>
          <c:tx>
            <c:strRef>
              <c:f>SEL_QIPPmilestones!$BZ$22</c:f>
              <c:strCache>
                <c:ptCount val="1"/>
                <c:pt idx="0">
                  <c:v>QIPP LM 3.6</c:v>
                </c:pt>
              </c:strCache>
            </c:strRef>
          </c:tx>
          <c:marker>
            <c:symbol val="plus"/>
            <c:size val="7"/>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SEL_QIPPmilestones!$BZ$39:$BZ$79</c:f>
              <c:numCache>
                <c:formatCode>mmm\ yy</c:formatCode>
                <c:ptCount val="41"/>
                <c:pt idx="4">
                  <c:v>41090</c:v>
                </c:pt>
                <c:pt idx="5">
                  <c:v>41090</c:v>
                </c:pt>
                <c:pt idx="6">
                  <c:v>41090</c:v>
                </c:pt>
              </c:numCache>
            </c:numRef>
          </c:yVal>
        </c:ser>
        <c:ser>
          <c:idx val="3"/>
          <c:order val="7"/>
          <c:tx>
            <c:strRef>
              <c:f>SEL_QIPPmilestones!$CA$22</c:f>
              <c:strCache>
                <c:ptCount val="1"/>
                <c:pt idx="0">
                  <c:v>QIPP LM 3.7</c:v>
                </c:pt>
              </c:strCache>
            </c:strRef>
          </c:tx>
          <c:marker>
            <c:symbol val="plus"/>
            <c:size val="7"/>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SEL_QIPPmilestones!$CA$39:$CA$79</c:f>
              <c:numCache>
                <c:formatCode>mmm\ yy</c:formatCode>
                <c:ptCount val="41"/>
                <c:pt idx="4">
                  <c:v>41182</c:v>
                </c:pt>
                <c:pt idx="5">
                  <c:v>41182</c:v>
                </c:pt>
                <c:pt idx="6">
                  <c:v>41182</c:v>
                </c:pt>
                <c:pt idx="7">
                  <c:v>41182</c:v>
                </c:pt>
                <c:pt idx="8">
                  <c:v>41213</c:v>
                </c:pt>
                <c:pt idx="9">
                  <c:v>41213</c:v>
                </c:pt>
              </c:numCache>
            </c:numRef>
          </c:yVal>
        </c:ser>
        <c:ser>
          <c:idx val="4"/>
          <c:order val="8"/>
          <c:tx>
            <c:strRef>
              <c:f>SEL_QIPPmilestones!$CB$22</c:f>
              <c:strCache>
                <c:ptCount val="1"/>
                <c:pt idx="0">
                  <c:v>QIPP LM 3.8</c:v>
                </c:pt>
              </c:strCache>
            </c:strRef>
          </c:tx>
          <c:marker>
            <c:symbol val="plus"/>
            <c:size val="7"/>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SEL_QIPPmilestones!$CB$39:$CB$79</c:f>
              <c:numCache>
                <c:formatCode>mmm\ yy</c:formatCode>
                <c:ptCount val="41"/>
                <c:pt idx="4">
                  <c:v>41182</c:v>
                </c:pt>
                <c:pt idx="5">
                  <c:v>41182</c:v>
                </c:pt>
                <c:pt idx="6">
                  <c:v>41182</c:v>
                </c:pt>
                <c:pt idx="7">
                  <c:v>41243</c:v>
                </c:pt>
                <c:pt idx="8">
                  <c:v>41394</c:v>
                </c:pt>
                <c:pt idx="9">
                  <c:v>41213</c:v>
                </c:pt>
              </c:numCache>
            </c:numRef>
          </c:yVal>
        </c:ser>
        <c:ser>
          <c:idx val="5"/>
          <c:order val="9"/>
          <c:tx>
            <c:strRef>
              <c:f>SEL_QIPPmilestones!$CC$22</c:f>
              <c:strCache>
                <c:ptCount val="1"/>
                <c:pt idx="0">
                  <c:v>QIPP LM 3.9</c:v>
                </c:pt>
              </c:strCache>
            </c:strRef>
          </c:tx>
          <c:marker>
            <c:symbol val="plus"/>
            <c:size val="7"/>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SEL_QIPPmilestones!$CC$39:$CC$79</c:f>
              <c:numCache>
                <c:formatCode>mmm\ yy</c:formatCode>
                <c:ptCount val="41"/>
                <c:pt idx="4">
                  <c:v>41182</c:v>
                </c:pt>
                <c:pt idx="5">
                  <c:v>41182</c:v>
                </c:pt>
                <c:pt idx="6">
                  <c:v>41182</c:v>
                </c:pt>
                <c:pt idx="7">
                  <c:v>41182</c:v>
                </c:pt>
                <c:pt idx="8">
                  <c:v>41182</c:v>
                </c:pt>
              </c:numCache>
            </c:numRef>
          </c:yVal>
        </c:ser>
        <c:ser>
          <c:idx val="8"/>
          <c:order val="10"/>
          <c:tx>
            <c:strRef>
              <c:f>SEL_QIPPmilestones!$CD$22</c:f>
              <c:strCache>
                <c:ptCount val="1"/>
                <c:pt idx="0">
                  <c:v>QIPP LM 3.10</c:v>
                </c:pt>
              </c:strCache>
            </c:strRef>
          </c:tx>
          <c:marker>
            <c:symbol val="plus"/>
            <c:size val="7"/>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SEL_QIPPmilestones!$CD$39:$CD$79</c:f>
              <c:numCache>
                <c:formatCode>mmm\ yy</c:formatCode>
                <c:ptCount val="41"/>
                <c:pt idx="4">
                  <c:v>41182</c:v>
                </c:pt>
                <c:pt idx="5">
                  <c:v>41182</c:v>
                </c:pt>
                <c:pt idx="6">
                  <c:v>41182</c:v>
                </c:pt>
                <c:pt idx="7">
                  <c:v>41182</c:v>
                </c:pt>
                <c:pt idx="8">
                  <c:v>41182</c:v>
                </c:pt>
              </c:numCache>
            </c:numRef>
          </c:yVal>
        </c:ser>
        <c:ser>
          <c:idx val="1"/>
          <c:order val="11"/>
          <c:tx>
            <c:strRef>
              <c:f>SEL_QIPPmilestones!$CE$22</c:f>
              <c:strCache>
                <c:ptCount val="1"/>
                <c:pt idx="0">
                  <c:v>QIPP LM 3.11</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SEL_QIPPmilestones!$CE$39:$CE$79</c:f>
              <c:numCache>
                <c:formatCode>mmm\ yy</c:formatCode>
                <c:ptCount val="41"/>
                <c:pt idx="4">
                  <c:v>41182</c:v>
                </c:pt>
                <c:pt idx="5">
                  <c:v>41182</c:v>
                </c:pt>
                <c:pt idx="6">
                  <c:v>41182</c:v>
                </c:pt>
                <c:pt idx="7">
                  <c:v>41182</c:v>
                </c:pt>
                <c:pt idx="8">
                  <c:v>41182</c:v>
                </c:pt>
              </c:numCache>
            </c:numRef>
          </c:yVal>
        </c:ser>
        <c:ser>
          <c:idx val="9"/>
          <c:order val="12"/>
          <c:tx>
            <c:strRef>
              <c:f>SEL_QIPPmilestones!$CF$22</c:f>
              <c:strCache>
                <c:ptCount val="1"/>
                <c:pt idx="0">
                  <c:v>QIPP LM 3.12</c:v>
                </c:pt>
              </c:strCache>
            </c:strRef>
          </c:tx>
          <c:spPr>
            <a:ln w="12700">
              <a:solidFill>
                <a:srgbClr val="CCFFFF"/>
              </a:solidFill>
              <a:prstDash val="solid"/>
            </a:ln>
          </c:spPr>
          <c:marker>
            <c:symbol val="diamond"/>
            <c:size val="5"/>
            <c:spPr>
              <a:solidFill>
                <a:srgbClr val="CCFFFF"/>
              </a:solidFill>
              <a:ln>
                <a:solidFill>
                  <a:srgbClr val="CCFFFF"/>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SEL_QIPPmilestones!$CF$39:$CF$79</c:f>
              <c:numCache>
                <c:formatCode>mmm\ yy</c:formatCode>
                <c:ptCount val="41"/>
                <c:pt idx="4">
                  <c:v>41243</c:v>
                </c:pt>
                <c:pt idx="5">
                  <c:v>41243</c:v>
                </c:pt>
                <c:pt idx="6">
                  <c:v>41243</c:v>
                </c:pt>
                <c:pt idx="7">
                  <c:v>41243</c:v>
                </c:pt>
                <c:pt idx="8">
                  <c:v>41243</c:v>
                </c:pt>
                <c:pt idx="9">
                  <c:v>41243</c:v>
                </c:pt>
              </c:numCache>
            </c:numRef>
          </c:yVal>
        </c:ser>
        <c:ser>
          <c:idx val="10"/>
          <c:order val="13"/>
          <c:tx>
            <c:strRef>
              <c:f>SEL_QIPPmilestones!$CG$22</c:f>
              <c:strCache>
                <c:ptCount val="1"/>
                <c:pt idx="0">
                  <c:v>QIPP LM 3.13</c:v>
                </c:pt>
              </c:strCache>
            </c:strRef>
          </c:tx>
          <c:spPr>
            <a:ln w="12700">
              <a:solidFill>
                <a:srgbClr val="CCFFCC"/>
              </a:solidFill>
              <a:prstDash val="solid"/>
            </a:ln>
          </c:spPr>
          <c:marker>
            <c:symbol val="square"/>
            <c:size val="5"/>
            <c:spPr>
              <a:solidFill>
                <a:srgbClr val="CCFFCC"/>
              </a:solidFill>
              <a:ln>
                <a:solidFill>
                  <a:srgbClr val="CCFFCC"/>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SEL_QIPPmilestones!$CG$39:$CG$79</c:f>
              <c:numCache>
                <c:formatCode>mmm\ yy</c:formatCode>
                <c:ptCount val="41"/>
                <c:pt idx="4">
                  <c:v>41274</c:v>
                </c:pt>
                <c:pt idx="5">
                  <c:v>41274</c:v>
                </c:pt>
                <c:pt idx="6">
                  <c:v>41274</c:v>
                </c:pt>
                <c:pt idx="7">
                  <c:v>41274</c:v>
                </c:pt>
                <c:pt idx="8">
                  <c:v>41274</c:v>
                </c:pt>
                <c:pt idx="9">
                  <c:v>41274</c:v>
                </c:pt>
              </c:numCache>
            </c:numRef>
          </c:yVal>
        </c:ser>
        <c:ser>
          <c:idx val="11"/>
          <c:order val="14"/>
          <c:tx>
            <c:strRef>
              <c:f>SEL_QIPPmilestones!$CH$22</c:f>
              <c:strCache>
                <c:ptCount val="1"/>
                <c:pt idx="0">
                  <c:v>QIPP LM 3.14</c:v>
                </c:pt>
              </c:strCache>
            </c:strRef>
          </c:tx>
          <c:spPr>
            <a:ln w="12700">
              <a:solidFill>
                <a:srgbClr val="FFFF99"/>
              </a:solidFill>
              <a:prstDash val="solid"/>
            </a:ln>
          </c:spPr>
          <c:marker>
            <c:symbol val="triangle"/>
            <c:size val="5"/>
            <c:spPr>
              <a:solidFill>
                <a:srgbClr val="FFFF99"/>
              </a:solidFill>
              <a:ln>
                <a:solidFill>
                  <a:srgbClr val="FFFF99"/>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SEL_QIPPmilestones!$CH$39:$CH$79</c:f>
              <c:numCache>
                <c:formatCode>mmm\ yy</c:formatCode>
                <c:ptCount val="41"/>
                <c:pt idx="4">
                  <c:v>41274</c:v>
                </c:pt>
                <c:pt idx="5">
                  <c:v>41274</c:v>
                </c:pt>
                <c:pt idx="6">
                  <c:v>41274</c:v>
                </c:pt>
                <c:pt idx="7">
                  <c:v>41274</c:v>
                </c:pt>
                <c:pt idx="8">
                  <c:v>41274</c:v>
                </c:pt>
                <c:pt idx="9">
                  <c:v>41274</c:v>
                </c:pt>
              </c:numCache>
            </c:numRef>
          </c:yVal>
        </c:ser>
        <c:ser>
          <c:idx val="12"/>
          <c:order val="15"/>
          <c:tx>
            <c:strRef>
              <c:f>SEL_QIPPmilestones!$CI$22</c:f>
              <c:strCache>
                <c:ptCount val="1"/>
                <c:pt idx="0">
                  <c:v>QIPP LM 3.15</c:v>
                </c:pt>
              </c:strCache>
            </c:strRef>
          </c:tx>
          <c:spPr>
            <a:ln w="12700">
              <a:solidFill>
                <a:srgbClr val="99CCFF"/>
              </a:solidFill>
              <a:prstDash val="solid"/>
            </a:ln>
          </c:spPr>
          <c:marker>
            <c:symbol val="x"/>
            <c:size val="5"/>
            <c:spPr>
              <a:noFill/>
              <a:ln>
                <a:solidFill>
                  <a:srgbClr val="99CCFF"/>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SEL_QIPPmilestones!$CI$39:$CI$79</c:f>
              <c:numCache>
                <c:formatCode>mmm\ yy</c:formatCode>
                <c:ptCount val="41"/>
                <c:pt idx="4">
                  <c:v>41274</c:v>
                </c:pt>
                <c:pt idx="5">
                  <c:v>41274</c:v>
                </c:pt>
                <c:pt idx="6">
                  <c:v>41274</c:v>
                </c:pt>
                <c:pt idx="7">
                  <c:v>41274</c:v>
                </c:pt>
                <c:pt idx="8">
                  <c:v>41274</c:v>
                </c:pt>
                <c:pt idx="9">
                  <c:v>41274</c:v>
                </c:pt>
              </c:numCache>
            </c:numRef>
          </c:yVal>
        </c:ser>
        <c:ser>
          <c:idx val="13"/>
          <c:order val="16"/>
          <c:tx>
            <c:strRef>
              <c:f>SEL_QIPPmilestones!$CJ$22</c:f>
              <c:strCache>
                <c:ptCount val="1"/>
                <c:pt idx="0">
                  <c:v>QIPP LM 3.16</c:v>
                </c:pt>
              </c:strCache>
            </c:strRef>
          </c:tx>
          <c:spPr>
            <a:ln w="12700">
              <a:solidFill>
                <a:srgbClr val="FF99CC"/>
              </a:solidFill>
              <a:prstDash val="solid"/>
            </a:ln>
          </c:spPr>
          <c:marker>
            <c:symbol val="star"/>
            <c:size val="5"/>
            <c:spPr>
              <a:noFill/>
              <a:ln>
                <a:solidFill>
                  <a:srgbClr val="FF99CC"/>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SEL_QIPPmilestones!$CJ$39:$CJ$79</c:f>
              <c:numCache>
                <c:formatCode>mmm\ yy</c:formatCode>
                <c:ptCount val="41"/>
                <c:pt idx="4">
                  <c:v>41274</c:v>
                </c:pt>
                <c:pt idx="5">
                  <c:v>41274</c:v>
                </c:pt>
                <c:pt idx="6">
                  <c:v>41274</c:v>
                </c:pt>
                <c:pt idx="7">
                  <c:v>41274</c:v>
                </c:pt>
                <c:pt idx="8">
                  <c:v>41274</c:v>
                </c:pt>
                <c:pt idx="9">
                  <c:v>41274</c:v>
                </c:pt>
              </c:numCache>
            </c:numRef>
          </c:yVal>
        </c:ser>
        <c:ser>
          <c:idx val="14"/>
          <c:order val="17"/>
          <c:tx>
            <c:strRef>
              <c:f>SEL_QIPPmilestones!$CK$22</c:f>
              <c:strCache>
                <c:ptCount val="1"/>
                <c:pt idx="0">
                  <c:v>QIPP LM 3.17</c:v>
                </c:pt>
              </c:strCache>
            </c:strRef>
          </c:tx>
          <c:spPr>
            <a:ln w="12700">
              <a:solidFill>
                <a:srgbClr val="CC99FF"/>
              </a:solidFill>
              <a:prstDash val="solid"/>
            </a:ln>
          </c:spPr>
          <c:marker>
            <c:symbol val="circle"/>
            <c:size val="5"/>
            <c:spPr>
              <a:solidFill>
                <a:srgbClr val="CC99FF"/>
              </a:solidFill>
              <a:ln>
                <a:solidFill>
                  <a:srgbClr val="CC99FF"/>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SEL_QIPPmilestones!$CK$39:$CK$79</c:f>
              <c:numCache>
                <c:formatCode>mmm\ yy</c:formatCode>
                <c:ptCount val="41"/>
                <c:pt idx="4">
                  <c:v>41305</c:v>
                </c:pt>
                <c:pt idx="5">
                  <c:v>41305</c:v>
                </c:pt>
                <c:pt idx="6">
                  <c:v>41305</c:v>
                </c:pt>
                <c:pt idx="7">
                  <c:v>41305</c:v>
                </c:pt>
                <c:pt idx="8">
                  <c:v>41305</c:v>
                </c:pt>
                <c:pt idx="9">
                  <c:v>41305</c:v>
                </c:pt>
              </c:numCache>
            </c:numRef>
          </c:yVal>
        </c:ser>
        <c:ser>
          <c:idx val="18"/>
          <c:order val="18"/>
          <c:tx>
            <c:strRef>
              <c:f>SEL_QIPPmilestones!$CL$22</c:f>
              <c:strCache>
                <c:ptCount val="1"/>
                <c:pt idx="0">
                  <c:v>QIPP LM 3.18</c:v>
                </c:pt>
              </c:strCache>
            </c:strRef>
          </c:tx>
          <c:spPr>
            <a:ln w="12700">
              <a:solidFill>
                <a:srgbClr val="99CC00"/>
              </a:solidFill>
              <a:prstDash val="solid"/>
            </a:ln>
          </c:spPr>
          <c:marker>
            <c:symbol val="diamond"/>
            <c:size val="5"/>
            <c:spPr>
              <a:solidFill>
                <a:srgbClr val="99CC00"/>
              </a:solidFill>
              <a:ln>
                <a:solidFill>
                  <a:srgbClr val="99CC00"/>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SEL_QIPPmilestones!$CL$39:$CL$79</c:f>
              <c:numCache>
                <c:formatCode>mmm\ yy</c:formatCode>
                <c:ptCount val="41"/>
                <c:pt idx="4">
                  <c:v>41364</c:v>
                </c:pt>
                <c:pt idx="5">
                  <c:v>41364</c:v>
                </c:pt>
                <c:pt idx="6">
                  <c:v>41364</c:v>
                </c:pt>
                <c:pt idx="7">
                  <c:v>41364</c:v>
                </c:pt>
                <c:pt idx="8">
                  <c:v>41364</c:v>
                </c:pt>
                <c:pt idx="9">
                  <c:v>41364</c:v>
                </c:pt>
              </c:numCache>
            </c:numRef>
          </c:yVal>
        </c:ser>
        <c:ser>
          <c:idx val="19"/>
          <c:order val="19"/>
          <c:tx>
            <c:strRef>
              <c:f>SEL_QIPPmilestones!$CM$22</c:f>
              <c:strCache>
                <c:ptCount val="1"/>
                <c:pt idx="0">
                  <c:v>QIPP LM 3.19</c:v>
                </c:pt>
              </c:strCache>
            </c:strRef>
          </c:tx>
          <c:spPr>
            <a:ln w="12700">
              <a:solidFill>
                <a:srgbClr val="FFCC00"/>
              </a:solidFill>
              <a:prstDash val="solid"/>
            </a:ln>
          </c:spPr>
          <c:marker>
            <c:symbol val="square"/>
            <c:size val="5"/>
            <c:spPr>
              <a:solidFill>
                <a:srgbClr val="FFCC00"/>
              </a:solidFill>
              <a:ln>
                <a:solidFill>
                  <a:srgbClr val="FFCC00"/>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SEL_QIPPmilestones!$CM$39:$CM$79</c:f>
              <c:numCache>
                <c:formatCode>mmm\ yy</c:formatCode>
                <c:ptCount val="41"/>
                <c:pt idx="4">
                  <c:v>41364</c:v>
                </c:pt>
                <c:pt idx="5">
                  <c:v>41364</c:v>
                </c:pt>
                <c:pt idx="6">
                  <c:v>41364</c:v>
                </c:pt>
                <c:pt idx="7">
                  <c:v>41364</c:v>
                </c:pt>
                <c:pt idx="8">
                  <c:v>41364</c:v>
                </c:pt>
                <c:pt idx="9">
                  <c:v>41364</c:v>
                </c:pt>
              </c:numCache>
            </c:numRef>
          </c:yVal>
        </c:ser>
        <c:ser>
          <c:idx val="20"/>
          <c:order val="20"/>
          <c:tx>
            <c:strRef>
              <c:f>SEL_QIPPmilestones!$CN$22</c:f>
              <c:strCache>
                <c:ptCount val="1"/>
                <c:pt idx="0">
                  <c:v>QIPP LM 3.20</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SEL_QIPPmilestones!$CN$39:$CN$79</c:f>
              <c:numCache>
                <c:formatCode>mmm\ yy</c:formatCode>
                <c:ptCount val="41"/>
                <c:pt idx="4">
                  <c:v>41364</c:v>
                </c:pt>
                <c:pt idx="5">
                  <c:v>41364</c:v>
                </c:pt>
                <c:pt idx="6">
                  <c:v>41364</c:v>
                </c:pt>
                <c:pt idx="7">
                  <c:v>41364</c:v>
                </c:pt>
                <c:pt idx="8">
                  <c:v>41364</c:v>
                </c:pt>
                <c:pt idx="9">
                  <c:v>41364</c:v>
                </c:pt>
              </c:numCache>
            </c:numRef>
          </c:yVal>
        </c:ser>
        <c:ser>
          <c:idx val="21"/>
          <c:order val="21"/>
          <c:tx>
            <c:strRef>
              <c:f>SEL_QIPPmilestones!$CO$22</c:f>
              <c:strCache>
                <c:ptCount val="1"/>
                <c:pt idx="0">
                  <c:v>QIPP LM 3.21</c:v>
                </c:pt>
              </c:strCache>
            </c:strRef>
          </c:tx>
          <c:spPr>
            <a:ln w="12700">
              <a:solidFill>
                <a:srgbClr val="FF6600"/>
              </a:solidFill>
              <a:prstDash val="solid"/>
            </a:ln>
          </c:spPr>
          <c:marker>
            <c:symbol val="x"/>
            <c:size val="5"/>
            <c:spPr>
              <a:noFill/>
              <a:ln>
                <a:solidFill>
                  <a:srgbClr val="FF6600"/>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SEL_QIPPmilestones!$CO$39:$CO$79</c:f>
              <c:numCache>
                <c:formatCode>mmm\ yy</c:formatCode>
                <c:ptCount val="41"/>
                <c:pt idx="4">
                  <c:v>41455</c:v>
                </c:pt>
                <c:pt idx="5">
                  <c:v>41455</c:v>
                </c:pt>
                <c:pt idx="6">
                  <c:v>41455</c:v>
                </c:pt>
                <c:pt idx="7">
                  <c:v>41455</c:v>
                </c:pt>
                <c:pt idx="8">
                  <c:v>41455</c:v>
                </c:pt>
                <c:pt idx="9">
                  <c:v>41455</c:v>
                </c:pt>
              </c:numCache>
            </c:numRef>
          </c:yVal>
        </c:ser>
        <c:ser>
          <c:idx val="22"/>
          <c:order val="22"/>
          <c:tx>
            <c:strRef>
              <c:f>SEL_QIPPmilestones!$CP$22</c:f>
              <c:strCache>
                <c:ptCount val="1"/>
                <c:pt idx="0">
                  <c:v>QIPP LM 3.22</c:v>
                </c:pt>
              </c:strCache>
            </c:strRef>
          </c:tx>
          <c:spPr>
            <a:ln w="12700">
              <a:solidFill>
                <a:srgbClr val="666699"/>
              </a:solidFill>
              <a:prstDash val="solid"/>
            </a:ln>
          </c:spPr>
          <c:marker>
            <c:symbol val="star"/>
            <c:size val="5"/>
            <c:spPr>
              <a:noFill/>
              <a:ln>
                <a:solidFill>
                  <a:srgbClr val="666699"/>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SEL_QIPPmilestones!$CP$39:$CP$79</c:f>
              <c:numCache>
                <c:formatCode>mmm\ yy</c:formatCode>
                <c:ptCount val="41"/>
                <c:pt idx="4">
                  <c:v>41455</c:v>
                </c:pt>
                <c:pt idx="5">
                  <c:v>41455</c:v>
                </c:pt>
                <c:pt idx="6">
                  <c:v>41455</c:v>
                </c:pt>
                <c:pt idx="7">
                  <c:v>41455</c:v>
                </c:pt>
                <c:pt idx="8">
                  <c:v>41455</c:v>
                </c:pt>
                <c:pt idx="9">
                  <c:v>41455</c:v>
                </c:pt>
              </c:numCache>
            </c:numRef>
          </c:yVal>
        </c:ser>
        <c:ser>
          <c:idx val="23"/>
          <c:order val="23"/>
          <c:tx>
            <c:strRef>
              <c:f>SEL_QIPPmilestones!$CQ$22</c:f>
              <c:strCache>
                <c:ptCount val="1"/>
                <c:pt idx="0">
                  <c:v>QIPP LM 3.23</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SEL_QIPPmilestones!$CQ$39:$CQ$79</c:f>
              <c:numCache>
                <c:formatCode>mmm\ yy</c:formatCode>
                <c:ptCount val="41"/>
                <c:pt idx="4">
                  <c:v>41455</c:v>
                </c:pt>
                <c:pt idx="5">
                  <c:v>41455</c:v>
                </c:pt>
                <c:pt idx="6">
                  <c:v>41455</c:v>
                </c:pt>
                <c:pt idx="7">
                  <c:v>41455</c:v>
                </c:pt>
                <c:pt idx="8">
                  <c:v>41455</c:v>
                </c:pt>
                <c:pt idx="9">
                  <c:v>41455</c:v>
                </c:pt>
              </c:numCache>
            </c:numRef>
          </c:yVal>
        </c:ser>
        <c:ser>
          <c:idx val="24"/>
          <c:order val="24"/>
          <c:tx>
            <c:strRef>
              <c:f>SEL_QIPPmilestones!$CR$22</c:f>
              <c:strCache>
                <c:ptCount val="1"/>
                <c:pt idx="0">
                  <c:v>QIPP LM 3.24</c:v>
                </c:pt>
              </c:strCache>
            </c:strRef>
          </c:tx>
          <c:spPr>
            <a:ln w="12700">
              <a:solidFill>
                <a:srgbClr val="003366"/>
              </a:solidFill>
              <a:prstDash val="solid"/>
            </a:ln>
          </c:spPr>
          <c:marker>
            <c:symbol val="plus"/>
            <c:size val="5"/>
            <c:spPr>
              <a:noFill/>
              <a:ln>
                <a:solidFill>
                  <a:srgbClr val="003366"/>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SEL_QIPPmilestones!$CR$39:$CR$79</c:f>
              <c:numCache>
                <c:formatCode>mmm\ yy</c:formatCode>
                <c:ptCount val="41"/>
                <c:pt idx="4">
                  <c:v>41455</c:v>
                </c:pt>
                <c:pt idx="5">
                  <c:v>41455</c:v>
                </c:pt>
                <c:pt idx="6">
                  <c:v>41455</c:v>
                </c:pt>
                <c:pt idx="7">
                  <c:v>41455</c:v>
                </c:pt>
                <c:pt idx="8">
                  <c:v>41455</c:v>
                </c:pt>
                <c:pt idx="9">
                  <c:v>41455</c:v>
                </c:pt>
              </c:numCache>
            </c:numRef>
          </c:yVal>
        </c:ser>
        <c:ser>
          <c:idx val="25"/>
          <c:order val="25"/>
          <c:tx>
            <c:strRef>
              <c:f>SEL_QIPPmilestones!$CS$22</c:f>
              <c:strCache>
                <c:ptCount val="1"/>
                <c:pt idx="0">
                  <c:v>QIPP LM 3.25</c:v>
                </c:pt>
              </c:strCache>
            </c:strRef>
          </c:tx>
          <c:spPr>
            <a:ln w="12700">
              <a:solidFill>
                <a:srgbClr val="339966"/>
              </a:solidFill>
              <a:prstDash val="solid"/>
            </a:ln>
          </c:spPr>
          <c:marker>
            <c:symbol val="dot"/>
            <c:size val="5"/>
            <c:spPr>
              <a:noFill/>
              <a:ln>
                <a:solidFill>
                  <a:srgbClr val="339966"/>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SEL_QIPPmilestones!$CS$39:$CS$79</c:f>
              <c:numCache>
                <c:formatCode>mmm\ yy</c:formatCode>
                <c:ptCount val="41"/>
                <c:pt idx="4">
                  <c:v>41729</c:v>
                </c:pt>
                <c:pt idx="5">
                  <c:v>41729</c:v>
                </c:pt>
                <c:pt idx="6">
                  <c:v>41729</c:v>
                </c:pt>
                <c:pt idx="7">
                  <c:v>41729</c:v>
                </c:pt>
                <c:pt idx="8">
                  <c:v>41729</c:v>
                </c:pt>
                <c:pt idx="9">
                  <c:v>41729</c:v>
                </c:pt>
              </c:numCache>
            </c:numRef>
          </c:yVal>
        </c:ser>
        <c:ser>
          <c:idx val="26"/>
          <c:order val="26"/>
          <c:tx>
            <c:strRef>
              <c:f>SEL_QIPPmilestones!$CT$22</c:f>
              <c:strCache>
                <c:ptCount val="1"/>
                <c:pt idx="0">
                  <c:v>QIPP LM 3.26</c:v>
                </c:pt>
              </c:strCache>
            </c:strRef>
          </c:tx>
          <c:spPr>
            <a:ln w="12700">
              <a:solidFill>
                <a:srgbClr val="003300"/>
              </a:solidFill>
              <a:prstDash val="solid"/>
            </a:ln>
          </c:spPr>
          <c:marker>
            <c:symbol val="dash"/>
            <c:size val="5"/>
            <c:spPr>
              <a:noFill/>
              <a:ln>
                <a:solidFill>
                  <a:srgbClr val="003300"/>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SEL_QIPPmilestones!$CT$39:$CT$79</c:f>
              <c:numCache>
                <c:formatCode>mmm\ yy</c:formatCode>
                <c:ptCount val="41"/>
                <c:pt idx="4">
                  <c:v>41729</c:v>
                </c:pt>
                <c:pt idx="5">
                  <c:v>41729</c:v>
                </c:pt>
                <c:pt idx="6">
                  <c:v>41729</c:v>
                </c:pt>
                <c:pt idx="7">
                  <c:v>41729</c:v>
                </c:pt>
                <c:pt idx="8">
                  <c:v>41729</c:v>
                </c:pt>
                <c:pt idx="9">
                  <c:v>41729</c:v>
                </c:pt>
              </c:numCache>
            </c:numRef>
          </c:yVal>
        </c:ser>
        <c:ser>
          <c:idx val="27"/>
          <c:order val="27"/>
          <c:tx>
            <c:strRef>
              <c:f>SEL_QIPPmilestones!$CU$22</c:f>
              <c:strCache>
                <c:ptCount val="1"/>
                <c:pt idx="0">
                  <c:v>QIPP LM 3.27</c:v>
                </c:pt>
              </c:strCache>
            </c:strRef>
          </c:tx>
          <c:spPr>
            <a:ln w="12700">
              <a:solidFill>
                <a:srgbClr val="333300"/>
              </a:solidFill>
              <a:prstDash val="solid"/>
            </a:ln>
          </c:spPr>
          <c:marker>
            <c:symbol val="diamond"/>
            <c:size val="5"/>
            <c:spPr>
              <a:solidFill>
                <a:srgbClr val="333300"/>
              </a:solidFill>
              <a:ln>
                <a:solidFill>
                  <a:srgbClr val="333300"/>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SEL_QIPPmilestones!$CU$39:$CU$79</c:f>
              <c:numCache>
                <c:formatCode>mmm\ yy</c:formatCode>
                <c:ptCount val="41"/>
                <c:pt idx="4">
                  <c:v>42094</c:v>
                </c:pt>
                <c:pt idx="5">
                  <c:v>42094</c:v>
                </c:pt>
                <c:pt idx="6">
                  <c:v>42094</c:v>
                </c:pt>
                <c:pt idx="7">
                  <c:v>42094</c:v>
                </c:pt>
                <c:pt idx="8">
                  <c:v>42094</c:v>
                </c:pt>
                <c:pt idx="9">
                  <c:v>42094</c:v>
                </c:pt>
              </c:numCache>
            </c:numRef>
          </c:yVal>
        </c:ser>
        <c:ser>
          <c:idx val="28"/>
          <c:order val="28"/>
          <c:tx>
            <c:strRef>
              <c:f>SEL_QIPPmilestones!$CV$22</c:f>
              <c:strCache>
                <c:ptCount val="1"/>
                <c:pt idx="0">
                  <c:v>QIPP LM 3.28</c:v>
                </c:pt>
              </c:strCache>
            </c:strRef>
          </c:tx>
          <c:spPr>
            <a:ln w="12700">
              <a:solidFill>
                <a:srgbClr val="993300"/>
              </a:solidFill>
              <a:prstDash val="solid"/>
            </a:ln>
          </c:spPr>
          <c:marker>
            <c:symbol val="square"/>
            <c:size val="5"/>
            <c:spPr>
              <a:solidFill>
                <a:srgbClr val="993300"/>
              </a:solidFill>
              <a:ln>
                <a:solidFill>
                  <a:srgbClr val="993300"/>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SEL_QIPPmilestones!$CV$39:$CV$79</c:f>
              <c:numCache>
                <c:formatCode>mmm\ yy</c:formatCode>
                <c:ptCount val="41"/>
                <c:pt idx="4">
                  <c:v>42094</c:v>
                </c:pt>
                <c:pt idx="5">
                  <c:v>42094</c:v>
                </c:pt>
                <c:pt idx="6">
                  <c:v>42094</c:v>
                </c:pt>
                <c:pt idx="7">
                  <c:v>42094</c:v>
                </c:pt>
                <c:pt idx="8">
                  <c:v>42094</c:v>
                </c:pt>
                <c:pt idx="9">
                  <c:v>42094</c:v>
                </c:pt>
              </c:numCache>
            </c:numRef>
          </c:yVal>
        </c:ser>
        <c:ser>
          <c:idx val="29"/>
          <c:order val="29"/>
          <c:tx>
            <c:strRef>
              <c:f>SEL_QIPPmilestones!$CW$22</c:f>
              <c:strCache>
                <c:ptCount val="1"/>
                <c:pt idx="0">
                  <c:v>QIPP LM 3.29</c:v>
                </c:pt>
              </c:strCache>
            </c:strRef>
          </c:tx>
          <c:spPr>
            <a:ln w="12700">
              <a:solidFill>
                <a:srgbClr val="993366"/>
              </a:solidFill>
              <a:prstDash val="solid"/>
            </a:ln>
          </c:spPr>
          <c:marker>
            <c:symbol val="triangle"/>
            <c:size val="5"/>
            <c:spPr>
              <a:solidFill>
                <a:srgbClr val="993366"/>
              </a:solidFill>
              <a:ln>
                <a:solidFill>
                  <a:srgbClr val="993366"/>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SEL_QIPPmilestones!$CW$39:$CW$79</c:f>
              <c:numCache>
                <c:formatCode>mmm\ yy</c:formatCode>
                <c:ptCount val="41"/>
                <c:pt idx="4">
                  <c:v>41029</c:v>
                </c:pt>
                <c:pt idx="5">
                  <c:v>41029</c:v>
                </c:pt>
                <c:pt idx="6">
                  <c:v>41029</c:v>
                </c:pt>
                <c:pt idx="7">
                  <c:v>41029</c:v>
                </c:pt>
                <c:pt idx="8">
                  <c:v>41029</c:v>
                </c:pt>
              </c:numCache>
            </c:numRef>
          </c:yVal>
        </c:ser>
        <c:axId val="97777152"/>
        <c:axId val="97784576"/>
      </c:scatterChart>
      <c:valAx>
        <c:axId val="97777152"/>
        <c:scaling>
          <c:orientation val="minMax"/>
        </c:scaling>
        <c:axPos val="t"/>
        <c:title>
          <c:tx>
            <c:rich>
              <a:bodyPr/>
              <a:lstStyle/>
              <a:p>
                <a:pPr>
                  <a:defRPr sz="1000" b="1" i="1" u="none" strike="noStrike" baseline="0">
                    <a:solidFill>
                      <a:srgbClr val="000000"/>
                    </a:solidFill>
                    <a:latin typeface="Calibri"/>
                    <a:ea typeface="Calibri"/>
                    <a:cs typeface="Calibri"/>
                  </a:defRPr>
                </a:pPr>
                <a:r>
                  <a:rPr lang="en-GB"/>
                  <a:t>MONTH REPORTED</a:t>
                </a:r>
              </a:p>
            </c:rich>
          </c:tx>
          <c:layout>
            <c:manualLayout>
              <c:xMode val="edge"/>
              <c:yMode val="edge"/>
              <c:x val="0.40778606755788344"/>
              <c:y val="5.1548290640885078E-2"/>
            </c:manualLayout>
          </c:layout>
          <c:spPr>
            <a:noFill/>
            <a:ln w="25400">
              <a:noFill/>
            </a:ln>
          </c:spPr>
        </c:title>
        <c:numFmt formatCode="mmm\-yy" sourceLinked="1"/>
        <c:minorTickMark val="out"/>
        <c:tickLblPos val="nextTo"/>
        <c:txPr>
          <a:bodyPr rot="-5400000" vert="horz"/>
          <a:lstStyle/>
          <a:p>
            <a:pPr>
              <a:defRPr sz="1000" b="0" i="1" u="none" strike="noStrike" baseline="0">
                <a:solidFill>
                  <a:srgbClr val="000000"/>
                </a:solidFill>
                <a:latin typeface="Calibri"/>
                <a:ea typeface="Calibri"/>
                <a:cs typeface="Calibri"/>
              </a:defRPr>
            </a:pPr>
            <a:endParaRPr lang="en-US"/>
          </a:p>
        </c:txPr>
        <c:crossAx val="97784576"/>
        <c:crossesAt val="31"/>
        <c:crossBetween val="midCat"/>
        <c:majorUnit val="31"/>
        <c:minorUnit val="31"/>
      </c:valAx>
      <c:valAx>
        <c:axId val="97784576"/>
        <c:scaling>
          <c:orientation val="maxMin"/>
        </c:scaling>
        <c:axPos val="l"/>
        <c:majorGridlines/>
        <c:minorGridlines/>
        <c:title>
          <c:tx>
            <c:rich>
              <a:bodyPr/>
              <a:lstStyle/>
              <a:p>
                <a:pPr>
                  <a:defRPr sz="1000" b="1" i="1" u="none" strike="noStrike" baseline="0">
                    <a:solidFill>
                      <a:srgbClr val="000000"/>
                    </a:solidFill>
                    <a:latin typeface="Calibri"/>
                    <a:ea typeface="Calibri"/>
                    <a:cs typeface="Calibri"/>
                  </a:defRPr>
                </a:pPr>
                <a:r>
                  <a:rPr lang="en-GB"/>
                  <a:t>EXPECTED MONTH OF DELVIERY</a:t>
                </a:r>
              </a:p>
            </c:rich>
          </c:tx>
          <c:spPr>
            <a:noFill/>
            <a:ln w="25400">
              <a:noFill/>
            </a:ln>
          </c:spPr>
        </c:title>
        <c:numFmt formatCode="mmm\-yy" sourceLinked="1"/>
        <c:minorTickMark val="out"/>
        <c:tickLblPos val="nextTo"/>
        <c:txPr>
          <a:bodyPr rot="0" vert="horz"/>
          <a:lstStyle/>
          <a:p>
            <a:pPr>
              <a:defRPr sz="1000" b="0" i="1" u="none" strike="noStrike" baseline="0">
                <a:solidFill>
                  <a:srgbClr val="000000"/>
                </a:solidFill>
                <a:latin typeface="Calibri"/>
                <a:ea typeface="Calibri"/>
                <a:cs typeface="Calibri"/>
              </a:defRPr>
            </a:pPr>
            <a:endParaRPr lang="en-US"/>
          </a:p>
        </c:txPr>
        <c:crossAx val="97777152"/>
        <c:crossesAt val="31"/>
        <c:crossBetween val="midCat"/>
        <c:majorUnit val="31"/>
        <c:minorUnit val="31"/>
      </c:valAx>
      <c:spPr>
        <a:ln>
          <a:solidFill>
            <a:schemeClr val="accent1"/>
          </a:solidFill>
        </a:ln>
      </c:spPr>
    </c:plotArea>
    <c:legend>
      <c:legendPos val="r"/>
      <c:layout>
        <c:manualLayout>
          <c:xMode val="edge"/>
          <c:yMode val="edge"/>
          <c:x val="7.5801851299199835E-2"/>
          <c:y val="0.80506382271836252"/>
          <c:w val="0.81146826034500752"/>
          <c:h val="0.15696215821123732"/>
        </c:manualLayout>
      </c:layout>
      <c:txPr>
        <a:bodyPr/>
        <a:lstStyle/>
        <a:p>
          <a:pPr>
            <a:defRPr sz="920" b="0" i="1" u="none" strike="noStrike" baseline="0">
              <a:solidFill>
                <a:srgbClr val="000000"/>
              </a:solidFill>
              <a:latin typeface="Calibri"/>
              <a:ea typeface="Calibri"/>
              <a:cs typeface="Calibri"/>
            </a:defRPr>
          </a:pPr>
          <a:endParaRPr lang="en-US"/>
        </a:p>
      </c:txPr>
    </c:legend>
    <c:plotVisOnly val="1"/>
    <c:dispBlanksAs val="gap"/>
  </c:chart>
  <c:txPr>
    <a:bodyPr/>
    <a:lstStyle/>
    <a:p>
      <a:pPr>
        <a:defRPr sz="1000" b="0" i="1" u="none" strike="noStrike" baseline="0">
          <a:solidFill>
            <a:srgbClr val="000000"/>
          </a:solidFill>
          <a:latin typeface="Calibri"/>
          <a:ea typeface="Calibri"/>
          <a:cs typeface="Calibri"/>
        </a:defRPr>
      </a:pPr>
      <a:endParaRPr lang="en-US"/>
    </a:p>
  </c:txPr>
  <c:printSettings>
    <c:headerFooter alignWithMargins="0"/>
    <c:pageMargins b="1" l="0.75000000000000333" r="0.75000000000000333"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400" b="1" i="1" u="none" strike="noStrike" baseline="0">
                <a:solidFill>
                  <a:srgbClr val="000000"/>
                </a:solidFill>
                <a:latin typeface="Calibri"/>
                <a:ea typeface="Calibri"/>
                <a:cs typeface="Calibri"/>
              </a:defRPr>
            </a:pPr>
            <a:r>
              <a:rPr lang="en-GB"/>
              <a:t>PCT Milestones graph - QIPP initiative 4</a:t>
            </a:r>
          </a:p>
        </c:rich>
      </c:tx>
      <c:layout>
        <c:manualLayout>
          <c:xMode val="edge"/>
          <c:yMode val="edge"/>
          <c:x val="9.8418571464974642E-3"/>
          <c:y val="9.0457064079111325E-3"/>
        </c:manualLayout>
      </c:layout>
      <c:spPr>
        <a:noFill/>
        <a:ln w="25400">
          <a:noFill/>
        </a:ln>
      </c:spPr>
    </c:title>
    <c:plotArea>
      <c:layout>
        <c:manualLayout>
          <c:layoutTarget val="inner"/>
          <c:xMode val="edge"/>
          <c:yMode val="edge"/>
          <c:x val="8.4476379228106677E-2"/>
          <c:y val="0.13164251304030034"/>
          <c:w val="0.79889298892988925"/>
          <c:h val="0.63285024154590053"/>
        </c:manualLayout>
      </c:layout>
      <c:scatterChart>
        <c:scatterStyle val="lineMarker"/>
        <c:ser>
          <c:idx val="0"/>
          <c:order val="0"/>
          <c:tx>
            <c:v>delivery path</c:v>
          </c:tx>
          <c:spPr>
            <a:ln w="6350">
              <a:prstDash val="dashDot"/>
            </a:ln>
          </c:spPr>
          <c:marker>
            <c:symbol val="none"/>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yVal>
        </c:ser>
        <c:ser>
          <c:idx val="6"/>
          <c:order val="1"/>
          <c:tx>
            <c:strRef>
              <c:f>SEL_QIPPmilestones!$DB$22</c:f>
              <c:strCache>
                <c:ptCount val="1"/>
                <c:pt idx="0">
                  <c:v>QIPP LM 4.1</c:v>
                </c:pt>
              </c:strCache>
            </c:strRef>
          </c:tx>
          <c:spPr>
            <a:ln>
              <a:solidFill>
                <a:schemeClr val="tx2">
                  <a:lumMod val="40000"/>
                  <a:lumOff val="60000"/>
                </a:schemeClr>
              </a:solidFill>
            </a:ln>
          </c:spPr>
          <c:marker>
            <c:symbol val="plus"/>
            <c:size val="7"/>
          </c:marker>
          <c:dLbls>
            <c:dLbl>
              <c:idx val="0"/>
              <c:delete val="1"/>
            </c:dLbl>
            <c:dLbl>
              <c:idx val="1"/>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SEL_QIPPmilestones!$DB$39:$DB$79</c:f>
              <c:numCache>
                <c:formatCode>mmm\ yy</c:formatCode>
                <c:ptCount val="41"/>
                <c:pt idx="4">
                  <c:v>41060</c:v>
                </c:pt>
                <c:pt idx="5">
                  <c:v>41060</c:v>
                </c:pt>
                <c:pt idx="6">
                  <c:v>41090</c:v>
                </c:pt>
              </c:numCache>
            </c:numRef>
          </c:yVal>
        </c:ser>
        <c:ser>
          <c:idx val="7"/>
          <c:order val="2"/>
          <c:tx>
            <c:strRef>
              <c:f>SEL_QIPPmilestones!$DC$22</c:f>
              <c:strCache>
                <c:ptCount val="1"/>
                <c:pt idx="0">
                  <c:v>QIPP LM 4.2</c:v>
                </c:pt>
              </c:strCache>
            </c:strRef>
          </c:tx>
          <c:spPr>
            <a:ln w="25400">
              <a:solidFill>
                <a:srgbClr val="FF8080"/>
              </a:solidFill>
              <a:prstDash val="lgDashDot"/>
            </a:ln>
          </c:spPr>
          <c:marker>
            <c:symbol val="plus"/>
            <c:size val="7"/>
            <c:spPr>
              <a:solidFill>
                <a:srgbClr val="969696"/>
              </a:solidFill>
              <a:ln>
                <a:solidFill>
                  <a:srgbClr val="FF8080"/>
                </a:solidFill>
                <a:prstDash val="solid"/>
              </a:ln>
            </c:spPr>
          </c:marker>
          <c:dLbls>
            <c:dLbl>
              <c:idx val="0"/>
              <c:delete val="1"/>
            </c:dLbl>
            <c:dLbl>
              <c:idx val="1"/>
              <c:delete val="1"/>
            </c:dLbl>
            <c:dLbl>
              <c:idx val="2"/>
              <c:delete val="1"/>
            </c:dLbl>
            <c:dLbl>
              <c:idx val="3"/>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SEL_QIPPmilestones!$DC$39:$DC$79</c:f>
              <c:numCache>
                <c:formatCode>mmm\ yy</c:formatCode>
                <c:ptCount val="41"/>
                <c:pt idx="4">
                  <c:v>41090</c:v>
                </c:pt>
                <c:pt idx="5">
                  <c:v>41090</c:v>
                </c:pt>
                <c:pt idx="6">
                  <c:v>41121</c:v>
                </c:pt>
                <c:pt idx="7">
                  <c:v>41121</c:v>
                </c:pt>
              </c:numCache>
            </c:numRef>
          </c:yVal>
        </c:ser>
        <c:ser>
          <c:idx val="15"/>
          <c:order val="3"/>
          <c:tx>
            <c:strRef>
              <c:f>SEL_QIPPmilestones!$DD$22</c:f>
              <c:strCache>
                <c:ptCount val="1"/>
                <c:pt idx="0">
                  <c:v>QIPP LM 4.3</c:v>
                </c:pt>
              </c:strCache>
            </c:strRef>
          </c:tx>
          <c:spPr>
            <a:ln w="25400">
              <a:solidFill>
                <a:srgbClr val="FFCC99"/>
              </a:solidFill>
              <a:prstDash val="solid"/>
            </a:ln>
          </c:spPr>
          <c:marker>
            <c:symbol val="plus"/>
            <c:size val="7"/>
            <c:spPr>
              <a:noFill/>
              <a:ln>
                <a:solidFill>
                  <a:srgbClr val="FFCC99"/>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SEL_QIPPmilestones!$DD$39:$DD$79</c:f>
              <c:numCache>
                <c:formatCode>mmm\ yy</c:formatCode>
                <c:ptCount val="41"/>
                <c:pt idx="4">
                  <c:v>41121</c:v>
                </c:pt>
                <c:pt idx="5">
                  <c:v>41121</c:v>
                </c:pt>
                <c:pt idx="6">
                  <c:v>41121</c:v>
                </c:pt>
                <c:pt idx="7">
                  <c:v>41121</c:v>
                </c:pt>
              </c:numCache>
            </c:numRef>
          </c:yVal>
        </c:ser>
        <c:ser>
          <c:idx val="16"/>
          <c:order val="4"/>
          <c:tx>
            <c:strRef>
              <c:f>SEL_QIPPmilestones!$DE$22</c:f>
              <c:strCache>
                <c:ptCount val="1"/>
                <c:pt idx="0">
                  <c:v>QIPP LM 4.4</c:v>
                </c:pt>
              </c:strCache>
            </c:strRef>
          </c:tx>
          <c:spPr>
            <a:ln w="25400">
              <a:solidFill>
                <a:srgbClr val="3366FF"/>
              </a:solidFill>
              <a:prstDash val="solid"/>
            </a:ln>
          </c:spPr>
          <c:marker>
            <c:symbol val="plus"/>
            <c:size val="7"/>
            <c:spPr>
              <a:noFill/>
              <a:ln>
                <a:solidFill>
                  <a:srgbClr val="3366FF"/>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SEL_QIPPmilestones!$DE$39:$DE$79</c:f>
              <c:numCache>
                <c:formatCode>mmm\ yy</c:formatCode>
                <c:ptCount val="41"/>
                <c:pt idx="4">
                  <c:v>41274</c:v>
                </c:pt>
                <c:pt idx="5">
                  <c:v>41274</c:v>
                </c:pt>
                <c:pt idx="6">
                  <c:v>41305</c:v>
                </c:pt>
                <c:pt idx="7">
                  <c:v>41305</c:v>
                </c:pt>
                <c:pt idx="8">
                  <c:v>41243</c:v>
                </c:pt>
                <c:pt idx="9">
                  <c:v>41305</c:v>
                </c:pt>
              </c:numCache>
            </c:numRef>
          </c:yVal>
        </c:ser>
        <c:ser>
          <c:idx val="17"/>
          <c:order val="5"/>
          <c:tx>
            <c:strRef>
              <c:f>SEL_QIPPmilestones!$DF$22</c:f>
              <c:strCache>
                <c:ptCount val="1"/>
                <c:pt idx="0">
                  <c:v>QIPP LM 4.5</c:v>
                </c:pt>
              </c:strCache>
            </c:strRef>
          </c:tx>
          <c:spPr>
            <a:ln w="25400">
              <a:solidFill>
                <a:srgbClr val="33CCCC"/>
              </a:solidFill>
              <a:prstDash val="solid"/>
            </a:ln>
          </c:spPr>
          <c:marker>
            <c:symbol val="plus"/>
            <c:size val="7"/>
            <c:spPr>
              <a:noFill/>
              <a:ln>
                <a:solidFill>
                  <a:srgbClr val="33CCCC"/>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SEL_QIPPmilestones!$DF$39:$DF$79</c:f>
              <c:numCache>
                <c:formatCode>mmm\ yy</c:formatCode>
                <c:ptCount val="41"/>
                <c:pt idx="4">
                  <c:v>41090</c:v>
                </c:pt>
                <c:pt idx="5">
                  <c:v>41090</c:v>
                </c:pt>
                <c:pt idx="6">
                  <c:v>41394</c:v>
                </c:pt>
                <c:pt idx="7">
                  <c:v>41394</c:v>
                </c:pt>
                <c:pt idx="8">
                  <c:v>41394</c:v>
                </c:pt>
                <c:pt idx="9">
                  <c:v>41394</c:v>
                </c:pt>
              </c:numCache>
            </c:numRef>
          </c:yVal>
        </c:ser>
        <c:ser>
          <c:idx val="2"/>
          <c:order val="6"/>
          <c:tx>
            <c:strRef>
              <c:f>SEL_QIPPmilestones!$DG$22</c:f>
              <c:strCache>
                <c:ptCount val="1"/>
                <c:pt idx="0">
                  <c:v>QIPP LM 4.6</c:v>
                </c:pt>
              </c:strCache>
            </c:strRef>
          </c:tx>
          <c:marker>
            <c:symbol val="plus"/>
            <c:size val="7"/>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SEL_QIPPmilestones!$DG$39:$DG$79</c:f>
              <c:numCache>
                <c:formatCode>mmm\ yy</c:formatCode>
                <c:ptCount val="41"/>
                <c:pt idx="4">
                  <c:v>41060</c:v>
                </c:pt>
                <c:pt idx="5">
                  <c:v>41060</c:v>
                </c:pt>
              </c:numCache>
            </c:numRef>
          </c:yVal>
        </c:ser>
        <c:ser>
          <c:idx val="3"/>
          <c:order val="7"/>
          <c:tx>
            <c:strRef>
              <c:f>SEL_QIPPmilestones!$DH$22</c:f>
              <c:strCache>
                <c:ptCount val="1"/>
                <c:pt idx="0">
                  <c:v>QIPP LM 4.7</c:v>
                </c:pt>
              </c:strCache>
            </c:strRef>
          </c:tx>
          <c:marker>
            <c:symbol val="plus"/>
            <c:size val="7"/>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SEL_QIPPmilestones!$DH$39:$DH$79</c:f>
              <c:numCache>
                <c:formatCode>mmm\ yy</c:formatCode>
                <c:ptCount val="41"/>
                <c:pt idx="4">
                  <c:v>41182</c:v>
                </c:pt>
                <c:pt idx="5">
                  <c:v>41182</c:v>
                </c:pt>
                <c:pt idx="6">
                  <c:v>41182</c:v>
                </c:pt>
                <c:pt idx="7">
                  <c:v>41182</c:v>
                </c:pt>
                <c:pt idx="8">
                  <c:v>41394</c:v>
                </c:pt>
                <c:pt idx="9">
                  <c:v>41182</c:v>
                </c:pt>
              </c:numCache>
            </c:numRef>
          </c:yVal>
        </c:ser>
        <c:ser>
          <c:idx val="4"/>
          <c:order val="8"/>
          <c:tx>
            <c:strRef>
              <c:f>SEL_QIPPmilestones!$DI$22</c:f>
              <c:strCache>
                <c:ptCount val="1"/>
                <c:pt idx="0">
                  <c:v>QIPP LM 4.8</c:v>
                </c:pt>
              </c:strCache>
            </c:strRef>
          </c:tx>
          <c:marker>
            <c:symbol val="plus"/>
            <c:size val="7"/>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SEL_QIPPmilestones!$DI$39:$DI$79</c:f>
              <c:numCache>
                <c:formatCode>mmm\ yy</c:formatCode>
                <c:ptCount val="41"/>
                <c:pt idx="4">
                  <c:v>41182</c:v>
                </c:pt>
                <c:pt idx="5">
                  <c:v>41182</c:v>
                </c:pt>
                <c:pt idx="6">
                  <c:v>41182</c:v>
                </c:pt>
                <c:pt idx="7">
                  <c:v>41182</c:v>
                </c:pt>
                <c:pt idx="8">
                  <c:v>41394</c:v>
                </c:pt>
                <c:pt idx="9">
                  <c:v>41394</c:v>
                </c:pt>
              </c:numCache>
            </c:numRef>
          </c:yVal>
        </c:ser>
        <c:ser>
          <c:idx val="5"/>
          <c:order val="9"/>
          <c:tx>
            <c:strRef>
              <c:f>SEL_QIPPmilestones!$DJ$22</c:f>
              <c:strCache>
                <c:ptCount val="1"/>
                <c:pt idx="0">
                  <c:v>QIPP LM 4.9</c:v>
                </c:pt>
              </c:strCache>
            </c:strRef>
          </c:tx>
          <c:marker>
            <c:symbol val="plus"/>
            <c:size val="7"/>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SEL_QIPPmilestones!$DJ$39:$DJ$79</c:f>
              <c:numCache>
                <c:formatCode>mmm\ yy</c:formatCode>
                <c:ptCount val="41"/>
                <c:pt idx="4">
                  <c:v>41182</c:v>
                </c:pt>
                <c:pt idx="5">
                  <c:v>41182</c:v>
                </c:pt>
                <c:pt idx="6">
                  <c:v>41182</c:v>
                </c:pt>
                <c:pt idx="7">
                  <c:v>41182</c:v>
                </c:pt>
                <c:pt idx="8">
                  <c:v>41182</c:v>
                </c:pt>
              </c:numCache>
            </c:numRef>
          </c:yVal>
        </c:ser>
        <c:ser>
          <c:idx val="8"/>
          <c:order val="10"/>
          <c:tx>
            <c:strRef>
              <c:f>SEL_QIPPmilestones!$DK$22</c:f>
              <c:strCache>
                <c:ptCount val="1"/>
                <c:pt idx="0">
                  <c:v>QIPP LM 4.10</c:v>
                </c:pt>
              </c:strCache>
            </c:strRef>
          </c:tx>
          <c:marker>
            <c:symbol val="plus"/>
            <c:size val="7"/>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SEL_QIPPmilestones!$DK$39:$DK$79</c:f>
              <c:numCache>
                <c:formatCode>mmm\ yy</c:formatCode>
                <c:ptCount val="41"/>
                <c:pt idx="4">
                  <c:v>41274</c:v>
                </c:pt>
                <c:pt idx="5">
                  <c:v>41274</c:v>
                </c:pt>
                <c:pt idx="6">
                  <c:v>41274</c:v>
                </c:pt>
                <c:pt idx="7">
                  <c:v>41274</c:v>
                </c:pt>
                <c:pt idx="8">
                  <c:v>41274</c:v>
                </c:pt>
                <c:pt idx="9">
                  <c:v>41274</c:v>
                </c:pt>
              </c:numCache>
            </c:numRef>
          </c:yVal>
        </c:ser>
        <c:ser>
          <c:idx val="1"/>
          <c:order val="11"/>
          <c:tx>
            <c:strRef>
              <c:f>SEL_QIPPmilestones!$DL$22</c:f>
              <c:strCache>
                <c:ptCount val="1"/>
                <c:pt idx="0">
                  <c:v>QIPP LM 4.11</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SEL_QIPPmilestones!$DL$39:$DL$79</c:f>
              <c:numCache>
                <c:formatCode>mmm\ yy</c:formatCode>
                <c:ptCount val="41"/>
                <c:pt idx="4">
                  <c:v>41274</c:v>
                </c:pt>
                <c:pt idx="5">
                  <c:v>41274</c:v>
                </c:pt>
                <c:pt idx="6">
                  <c:v>41274</c:v>
                </c:pt>
                <c:pt idx="7">
                  <c:v>41274</c:v>
                </c:pt>
                <c:pt idx="8">
                  <c:v>41274</c:v>
                </c:pt>
                <c:pt idx="9">
                  <c:v>41274</c:v>
                </c:pt>
              </c:numCache>
            </c:numRef>
          </c:yVal>
        </c:ser>
        <c:ser>
          <c:idx val="9"/>
          <c:order val="12"/>
          <c:tx>
            <c:strRef>
              <c:f>SEL_QIPPmilestones!$DM$22</c:f>
              <c:strCache>
                <c:ptCount val="1"/>
                <c:pt idx="0">
                  <c:v>QIPP LM 4.12</c:v>
                </c:pt>
              </c:strCache>
            </c:strRef>
          </c:tx>
          <c:spPr>
            <a:ln w="12700">
              <a:solidFill>
                <a:srgbClr val="CCFFFF"/>
              </a:solidFill>
              <a:prstDash val="solid"/>
            </a:ln>
          </c:spPr>
          <c:marker>
            <c:symbol val="diamond"/>
            <c:size val="5"/>
            <c:spPr>
              <a:solidFill>
                <a:srgbClr val="CCFFFF"/>
              </a:solidFill>
              <a:ln>
                <a:solidFill>
                  <a:srgbClr val="CCFFFF"/>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SEL_QIPPmilestones!$DM$39:$DM$79</c:f>
              <c:numCache>
                <c:formatCode>mmm\ yy</c:formatCode>
                <c:ptCount val="41"/>
                <c:pt idx="4">
                  <c:v>41333</c:v>
                </c:pt>
                <c:pt idx="5">
                  <c:v>41333</c:v>
                </c:pt>
                <c:pt idx="6">
                  <c:v>41333</c:v>
                </c:pt>
                <c:pt idx="7">
                  <c:v>41333</c:v>
                </c:pt>
                <c:pt idx="8">
                  <c:v>41333</c:v>
                </c:pt>
                <c:pt idx="9">
                  <c:v>41333</c:v>
                </c:pt>
              </c:numCache>
            </c:numRef>
          </c:yVal>
        </c:ser>
        <c:ser>
          <c:idx val="10"/>
          <c:order val="13"/>
          <c:tx>
            <c:strRef>
              <c:f>SEL_QIPPmilestones!$DN$22</c:f>
              <c:strCache>
                <c:ptCount val="1"/>
                <c:pt idx="0">
                  <c:v>QIPP LM 4.13</c:v>
                </c:pt>
              </c:strCache>
            </c:strRef>
          </c:tx>
          <c:spPr>
            <a:ln w="12700">
              <a:solidFill>
                <a:srgbClr val="CCFFCC"/>
              </a:solidFill>
              <a:prstDash val="solid"/>
            </a:ln>
          </c:spPr>
          <c:marker>
            <c:symbol val="square"/>
            <c:size val="5"/>
            <c:spPr>
              <a:solidFill>
                <a:srgbClr val="CCFFCC"/>
              </a:solidFill>
              <a:ln>
                <a:solidFill>
                  <a:srgbClr val="CCFFCC"/>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SEL_QIPPmilestones!$DN$39:$DN$79</c:f>
              <c:numCache>
                <c:formatCode>mmm\ yy</c:formatCode>
                <c:ptCount val="41"/>
                <c:pt idx="4">
                  <c:v>41486</c:v>
                </c:pt>
                <c:pt idx="5">
                  <c:v>41486</c:v>
                </c:pt>
                <c:pt idx="6">
                  <c:v>41486</c:v>
                </c:pt>
                <c:pt idx="7">
                  <c:v>41486</c:v>
                </c:pt>
                <c:pt idx="8">
                  <c:v>41486</c:v>
                </c:pt>
                <c:pt idx="9">
                  <c:v>41486</c:v>
                </c:pt>
              </c:numCache>
            </c:numRef>
          </c:yVal>
        </c:ser>
        <c:ser>
          <c:idx val="11"/>
          <c:order val="14"/>
          <c:tx>
            <c:strRef>
              <c:f>SEL_QIPPmilestones!$DO$22</c:f>
              <c:strCache>
                <c:ptCount val="1"/>
                <c:pt idx="0">
                  <c:v>QIPP LM 4.14</c:v>
                </c:pt>
              </c:strCache>
            </c:strRef>
          </c:tx>
          <c:spPr>
            <a:ln w="12700">
              <a:solidFill>
                <a:srgbClr val="FFFF99"/>
              </a:solidFill>
              <a:prstDash val="solid"/>
            </a:ln>
          </c:spPr>
          <c:marker>
            <c:symbol val="triangle"/>
            <c:size val="5"/>
            <c:spPr>
              <a:solidFill>
                <a:srgbClr val="FFFF99"/>
              </a:solidFill>
              <a:ln>
                <a:solidFill>
                  <a:srgbClr val="FFFF99"/>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SEL_QIPPmilestones!$DO$39:$DO$79</c:f>
              <c:numCache>
                <c:formatCode>mmm\ yy</c:formatCode>
                <c:ptCount val="41"/>
                <c:pt idx="4">
                  <c:v>41639</c:v>
                </c:pt>
                <c:pt idx="5">
                  <c:v>41639</c:v>
                </c:pt>
                <c:pt idx="6">
                  <c:v>41639</c:v>
                </c:pt>
                <c:pt idx="7">
                  <c:v>41639</c:v>
                </c:pt>
                <c:pt idx="8">
                  <c:v>41639</c:v>
                </c:pt>
                <c:pt idx="9">
                  <c:v>41639</c:v>
                </c:pt>
              </c:numCache>
            </c:numRef>
          </c:yVal>
        </c:ser>
        <c:ser>
          <c:idx val="12"/>
          <c:order val="15"/>
          <c:tx>
            <c:strRef>
              <c:f>SEL_QIPPmilestones!$DP$22</c:f>
              <c:strCache>
                <c:ptCount val="1"/>
                <c:pt idx="0">
                  <c:v>QIPP LM 4.15</c:v>
                </c:pt>
              </c:strCache>
            </c:strRef>
          </c:tx>
          <c:spPr>
            <a:ln w="12700">
              <a:solidFill>
                <a:srgbClr val="99CCFF"/>
              </a:solidFill>
              <a:prstDash val="solid"/>
            </a:ln>
          </c:spPr>
          <c:marker>
            <c:symbol val="x"/>
            <c:size val="5"/>
            <c:spPr>
              <a:noFill/>
              <a:ln>
                <a:solidFill>
                  <a:srgbClr val="99CCFF"/>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SEL_QIPPmilestones!$DP$39:$DP$79</c:f>
              <c:numCache>
                <c:formatCode>mmm\ yy</c:formatCode>
                <c:ptCount val="41"/>
                <c:pt idx="4">
                  <c:v>42094</c:v>
                </c:pt>
                <c:pt idx="5">
                  <c:v>42094</c:v>
                </c:pt>
                <c:pt idx="6">
                  <c:v>42094</c:v>
                </c:pt>
                <c:pt idx="7">
                  <c:v>42094</c:v>
                </c:pt>
                <c:pt idx="8">
                  <c:v>42094</c:v>
                </c:pt>
                <c:pt idx="9">
                  <c:v>42094</c:v>
                </c:pt>
              </c:numCache>
            </c:numRef>
          </c:yVal>
        </c:ser>
        <c:ser>
          <c:idx val="13"/>
          <c:order val="16"/>
          <c:tx>
            <c:strRef>
              <c:f>SEL_QIPPmilestones!$DQ$22</c:f>
              <c:strCache>
                <c:ptCount val="1"/>
                <c:pt idx="0">
                  <c:v>QIPP LM 4.16</c:v>
                </c:pt>
              </c:strCache>
            </c:strRef>
          </c:tx>
          <c:spPr>
            <a:ln w="12700">
              <a:solidFill>
                <a:srgbClr val="FF99CC"/>
              </a:solidFill>
              <a:prstDash val="solid"/>
            </a:ln>
          </c:spPr>
          <c:marker>
            <c:symbol val="star"/>
            <c:size val="5"/>
            <c:spPr>
              <a:noFill/>
              <a:ln>
                <a:solidFill>
                  <a:srgbClr val="FF99CC"/>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SEL_QIPPmilestones!$DQ$39:$DQ$79</c:f>
              <c:numCache>
                <c:formatCode>mmm\ yy</c:formatCode>
                <c:ptCount val="41"/>
                <c:pt idx="4">
                  <c:v>41029</c:v>
                </c:pt>
              </c:numCache>
            </c:numRef>
          </c:yVal>
        </c:ser>
        <c:ser>
          <c:idx val="14"/>
          <c:order val="17"/>
          <c:tx>
            <c:strRef>
              <c:f>SEL_QIPPmilestones!$DR$22</c:f>
              <c:strCache>
                <c:ptCount val="1"/>
                <c:pt idx="0">
                  <c:v>QIPP LM 4.17</c:v>
                </c:pt>
              </c:strCache>
            </c:strRef>
          </c:tx>
          <c:spPr>
            <a:ln w="12700">
              <a:solidFill>
                <a:srgbClr val="CC99FF"/>
              </a:solidFill>
              <a:prstDash val="solid"/>
            </a:ln>
          </c:spPr>
          <c:marker>
            <c:symbol val="circle"/>
            <c:size val="5"/>
            <c:spPr>
              <a:solidFill>
                <a:srgbClr val="CC99FF"/>
              </a:solidFill>
              <a:ln>
                <a:solidFill>
                  <a:srgbClr val="CC99FF"/>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SEL_QIPPmilestones!$DR$39:$DR$79</c:f>
              <c:numCache>
                <c:formatCode>mmm\ yy</c:formatCode>
                <c:ptCount val="41"/>
                <c:pt idx="4">
                  <c:v>41121</c:v>
                </c:pt>
                <c:pt idx="5">
                  <c:v>41121</c:v>
                </c:pt>
                <c:pt idx="6">
                  <c:v>41121</c:v>
                </c:pt>
                <c:pt idx="7">
                  <c:v>41121</c:v>
                </c:pt>
              </c:numCache>
            </c:numRef>
          </c:yVal>
        </c:ser>
        <c:ser>
          <c:idx val="18"/>
          <c:order val="18"/>
          <c:tx>
            <c:strRef>
              <c:f>SEL_QIPPmilestones!$DS$22</c:f>
              <c:strCache>
                <c:ptCount val="1"/>
                <c:pt idx="0">
                  <c:v>QIPP LM 4.18</c:v>
                </c:pt>
              </c:strCache>
            </c:strRef>
          </c:tx>
          <c:spPr>
            <a:ln w="12700">
              <a:solidFill>
                <a:srgbClr val="99CC00"/>
              </a:solidFill>
              <a:prstDash val="solid"/>
            </a:ln>
          </c:spPr>
          <c:marker>
            <c:symbol val="diamond"/>
            <c:size val="5"/>
            <c:spPr>
              <a:solidFill>
                <a:srgbClr val="99CC00"/>
              </a:solidFill>
              <a:ln>
                <a:solidFill>
                  <a:srgbClr val="99CC00"/>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SEL_QIPPmilestones!$DS$39:$DS$79</c:f>
              <c:numCache>
                <c:formatCode>mmm\ yy</c:formatCode>
                <c:ptCount val="41"/>
                <c:pt idx="4">
                  <c:v>41090</c:v>
                </c:pt>
                <c:pt idx="5">
                  <c:v>41090</c:v>
                </c:pt>
                <c:pt idx="6">
                  <c:v>41090</c:v>
                </c:pt>
              </c:numCache>
            </c:numRef>
          </c:yVal>
        </c:ser>
        <c:ser>
          <c:idx val="19"/>
          <c:order val="19"/>
          <c:tx>
            <c:strRef>
              <c:f>SEL_QIPPmilestones!$DT$22</c:f>
              <c:strCache>
                <c:ptCount val="1"/>
                <c:pt idx="0">
                  <c:v>QIPP LM 4.19</c:v>
                </c:pt>
              </c:strCache>
            </c:strRef>
          </c:tx>
          <c:spPr>
            <a:ln w="12700">
              <a:solidFill>
                <a:srgbClr val="FFCC00"/>
              </a:solidFill>
              <a:prstDash val="solid"/>
            </a:ln>
          </c:spPr>
          <c:marker>
            <c:symbol val="square"/>
            <c:size val="5"/>
            <c:spPr>
              <a:solidFill>
                <a:srgbClr val="FFCC00"/>
              </a:solidFill>
              <a:ln>
                <a:solidFill>
                  <a:srgbClr val="FFCC00"/>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SEL_QIPPmilestones!$DT$39:$DT$79</c:f>
              <c:numCache>
                <c:formatCode>mmm\ yy</c:formatCode>
                <c:ptCount val="41"/>
                <c:pt idx="4">
                  <c:v>41182</c:v>
                </c:pt>
                <c:pt idx="5">
                  <c:v>41182</c:v>
                </c:pt>
                <c:pt idx="6">
                  <c:v>41182</c:v>
                </c:pt>
                <c:pt idx="7">
                  <c:v>41364</c:v>
                </c:pt>
                <c:pt idx="8">
                  <c:v>41364</c:v>
                </c:pt>
                <c:pt idx="9">
                  <c:v>41364</c:v>
                </c:pt>
              </c:numCache>
            </c:numRef>
          </c:yVal>
        </c:ser>
        <c:ser>
          <c:idx val="20"/>
          <c:order val="20"/>
          <c:tx>
            <c:strRef>
              <c:f>SEL_QIPPmilestones!$DU$22</c:f>
              <c:strCache>
                <c:ptCount val="1"/>
                <c:pt idx="0">
                  <c:v>QIPP LM 4.20</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SEL_QIPPmilestones!$DU$39:$DU$79</c:f>
              <c:numCache>
                <c:formatCode>mmm\ yy</c:formatCode>
                <c:ptCount val="41"/>
                <c:pt idx="4">
                  <c:v>41182</c:v>
                </c:pt>
                <c:pt idx="5">
                  <c:v>41182</c:v>
                </c:pt>
                <c:pt idx="6">
                  <c:v>41182</c:v>
                </c:pt>
                <c:pt idx="7">
                  <c:v>41759</c:v>
                </c:pt>
                <c:pt idx="8">
                  <c:v>41759</c:v>
                </c:pt>
              </c:numCache>
            </c:numRef>
          </c:yVal>
        </c:ser>
        <c:ser>
          <c:idx val="21"/>
          <c:order val="21"/>
          <c:tx>
            <c:strRef>
              <c:f>SEL_QIPPmilestones!$DV$22</c:f>
              <c:strCache>
                <c:ptCount val="1"/>
                <c:pt idx="0">
                  <c:v>QIPP LM 4.21</c:v>
                </c:pt>
              </c:strCache>
            </c:strRef>
          </c:tx>
          <c:spPr>
            <a:ln w="12700">
              <a:solidFill>
                <a:srgbClr val="FF6600"/>
              </a:solidFill>
              <a:prstDash val="solid"/>
            </a:ln>
          </c:spPr>
          <c:marker>
            <c:symbol val="x"/>
            <c:size val="5"/>
            <c:spPr>
              <a:noFill/>
              <a:ln>
                <a:solidFill>
                  <a:srgbClr val="FF6600"/>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SEL_QIPPmilestones!$DV$39:$DV$79</c:f>
              <c:numCache>
                <c:formatCode>mmm\ yy</c:formatCode>
                <c:ptCount val="41"/>
                <c:pt idx="4">
                  <c:v>41364</c:v>
                </c:pt>
                <c:pt idx="5">
                  <c:v>41364</c:v>
                </c:pt>
                <c:pt idx="6">
                  <c:v>41364</c:v>
                </c:pt>
                <c:pt idx="7">
                  <c:v>41364</c:v>
                </c:pt>
                <c:pt idx="8">
                  <c:v>41364</c:v>
                </c:pt>
                <c:pt idx="9">
                  <c:v>41364</c:v>
                </c:pt>
              </c:numCache>
            </c:numRef>
          </c:yVal>
        </c:ser>
        <c:ser>
          <c:idx val="22"/>
          <c:order val="22"/>
          <c:tx>
            <c:strRef>
              <c:f>SEL_QIPPmilestones!$DW$22</c:f>
              <c:strCache>
                <c:ptCount val="1"/>
                <c:pt idx="0">
                  <c:v>QIPP LM 4.22</c:v>
                </c:pt>
              </c:strCache>
            </c:strRef>
          </c:tx>
          <c:spPr>
            <a:ln w="12700">
              <a:solidFill>
                <a:srgbClr val="666699"/>
              </a:solidFill>
              <a:prstDash val="solid"/>
            </a:ln>
          </c:spPr>
          <c:marker>
            <c:symbol val="star"/>
            <c:size val="5"/>
            <c:spPr>
              <a:noFill/>
              <a:ln>
                <a:solidFill>
                  <a:srgbClr val="666699"/>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SEL_QIPPmilestones!$DW$39:$DW$79</c:f>
              <c:numCache>
                <c:formatCode>mmm\ yy</c:formatCode>
                <c:ptCount val="41"/>
                <c:pt idx="4">
                  <c:v>41364</c:v>
                </c:pt>
                <c:pt idx="5">
                  <c:v>41364</c:v>
                </c:pt>
                <c:pt idx="6">
                  <c:v>41364</c:v>
                </c:pt>
                <c:pt idx="7">
                  <c:v>41364</c:v>
                </c:pt>
                <c:pt idx="8">
                  <c:v>41364</c:v>
                </c:pt>
                <c:pt idx="9">
                  <c:v>41364</c:v>
                </c:pt>
              </c:numCache>
            </c:numRef>
          </c:yVal>
        </c:ser>
        <c:ser>
          <c:idx val="23"/>
          <c:order val="23"/>
          <c:tx>
            <c:strRef>
              <c:f>SEL_QIPPmilestones!$DX$22</c:f>
              <c:strCache>
                <c:ptCount val="1"/>
                <c:pt idx="0">
                  <c:v>QIPP LM 4.23</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SEL_QIPPmilestones!$DX$39:$DX$79</c:f>
              <c:numCache>
                <c:formatCode>mmm\ yy</c:formatCode>
                <c:ptCount val="41"/>
                <c:pt idx="4">
                  <c:v>41639</c:v>
                </c:pt>
                <c:pt idx="5">
                  <c:v>41639</c:v>
                </c:pt>
                <c:pt idx="6">
                  <c:v>41639</c:v>
                </c:pt>
                <c:pt idx="7">
                  <c:v>41639</c:v>
                </c:pt>
                <c:pt idx="8">
                  <c:v>41639</c:v>
                </c:pt>
                <c:pt idx="9">
                  <c:v>41639</c:v>
                </c:pt>
              </c:numCache>
            </c:numRef>
          </c:yVal>
        </c:ser>
        <c:ser>
          <c:idx val="24"/>
          <c:order val="24"/>
          <c:tx>
            <c:strRef>
              <c:f>SEL_QIPPmilestones!$DY$22</c:f>
              <c:strCache>
                <c:ptCount val="1"/>
                <c:pt idx="0">
                  <c:v>QIPP LM 4.24</c:v>
                </c:pt>
              </c:strCache>
            </c:strRef>
          </c:tx>
          <c:spPr>
            <a:ln w="12700">
              <a:solidFill>
                <a:srgbClr val="003366"/>
              </a:solidFill>
              <a:prstDash val="solid"/>
            </a:ln>
          </c:spPr>
          <c:marker>
            <c:symbol val="plus"/>
            <c:size val="5"/>
            <c:spPr>
              <a:noFill/>
              <a:ln>
                <a:solidFill>
                  <a:srgbClr val="003366"/>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SEL_QIPPmilestones!$DY$39:$DY$79</c:f>
              <c:numCache>
                <c:formatCode>mmm\ yy</c:formatCode>
                <c:ptCount val="41"/>
                <c:pt idx="4">
                  <c:v>41639</c:v>
                </c:pt>
                <c:pt idx="5">
                  <c:v>41639</c:v>
                </c:pt>
                <c:pt idx="6">
                  <c:v>41639</c:v>
                </c:pt>
                <c:pt idx="7">
                  <c:v>41639</c:v>
                </c:pt>
                <c:pt idx="8">
                  <c:v>41639</c:v>
                </c:pt>
                <c:pt idx="9">
                  <c:v>41639</c:v>
                </c:pt>
              </c:numCache>
            </c:numRef>
          </c:yVal>
        </c:ser>
        <c:ser>
          <c:idx val="25"/>
          <c:order val="25"/>
          <c:tx>
            <c:strRef>
              <c:f>SEL_QIPPmilestones!$DZ$22</c:f>
              <c:strCache>
                <c:ptCount val="1"/>
                <c:pt idx="0">
                  <c:v>QIPP LM 4.25</c:v>
                </c:pt>
              </c:strCache>
            </c:strRef>
          </c:tx>
          <c:spPr>
            <a:ln w="12700">
              <a:solidFill>
                <a:srgbClr val="339966"/>
              </a:solidFill>
              <a:prstDash val="solid"/>
            </a:ln>
          </c:spPr>
          <c:marker>
            <c:symbol val="dot"/>
            <c:size val="5"/>
            <c:spPr>
              <a:noFill/>
              <a:ln>
                <a:solidFill>
                  <a:srgbClr val="339966"/>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SEL_QIPPmilestones!$DZ$39:$DZ$79</c:f>
              <c:numCache>
                <c:formatCode>mmm\ yy</c:formatCode>
                <c:ptCount val="41"/>
              </c:numCache>
            </c:numRef>
          </c:yVal>
        </c:ser>
        <c:ser>
          <c:idx val="26"/>
          <c:order val="26"/>
          <c:tx>
            <c:strRef>
              <c:f>SEL_QIPPmilestones!$EA$22</c:f>
              <c:strCache>
                <c:ptCount val="1"/>
                <c:pt idx="0">
                  <c:v>QIPP LM 4.26</c:v>
                </c:pt>
              </c:strCache>
            </c:strRef>
          </c:tx>
          <c:spPr>
            <a:ln w="12700">
              <a:solidFill>
                <a:srgbClr val="003300"/>
              </a:solidFill>
              <a:prstDash val="solid"/>
            </a:ln>
          </c:spPr>
          <c:marker>
            <c:symbol val="dash"/>
            <c:size val="5"/>
            <c:spPr>
              <a:noFill/>
              <a:ln>
                <a:solidFill>
                  <a:srgbClr val="003300"/>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SEL_QIPPmilestones!$EA$39:$EA$79</c:f>
              <c:numCache>
                <c:formatCode>mmm\ yy</c:formatCode>
                <c:ptCount val="41"/>
              </c:numCache>
            </c:numRef>
          </c:yVal>
        </c:ser>
        <c:ser>
          <c:idx val="27"/>
          <c:order val="27"/>
          <c:tx>
            <c:strRef>
              <c:f>SEL_QIPPmilestones!$EB$22</c:f>
              <c:strCache>
                <c:ptCount val="1"/>
                <c:pt idx="0">
                  <c:v>QIPP LM 4.27</c:v>
                </c:pt>
              </c:strCache>
            </c:strRef>
          </c:tx>
          <c:spPr>
            <a:ln w="12700">
              <a:solidFill>
                <a:srgbClr val="333300"/>
              </a:solidFill>
              <a:prstDash val="solid"/>
            </a:ln>
          </c:spPr>
          <c:marker>
            <c:symbol val="diamond"/>
            <c:size val="5"/>
            <c:spPr>
              <a:solidFill>
                <a:srgbClr val="333300"/>
              </a:solidFill>
              <a:ln>
                <a:solidFill>
                  <a:srgbClr val="333300"/>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SEL_QIPPmilestones!$EB$39:$EB$79</c:f>
              <c:numCache>
                <c:formatCode>mmm\ yy</c:formatCode>
                <c:ptCount val="41"/>
              </c:numCache>
            </c:numRef>
          </c:yVal>
        </c:ser>
        <c:ser>
          <c:idx val="28"/>
          <c:order val="28"/>
          <c:tx>
            <c:strRef>
              <c:f>SEL_QIPPmilestones!$EC$22</c:f>
              <c:strCache>
                <c:ptCount val="1"/>
                <c:pt idx="0">
                  <c:v>QIPP LM 4.28</c:v>
                </c:pt>
              </c:strCache>
            </c:strRef>
          </c:tx>
          <c:spPr>
            <a:ln w="12700">
              <a:solidFill>
                <a:srgbClr val="993300"/>
              </a:solidFill>
              <a:prstDash val="solid"/>
            </a:ln>
          </c:spPr>
          <c:marker>
            <c:symbol val="square"/>
            <c:size val="5"/>
            <c:spPr>
              <a:solidFill>
                <a:srgbClr val="993300"/>
              </a:solidFill>
              <a:ln>
                <a:solidFill>
                  <a:srgbClr val="993300"/>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SEL_QIPPmilestones!$EC$39:$EC$79</c:f>
              <c:numCache>
                <c:formatCode>mmm\ yy</c:formatCode>
                <c:ptCount val="41"/>
              </c:numCache>
            </c:numRef>
          </c:yVal>
        </c:ser>
        <c:ser>
          <c:idx val="29"/>
          <c:order val="29"/>
          <c:tx>
            <c:strRef>
              <c:f>SEL_QIPPmilestones!$ED$22</c:f>
              <c:strCache>
                <c:ptCount val="1"/>
                <c:pt idx="0">
                  <c:v>QIPP LM 4.29</c:v>
                </c:pt>
              </c:strCache>
            </c:strRef>
          </c:tx>
          <c:spPr>
            <a:ln w="12700">
              <a:solidFill>
                <a:srgbClr val="993366"/>
              </a:solidFill>
              <a:prstDash val="solid"/>
            </a:ln>
          </c:spPr>
          <c:marker>
            <c:symbol val="triangle"/>
            <c:size val="5"/>
            <c:spPr>
              <a:solidFill>
                <a:srgbClr val="993366"/>
              </a:solidFill>
              <a:ln>
                <a:solidFill>
                  <a:srgbClr val="993366"/>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SEL_QIPPmilestones!$ED$39:$ED$79</c:f>
              <c:numCache>
                <c:formatCode>mmm\ yy</c:formatCode>
                <c:ptCount val="41"/>
              </c:numCache>
            </c:numRef>
          </c:yVal>
        </c:ser>
        <c:axId val="98022144"/>
        <c:axId val="98029568"/>
      </c:scatterChart>
      <c:valAx>
        <c:axId val="98022144"/>
        <c:scaling>
          <c:orientation val="minMax"/>
        </c:scaling>
        <c:axPos val="t"/>
        <c:title>
          <c:tx>
            <c:rich>
              <a:bodyPr/>
              <a:lstStyle/>
              <a:p>
                <a:pPr>
                  <a:defRPr sz="1000" b="1" i="1" u="none" strike="noStrike" baseline="0">
                    <a:solidFill>
                      <a:srgbClr val="000000"/>
                    </a:solidFill>
                    <a:latin typeface="Calibri"/>
                    <a:ea typeface="Calibri"/>
                    <a:cs typeface="Calibri"/>
                  </a:defRPr>
                </a:pPr>
                <a:r>
                  <a:rPr lang="en-GB"/>
                  <a:t>MONTH REPORTED</a:t>
                </a:r>
              </a:p>
            </c:rich>
          </c:tx>
          <c:layout>
            <c:manualLayout>
              <c:xMode val="edge"/>
              <c:yMode val="edge"/>
              <c:x val="0.40778605101546861"/>
              <c:y val="5.1548291312070837E-2"/>
            </c:manualLayout>
          </c:layout>
          <c:spPr>
            <a:noFill/>
            <a:ln w="25400">
              <a:noFill/>
            </a:ln>
          </c:spPr>
        </c:title>
        <c:numFmt formatCode="mmm\-yy" sourceLinked="1"/>
        <c:minorTickMark val="out"/>
        <c:tickLblPos val="nextTo"/>
        <c:txPr>
          <a:bodyPr rot="-5400000" vert="horz"/>
          <a:lstStyle/>
          <a:p>
            <a:pPr>
              <a:defRPr sz="1000" b="0" i="1" u="none" strike="noStrike" baseline="0">
                <a:solidFill>
                  <a:srgbClr val="000000"/>
                </a:solidFill>
                <a:latin typeface="Calibri"/>
                <a:ea typeface="Calibri"/>
                <a:cs typeface="Calibri"/>
              </a:defRPr>
            </a:pPr>
            <a:endParaRPr lang="en-US"/>
          </a:p>
        </c:txPr>
        <c:crossAx val="98029568"/>
        <c:crossesAt val="31"/>
        <c:crossBetween val="midCat"/>
        <c:majorUnit val="31"/>
        <c:minorUnit val="31"/>
      </c:valAx>
      <c:valAx>
        <c:axId val="98029568"/>
        <c:scaling>
          <c:orientation val="maxMin"/>
        </c:scaling>
        <c:axPos val="l"/>
        <c:majorGridlines/>
        <c:minorGridlines/>
        <c:title>
          <c:tx>
            <c:rich>
              <a:bodyPr/>
              <a:lstStyle/>
              <a:p>
                <a:pPr>
                  <a:defRPr sz="1000" b="1" i="1" u="none" strike="noStrike" baseline="0">
                    <a:solidFill>
                      <a:srgbClr val="000000"/>
                    </a:solidFill>
                    <a:latin typeface="Calibri"/>
                    <a:ea typeface="Calibri"/>
                    <a:cs typeface="Calibri"/>
                  </a:defRPr>
                </a:pPr>
                <a:r>
                  <a:rPr lang="en-GB"/>
                  <a:t>EXPECTED MONTH OF DELVIERY</a:t>
                </a:r>
              </a:p>
            </c:rich>
          </c:tx>
          <c:spPr>
            <a:noFill/>
            <a:ln w="25400">
              <a:noFill/>
            </a:ln>
          </c:spPr>
        </c:title>
        <c:numFmt formatCode="mmm\-yy" sourceLinked="1"/>
        <c:minorTickMark val="out"/>
        <c:tickLblPos val="nextTo"/>
        <c:txPr>
          <a:bodyPr rot="0" vert="horz"/>
          <a:lstStyle/>
          <a:p>
            <a:pPr>
              <a:defRPr sz="1000" b="0" i="1" u="none" strike="noStrike" baseline="0">
                <a:solidFill>
                  <a:srgbClr val="000000"/>
                </a:solidFill>
                <a:latin typeface="Calibri"/>
                <a:ea typeface="Calibri"/>
                <a:cs typeface="Calibri"/>
              </a:defRPr>
            </a:pPr>
            <a:endParaRPr lang="en-US"/>
          </a:p>
        </c:txPr>
        <c:crossAx val="98022144"/>
        <c:crossesAt val="31"/>
        <c:crossBetween val="midCat"/>
        <c:majorUnit val="88.460399999999993"/>
        <c:minorUnit val="88.460399999999993"/>
      </c:valAx>
      <c:spPr>
        <a:ln>
          <a:solidFill>
            <a:schemeClr val="accent1"/>
          </a:solidFill>
        </a:ln>
      </c:spPr>
    </c:plotArea>
    <c:legend>
      <c:legendPos val="r"/>
      <c:layout>
        <c:manualLayout>
          <c:xMode val="edge"/>
          <c:yMode val="edge"/>
          <c:x val="7.6699029126213597E-2"/>
          <c:y val="0.8055564834698693"/>
          <c:w val="0.81068001936651268"/>
          <c:h val="0.15656578912484501"/>
        </c:manualLayout>
      </c:layout>
      <c:txPr>
        <a:bodyPr/>
        <a:lstStyle/>
        <a:p>
          <a:pPr>
            <a:defRPr sz="920" b="0" i="1" u="none" strike="noStrike" baseline="0">
              <a:solidFill>
                <a:srgbClr val="000000"/>
              </a:solidFill>
              <a:latin typeface="Calibri"/>
              <a:ea typeface="Calibri"/>
              <a:cs typeface="Calibri"/>
            </a:defRPr>
          </a:pPr>
          <a:endParaRPr lang="en-US"/>
        </a:p>
      </c:txPr>
    </c:legend>
    <c:plotVisOnly val="1"/>
    <c:dispBlanksAs val="gap"/>
  </c:chart>
  <c:txPr>
    <a:bodyPr/>
    <a:lstStyle/>
    <a:p>
      <a:pPr>
        <a:defRPr sz="1000" b="0" i="1" u="none" strike="noStrike" baseline="0">
          <a:solidFill>
            <a:srgbClr val="000000"/>
          </a:solidFill>
          <a:latin typeface="Calibri"/>
          <a:ea typeface="Calibri"/>
          <a:cs typeface="Calibri"/>
        </a:defRPr>
      </a:pPr>
      <a:endParaRPr lang="en-US"/>
    </a:p>
  </c:txPr>
  <c:printSettings>
    <c:headerFooter alignWithMargins="0"/>
    <c:pageMargins b="1" l="0.75000000000000333" r="0.75000000000000333" t="1" header="0.5" footer="0.5"/>
    <c:pageSetup orientation="landscape" horizontalDpi="200" verticalDpi="200" copies="0"/>
  </c:printSettings>
</c:chartSpace>
</file>

<file path=xl/charts/chart33.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400" b="1" i="1" u="none" strike="noStrike" baseline="0">
                <a:solidFill>
                  <a:srgbClr val="000000"/>
                </a:solidFill>
                <a:latin typeface="Calibri"/>
                <a:ea typeface="Calibri"/>
                <a:cs typeface="Calibri"/>
              </a:defRPr>
            </a:pPr>
            <a:r>
              <a:rPr lang="en-GB"/>
              <a:t>PCT Milestones graph - QIPP initiative 5</a:t>
            </a:r>
          </a:p>
        </c:rich>
      </c:tx>
      <c:layout>
        <c:manualLayout>
          <c:xMode val="edge"/>
          <c:yMode val="edge"/>
          <c:x val="9.8418571464974642E-3"/>
          <c:y val="9.0457064079111325E-3"/>
        </c:manualLayout>
      </c:layout>
      <c:spPr>
        <a:noFill/>
        <a:ln w="25400">
          <a:noFill/>
        </a:ln>
      </c:spPr>
    </c:title>
    <c:plotArea>
      <c:layout>
        <c:manualLayout>
          <c:layoutTarget val="inner"/>
          <c:xMode val="edge"/>
          <c:yMode val="edge"/>
          <c:x val="8.4476379228106677E-2"/>
          <c:y val="0.13164251304030034"/>
          <c:w val="0.79889298892988925"/>
          <c:h val="0.63285024154590053"/>
        </c:manualLayout>
      </c:layout>
      <c:scatterChart>
        <c:scatterStyle val="lineMarker"/>
        <c:ser>
          <c:idx val="0"/>
          <c:order val="0"/>
          <c:tx>
            <c:v>delivery path</c:v>
          </c:tx>
          <c:spPr>
            <a:ln w="6350">
              <a:prstDash val="dashDot"/>
            </a:ln>
          </c:spPr>
          <c:marker>
            <c:symbol val="none"/>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yVal>
        </c:ser>
        <c:ser>
          <c:idx val="6"/>
          <c:order val="1"/>
          <c:tx>
            <c:strRef>
              <c:f>SEL_QIPPmilestones!$EI$22</c:f>
              <c:strCache>
                <c:ptCount val="1"/>
                <c:pt idx="0">
                  <c:v>QIPP LM 5.1</c:v>
                </c:pt>
              </c:strCache>
            </c:strRef>
          </c:tx>
          <c:spPr>
            <a:ln>
              <a:solidFill>
                <a:schemeClr val="tx2">
                  <a:lumMod val="40000"/>
                  <a:lumOff val="60000"/>
                </a:schemeClr>
              </a:solidFill>
            </a:ln>
          </c:spPr>
          <c:marker>
            <c:symbol val="plus"/>
            <c:size val="7"/>
          </c:marker>
          <c:dLbls>
            <c:dLbl>
              <c:idx val="0"/>
              <c:delete val="1"/>
            </c:dLbl>
            <c:dLbl>
              <c:idx val="1"/>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SEL_QIPPmilestones!$EI$39:$EI$79</c:f>
              <c:numCache>
                <c:formatCode>mmm\ yy</c:formatCode>
                <c:ptCount val="41"/>
                <c:pt idx="4">
                  <c:v>41029</c:v>
                </c:pt>
              </c:numCache>
            </c:numRef>
          </c:yVal>
        </c:ser>
        <c:ser>
          <c:idx val="7"/>
          <c:order val="2"/>
          <c:tx>
            <c:strRef>
              <c:f>SEL_QIPPmilestones!$EJ$22</c:f>
              <c:strCache>
                <c:ptCount val="1"/>
                <c:pt idx="0">
                  <c:v>QIPP LM 5.2</c:v>
                </c:pt>
              </c:strCache>
            </c:strRef>
          </c:tx>
          <c:spPr>
            <a:ln w="25400">
              <a:solidFill>
                <a:srgbClr val="FF8080"/>
              </a:solidFill>
              <a:prstDash val="lgDashDot"/>
            </a:ln>
          </c:spPr>
          <c:marker>
            <c:symbol val="plus"/>
            <c:size val="7"/>
            <c:spPr>
              <a:solidFill>
                <a:srgbClr val="969696"/>
              </a:solidFill>
              <a:ln>
                <a:solidFill>
                  <a:srgbClr val="FF8080"/>
                </a:solidFill>
                <a:prstDash val="solid"/>
              </a:ln>
            </c:spPr>
          </c:marker>
          <c:dLbls>
            <c:dLbl>
              <c:idx val="0"/>
              <c:delete val="1"/>
            </c:dLbl>
            <c:dLbl>
              <c:idx val="1"/>
              <c:delete val="1"/>
            </c:dLbl>
            <c:dLbl>
              <c:idx val="2"/>
              <c:delete val="1"/>
            </c:dLbl>
            <c:dLbl>
              <c:idx val="3"/>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SEL_QIPPmilestones!$EJ$39:$EJ$79</c:f>
              <c:numCache>
                <c:formatCode>mmm\ yy</c:formatCode>
                <c:ptCount val="41"/>
                <c:pt idx="4">
                  <c:v>41182</c:v>
                </c:pt>
                <c:pt idx="5">
                  <c:v>41182</c:v>
                </c:pt>
                <c:pt idx="6">
                  <c:v>41182</c:v>
                </c:pt>
                <c:pt idx="7">
                  <c:v>41182</c:v>
                </c:pt>
                <c:pt idx="8">
                  <c:v>41182</c:v>
                </c:pt>
                <c:pt idx="9">
                  <c:v>41182</c:v>
                </c:pt>
              </c:numCache>
            </c:numRef>
          </c:yVal>
        </c:ser>
        <c:ser>
          <c:idx val="15"/>
          <c:order val="3"/>
          <c:tx>
            <c:strRef>
              <c:f>SEL_QIPPmilestones!$EK$22</c:f>
              <c:strCache>
                <c:ptCount val="1"/>
                <c:pt idx="0">
                  <c:v>QIPP LM 5.3</c:v>
                </c:pt>
              </c:strCache>
            </c:strRef>
          </c:tx>
          <c:spPr>
            <a:ln w="25400">
              <a:solidFill>
                <a:srgbClr val="FFCC99"/>
              </a:solidFill>
              <a:prstDash val="solid"/>
            </a:ln>
          </c:spPr>
          <c:marker>
            <c:symbol val="plus"/>
            <c:size val="7"/>
            <c:spPr>
              <a:noFill/>
              <a:ln>
                <a:solidFill>
                  <a:srgbClr val="FFCC99"/>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SEL_QIPPmilestones!$EK$39:$EK$79</c:f>
              <c:numCache>
                <c:formatCode>mmm\ yy</c:formatCode>
                <c:ptCount val="41"/>
                <c:pt idx="4">
                  <c:v>41364</c:v>
                </c:pt>
                <c:pt idx="5">
                  <c:v>41364</c:v>
                </c:pt>
                <c:pt idx="6">
                  <c:v>41364</c:v>
                </c:pt>
                <c:pt idx="7">
                  <c:v>41364</c:v>
                </c:pt>
                <c:pt idx="8">
                  <c:v>41364</c:v>
                </c:pt>
                <c:pt idx="9">
                  <c:v>41364</c:v>
                </c:pt>
              </c:numCache>
            </c:numRef>
          </c:yVal>
        </c:ser>
        <c:ser>
          <c:idx val="16"/>
          <c:order val="4"/>
          <c:tx>
            <c:strRef>
              <c:f>SEL_QIPPmilestones!$EL$22</c:f>
              <c:strCache>
                <c:ptCount val="1"/>
                <c:pt idx="0">
                  <c:v>QIPP LM 5.4</c:v>
                </c:pt>
              </c:strCache>
            </c:strRef>
          </c:tx>
          <c:spPr>
            <a:ln w="25400">
              <a:solidFill>
                <a:srgbClr val="3366FF"/>
              </a:solidFill>
              <a:prstDash val="solid"/>
            </a:ln>
          </c:spPr>
          <c:marker>
            <c:symbol val="plus"/>
            <c:size val="7"/>
            <c:spPr>
              <a:noFill/>
              <a:ln>
                <a:solidFill>
                  <a:srgbClr val="3366FF"/>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SEL_QIPPmilestones!$EL$39:$EL$79</c:f>
              <c:numCache>
                <c:formatCode>mmm\ yy</c:formatCode>
                <c:ptCount val="41"/>
                <c:pt idx="4">
                  <c:v>41729</c:v>
                </c:pt>
                <c:pt idx="5">
                  <c:v>41729</c:v>
                </c:pt>
                <c:pt idx="6">
                  <c:v>41729</c:v>
                </c:pt>
                <c:pt idx="7">
                  <c:v>41729</c:v>
                </c:pt>
                <c:pt idx="8">
                  <c:v>41729</c:v>
                </c:pt>
                <c:pt idx="9">
                  <c:v>41729</c:v>
                </c:pt>
              </c:numCache>
            </c:numRef>
          </c:yVal>
        </c:ser>
        <c:ser>
          <c:idx val="17"/>
          <c:order val="5"/>
          <c:tx>
            <c:strRef>
              <c:f>SEL_QIPPmilestones!$EM$22</c:f>
              <c:strCache>
                <c:ptCount val="1"/>
                <c:pt idx="0">
                  <c:v>QIPP LM 5.5</c:v>
                </c:pt>
              </c:strCache>
            </c:strRef>
          </c:tx>
          <c:spPr>
            <a:ln w="25400">
              <a:solidFill>
                <a:srgbClr val="33CCCC"/>
              </a:solidFill>
              <a:prstDash val="solid"/>
            </a:ln>
          </c:spPr>
          <c:marker>
            <c:symbol val="plus"/>
            <c:size val="7"/>
            <c:spPr>
              <a:noFill/>
              <a:ln>
                <a:solidFill>
                  <a:srgbClr val="33CCCC"/>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SEL_QIPPmilestones!$EM$39:$EM$79</c:f>
              <c:numCache>
                <c:formatCode>mmm\ yy</c:formatCode>
                <c:ptCount val="41"/>
                <c:pt idx="4">
                  <c:v>42094</c:v>
                </c:pt>
                <c:pt idx="5">
                  <c:v>42094</c:v>
                </c:pt>
                <c:pt idx="6">
                  <c:v>42094</c:v>
                </c:pt>
                <c:pt idx="7">
                  <c:v>42094</c:v>
                </c:pt>
                <c:pt idx="8">
                  <c:v>42094</c:v>
                </c:pt>
                <c:pt idx="9">
                  <c:v>42094</c:v>
                </c:pt>
              </c:numCache>
            </c:numRef>
          </c:yVal>
        </c:ser>
        <c:ser>
          <c:idx val="2"/>
          <c:order val="6"/>
          <c:tx>
            <c:strRef>
              <c:f>SEL_QIPPmilestones!$EN$22</c:f>
              <c:strCache>
                <c:ptCount val="1"/>
                <c:pt idx="0">
                  <c:v>QIPP LM 5.6</c:v>
                </c:pt>
              </c:strCache>
            </c:strRef>
          </c:tx>
          <c:marker>
            <c:symbol val="plus"/>
            <c:size val="7"/>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SEL_QIPPmilestones!$EN$39:$EN$79</c:f>
              <c:numCache>
                <c:formatCode>mmm\ yy</c:formatCode>
                <c:ptCount val="41"/>
              </c:numCache>
            </c:numRef>
          </c:yVal>
        </c:ser>
        <c:ser>
          <c:idx val="3"/>
          <c:order val="7"/>
          <c:tx>
            <c:strRef>
              <c:f>SEL_QIPPmilestones!$EO$22</c:f>
              <c:strCache>
                <c:ptCount val="1"/>
                <c:pt idx="0">
                  <c:v>QIPP LM 5.7</c:v>
                </c:pt>
              </c:strCache>
            </c:strRef>
          </c:tx>
          <c:marker>
            <c:symbol val="plus"/>
            <c:size val="7"/>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SEL_QIPPmilestones!$EO$39:$EO$79</c:f>
              <c:numCache>
                <c:formatCode>mmm\ yy</c:formatCode>
                <c:ptCount val="41"/>
              </c:numCache>
            </c:numRef>
          </c:yVal>
        </c:ser>
        <c:ser>
          <c:idx val="4"/>
          <c:order val="8"/>
          <c:tx>
            <c:strRef>
              <c:f>SEL_QIPPmilestones!$EP$22</c:f>
              <c:strCache>
                <c:ptCount val="1"/>
                <c:pt idx="0">
                  <c:v>QIPP LM 5.8</c:v>
                </c:pt>
              </c:strCache>
            </c:strRef>
          </c:tx>
          <c:marker>
            <c:symbol val="plus"/>
            <c:size val="7"/>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SEL_QIPPmilestones!$EP$39:$EP$79</c:f>
              <c:numCache>
                <c:formatCode>mmm\ yy</c:formatCode>
                <c:ptCount val="41"/>
              </c:numCache>
            </c:numRef>
          </c:yVal>
        </c:ser>
        <c:ser>
          <c:idx val="5"/>
          <c:order val="9"/>
          <c:tx>
            <c:strRef>
              <c:f>SEL_QIPPmilestones!$EQ$22</c:f>
              <c:strCache>
                <c:ptCount val="1"/>
                <c:pt idx="0">
                  <c:v>QIPP LM 5.9</c:v>
                </c:pt>
              </c:strCache>
            </c:strRef>
          </c:tx>
          <c:marker>
            <c:symbol val="plus"/>
            <c:size val="7"/>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SEL_QIPPmilestones!$EQ$39:$EQ$79</c:f>
              <c:numCache>
                <c:formatCode>mmm\ yy</c:formatCode>
                <c:ptCount val="41"/>
              </c:numCache>
            </c:numRef>
          </c:yVal>
        </c:ser>
        <c:ser>
          <c:idx val="8"/>
          <c:order val="10"/>
          <c:tx>
            <c:strRef>
              <c:f>SEL_QIPPmilestones!$ER$22</c:f>
              <c:strCache>
                <c:ptCount val="1"/>
                <c:pt idx="0">
                  <c:v>QIPP LM 5.10</c:v>
                </c:pt>
              </c:strCache>
            </c:strRef>
          </c:tx>
          <c:marker>
            <c:symbol val="plus"/>
            <c:size val="7"/>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SEL_QIPPmilestones!$ER$39:$ER$79</c:f>
              <c:numCache>
                <c:formatCode>mmm\ yy</c:formatCode>
                <c:ptCount val="41"/>
              </c:numCache>
            </c:numRef>
          </c:yVal>
        </c:ser>
        <c:ser>
          <c:idx val="1"/>
          <c:order val="11"/>
          <c:tx>
            <c:strRef>
              <c:f>SEL_QIPPmilestones!$ES$22</c:f>
              <c:strCache>
                <c:ptCount val="1"/>
                <c:pt idx="0">
                  <c:v>QIPP LM 5.11</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SEL_QIPPmilestones!$ES$39:$ES$79</c:f>
              <c:numCache>
                <c:formatCode>mmm\ yy</c:formatCode>
                <c:ptCount val="41"/>
              </c:numCache>
            </c:numRef>
          </c:yVal>
        </c:ser>
        <c:ser>
          <c:idx val="9"/>
          <c:order val="12"/>
          <c:tx>
            <c:strRef>
              <c:f>SEL_QIPPmilestones!$ET$22</c:f>
              <c:strCache>
                <c:ptCount val="1"/>
                <c:pt idx="0">
                  <c:v>QIPP LM 5.12</c:v>
                </c:pt>
              </c:strCache>
            </c:strRef>
          </c:tx>
          <c:spPr>
            <a:ln w="12700">
              <a:solidFill>
                <a:srgbClr val="CCFFFF"/>
              </a:solidFill>
              <a:prstDash val="solid"/>
            </a:ln>
          </c:spPr>
          <c:marker>
            <c:symbol val="diamond"/>
            <c:size val="5"/>
            <c:spPr>
              <a:solidFill>
                <a:srgbClr val="CCFFFF"/>
              </a:solidFill>
              <a:ln>
                <a:solidFill>
                  <a:srgbClr val="CCFFFF"/>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SEL_QIPPmilestones!$ET$39:$ET$79</c:f>
              <c:numCache>
                <c:formatCode>mmm\ yy</c:formatCode>
                <c:ptCount val="41"/>
              </c:numCache>
            </c:numRef>
          </c:yVal>
        </c:ser>
        <c:ser>
          <c:idx val="10"/>
          <c:order val="13"/>
          <c:tx>
            <c:strRef>
              <c:f>SEL_QIPPmilestones!$EU$22</c:f>
              <c:strCache>
                <c:ptCount val="1"/>
                <c:pt idx="0">
                  <c:v>QIPP LM 5.13</c:v>
                </c:pt>
              </c:strCache>
            </c:strRef>
          </c:tx>
          <c:spPr>
            <a:ln w="12700">
              <a:solidFill>
                <a:srgbClr val="CCFFCC"/>
              </a:solidFill>
              <a:prstDash val="solid"/>
            </a:ln>
          </c:spPr>
          <c:marker>
            <c:symbol val="square"/>
            <c:size val="5"/>
            <c:spPr>
              <a:solidFill>
                <a:srgbClr val="CCFFCC"/>
              </a:solidFill>
              <a:ln>
                <a:solidFill>
                  <a:srgbClr val="CCFFCC"/>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SEL_QIPPmilestones!$EU$39:$EU$79</c:f>
              <c:numCache>
                <c:formatCode>mmm\ yy</c:formatCode>
                <c:ptCount val="41"/>
              </c:numCache>
            </c:numRef>
          </c:yVal>
        </c:ser>
        <c:ser>
          <c:idx val="11"/>
          <c:order val="14"/>
          <c:tx>
            <c:strRef>
              <c:f>SEL_QIPPmilestones!$EV$22</c:f>
              <c:strCache>
                <c:ptCount val="1"/>
                <c:pt idx="0">
                  <c:v>QIPP LM 5.14</c:v>
                </c:pt>
              </c:strCache>
            </c:strRef>
          </c:tx>
          <c:spPr>
            <a:ln w="12700">
              <a:solidFill>
                <a:srgbClr val="FFFF99"/>
              </a:solidFill>
              <a:prstDash val="solid"/>
            </a:ln>
          </c:spPr>
          <c:marker>
            <c:symbol val="triangle"/>
            <c:size val="5"/>
            <c:spPr>
              <a:solidFill>
                <a:srgbClr val="FFFF99"/>
              </a:solidFill>
              <a:ln>
                <a:solidFill>
                  <a:srgbClr val="FFFF99"/>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SEL_QIPPmilestones!$EV$39:$EV$79</c:f>
              <c:numCache>
                <c:formatCode>mmm\ yy</c:formatCode>
                <c:ptCount val="41"/>
              </c:numCache>
            </c:numRef>
          </c:yVal>
        </c:ser>
        <c:ser>
          <c:idx val="12"/>
          <c:order val="15"/>
          <c:tx>
            <c:strRef>
              <c:f>SEL_QIPPmilestones!$EW$22</c:f>
              <c:strCache>
                <c:ptCount val="1"/>
                <c:pt idx="0">
                  <c:v>QIPP LM 5.15</c:v>
                </c:pt>
              </c:strCache>
            </c:strRef>
          </c:tx>
          <c:spPr>
            <a:ln w="12700">
              <a:solidFill>
                <a:srgbClr val="99CCFF"/>
              </a:solidFill>
              <a:prstDash val="solid"/>
            </a:ln>
          </c:spPr>
          <c:marker>
            <c:symbol val="x"/>
            <c:size val="5"/>
            <c:spPr>
              <a:noFill/>
              <a:ln>
                <a:solidFill>
                  <a:srgbClr val="99CCFF"/>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SEL_QIPPmilestones!$EW$39:$EW$79</c:f>
              <c:numCache>
                <c:formatCode>mmm\ yy</c:formatCode>
                <c:ptCount val="41"/>
              </c:numCache>
            </c:numRef>
          </c:yVal>
        </c:ser>
        <c:ser>
          <c:idx val="13"/>
          <c:order val="16"/>
          <c:tx>
            <c:strRef>
              <c:f>SEL_QIPPmilestones!$EX$22</c:f>
              <c:strCache>
                <c:ptCount val="1"/>
                <c:pt idx="0">
                  <c:v>QIPP LM 5.16</c:v>
                </c:pt>
              </c:strCache>
            </c:strRef>
          </c:tx>
          <c:spPr>
            <a:ln w="12700">
              <a:solidFill>
                <a:srgbClr val="FF99CC"/>
              </a:solidFill>
              <a:prstDash val="solid"/>
            </a:ln>
          </c:spPr>
          <c:marker>
            <c:symbol val="star"/>
            <c:size val="5"/>
            <c:spPr>
              <a:noFill/>
              <a:ln>
                <a:solidFill>
                  <a:srgbClr val="FF99CC"/>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SEL_QIPPmilestones!$EX$39:$EX$79</c:f>
              <c:numCache>
                <c:formatCode>mmm\ yy</c:formatCode>
                <c:ptCount val="41"/>
              </c:numCache>
            </c:numRef>
          </c:yVal>
        </c:ser>
        <c:ser>
          <c:idx val="14"/>
          <c:order val="17"/>
          <c:tx>
            <c:strRef>
              <c:f>SEL_QIPPmilestones!$EY$22</c:f>
              <c:strCache>
                <c:ptCount val="1"/>
                <c:pt idx="0">
                  <c:v>QIPP LM 5.17</c:v>
                </c:pt>
              </c:strCache>
            </c:strRef>
          </c:tx>
          <c:spPr>
            <a:ln w="12700">
              <a:solidFill>
                <a:srgbClr val="CC99FF"/>
              </a:solidFill>
              <a:prstDash val="solid"/>
            </a:ln>
          </c:spPr>
          <c:marker>
            <c:symbol val="circle"/>
            <c:size val="5"/>
            <c:spPr>
              <a:solidFill>
                <a:srgbClr val="CC99FF"/>
              </a:solidFill>
              <a:ln>
                <a:solidFill>
                  <a:srgbClr val="CC99FF"/>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SEL_QIPPmilestones!$EY$39:$EY$79</c:f>
              <c:numCache>
                <c:formatCode>mmm\ yy</c:formatCode>
                <c:ptCount val="41"/>
              </c:numCache>
            </c:numRef>
          </c:yVal>
        </c:ser>
        <c:ser>
          <c:idx val="18"/>
          <c:order val="18"/>
          <c:tx>
            <c:strRef>
              <c:f>SEL_QIPPmilestones!$EZ$22</c:f>
              <c:strCache>
                <c:ptCount val="1"/>
                <c:pt idx="0">
                  <c:v>QIPP LM 5.18</c:v>
                </c:pt>
              </c:strCache>
            </c:strRef>
          </c:tx>
          <c:spPr>
            <a:ln w="12700">
              <a:solidFill>
                <a:srgbClr val="99CC00"/>
              </a:solidFill>
              <a:prstDash val="solid"/>
            </a:ln>
          </c:spPr>
          <c:marker>
            <c:symbol val="diamond"/>
            <c:size val="5"/>
            <c:spPr>
              <a:solidFill>
                <a:srgbClr val="99CC00"/>
              </a:solidFill>
              <a:ln>
                <a:solidFill>
                  <a:srgbClr val="99CC00"/>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SEL_QIPPmilestones!$EZ$39:$EZ$79</c:f>
              <c:numCache>
                <c:formatCode>mmm\ yy</c:formatCode>
                <c:ptCount val="41"/>
              </c:numCache>
            </c:numRef>
          </c:yVal>
        </c:ser>
        <c:ser>
          <c:idx val="19"/>
          <c:order val="19"/>
          <c:tx>
            <c:strRef>
              <c:f>SEL_QIPPmilestones!$FA$22</c:f>
              <c:strCache>
                <c:ptCount val="1"/>
                <c:pt idx="0">
                  <c:v>QIPP LM 5.19</c:v>
                </c:pt>
              </c:strCache>
            </c:strRef>
          </c:tx>
          <c:spPr>
            <a:ln w="12700">
              <a:solidFill>
                <a:srgbClr val="FFCC00"/>
              </a:solidFill>
              <a:prstDash val="solid"/>
            </a:ln>
          </c:spPr>
          <c:marker>
            <c:symbol val="square"/>
            <c:size val="5"/>
            <c:spPr>
              <a:solidFill>
                <a:srgbClr val="FFCC00"/>
              </a:solidFill>
              <a:ln>
                <a:solidFill>
                  <a:srgbClr val="FFCC00"/>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SEL_QIPPmilestones!$FA$39:$FA$79</c:f>
              <c:numCache>
                <c:formatCode>mmm\ yy</c:formatCode>
                <c:ptCount val="41"/>
              </c:numCache>
            </c:numRef>
          </c:yVal>
        </c:ser>
        <c:ser>
          <c:idx val="20"/>
          <c:order val="20"/>
          <c:tx>
            <c:strRef>
              <c:f>SEL_QIPPmilestones!$FB$22</c:f>
              <c:strCache>
                <c:ptCount val="1"/>
                <c:pt idx="0">
                  <c:v>QIPP LM 5.20</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SEL_QIPPmilestones!$FB$39:$FB$79</c:f>
              <c:numCache>
                <c:formatCode>mmm\ yy</c:formatCode>
                <c:ptCount val="41"/>
              </c:numCache>
            </c:numRef>
          </c:yVal>
        </c:ser>
        <c:ser>
          <c:idx val="21"/>
          <c:order val="21"/>
          <c:tx>
            <c:strRef>
              <c:f>SEL_QIPPmilestones!$FC$22</c:f>
              <c:strCache>
                <c:ptCount val="1"/>
                <c:pt idx="0">
                  <c:v>QIPP LM 5.21</c:v>
                </c:pt>
              </c:strCache>
            </c:strRef>
          </c:tx>
          <c:spPr>
            <a:ln w="12700">
              <a:solidFill>
                <a:srgbClr val="FF6600"/>
              </a:solidFill>
              <a:prstDash val="solid"/>
            </a:ln>
          </c:spPr>
          <c:marker>
            <c:symbol val="x"/>
            <c:size val="5"/>
            <c:spPr>
              <a:noFill/>
              <a:ln>
                <a:solidFill>
                  <a:srgbClr val="FF6600"/>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SEL_QIPPmilestones!$FC$39:$FC$79</c:f>
              <c:numCache>
                <c:formatCode>mmm\ yy</c:formatCode>
                <c:ptCount val="41"/>
              </c:numCache>
            </c:numRef>
          </c:yVal>
        </c:ser>
        <c:ser>
          <c:idx val="22"/>
          <c:order val="22"/>
          <c:tx>
            <c:strRef>
              <c:f>SEL_QIPPmilestones!$FD$22</c:f>
              <c:strCache>
                <c:ptCount val="1"/>
                <c:pt idx="0">
                  <c:v>QIPP LM 5.22</c:v>
                </c:pt>
              </c:strCache>
            </c:strRef>
          </c:tx>
          <c:spPr>
            <a:ln w="12700">
              <a:solidFill>
                <a:srgbClr val="666699"/>
              </a:solidFill>
              <a:prstDash val="solid"/>
            </a:ln>
          </c:spPr>
          <c:marker>
            <c:symbol val="star"/>
            <c:size val="5"/>
            <c:spPr>
              <a:noFill/>
              <a:ln>
                <a:solidFill>
                  <a:srgbClr val="666699"/>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SEL_QIPPmilestones!$FD$39:$FD$79</c:f>
              <c:numCache>
                <c:formatCode>mmm\ yy</c:formatCode>
                <c:ptCount val="41"/>
              </c:numCache>
            </c:numRef>
          </c:yVal>
        </c:ser>
        <c:ser>
          <c:idx val="23"/>
          <c:order val="23"/>
          <c:tx>
            <c:strRef>
              <c:f>SEL_QIPPmilestones!$FE$22</c:f>
              <c:strCache>
                <c:ptCount val="1"/>
                <c:pt idx="0">
                  <c:v>QIPP LM 5.23</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SEL_QIPPmilestones!$FE$39:$FE$79</c:f>
              <c:numCache>
                <c:formatCode>mmm\ yy</c:formatCode>
                <c:ptCount val="41"/>
              </c:numCache>
            </c:numRef>
          </c:yVal>
        </c:ser>
        <c:ser>
          <c:idx val="24"/>
          <c:order val="24"/>
          <c:tx>
            <c:strRef>
              <c:f>SEL_QIPPmilestones!$FF$22</c:f>
              <c:strCache>
                <c:ptCount val="1"/>
                <c:pt idx="0">
                  <c:v>QIPP LM 5.24</c:v>
                </c:pt>
              </c:strCache>
            </c:strRef>
          </c:tx>
          <c:spPr>
            <a:ln w="12700">
              <a:solidFill>
                <a:srgbClr val="003366"/>
              </a:solidFill>
              <a:prstDash val="solid"/>
            </a:ln>
          </c:spPr>
          <c:marker>
            <c:symbol val="plus"/>
            <c:size val="5"/>
            <c:spPr>
              <a:noFill/>
              <a:ln>
                <a:solidFill>
                  <a:srgbClr val="003366"/>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SEL_QIPPmilestones!$FF$39:$FF$79</c:f>
              <c:numCache>
                <c:formatCode>mmm\ yy</c:formatCode>
                <c:ptCount val="41"/>
              </c:numCache>
            </c:numRef>
          </c:yVal>
        </c:ser>
        <c:ser>
          <c:idx val="25"/>
          <c:order val="25"/>
          <c:tx>
            <c:strRef>
              <c:f>SEL_QIPPmilestones!$FG$22</c:f>
              <c:strCache>
                <c:ptCount val="1"/>
                <c:pt idx="0">
                  <c:v>QIPP LM 5.25</c:v>
                </c:pt>
              </c:strCache>
            </c:strRef>
          </c:tx>
          <c:spPr>
            <a:ln w="12700">
              <a:solidFill>
                <a:srgbClr val="339966"/>
              </a:solidFill>
              <a:prstDash val="solid"/>
            </a:ln>
          </c:spPr>
          <c:marker>
            <c:symbol val="dot"/>
            <c:size val="5"/>
            <c:spPr>
              <a:noFill/>
              <a:ln>
                <a:solidFill>
                  <a:srgbClr val="339966"/>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SEL_QIPPmilestones!$FG$39:$FG$79</c:f>
              <c:numCache>
                <c:formatCode>mmm\ yy</c:formatCode>
                <c:ptCount val="41"/>
              </c:numCache>
            </c:numRef>
          </c:yVal>
        </c:ser>
        <c:ser>
          <c:idx val="26"/>
          <c:order val="26"/>
          <c:tx>
            <c:strRef>
              <c:f>SEL_QIPPmilestones!$FH$22</c:f>
              <c:strCache>
                <c:ptCount val="1"/>
                <c:pt idx="0">
                  <c:v>QIPP LM 5.26</c:v>
                </c:pt>
              </c:strCache>
            </c:strRef>
          </c:tx>
          <c:spPr>
            <a:ln w="12700">
              <a:solidFill>
                <a:srgbClr val="003300"/>
              </a:solidFill>
              <a:prstDash val="solid"/>
            </a:ln>
          </c:spPr>
          <c:marker>
            <c:symbol val="dash"/>
            <c:size val="5"/>
            <c:spPr>
              <a:noFill/>
              <a:ln>
                <a:solidFill>
                  <a:srgbClr val="003300"/>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SEL_QIPPmilestones!$FH$39:$FH$79</c:f>
              <c:numCache>
                <c:formatCode>mmm\ yy</c:formatCode>
                <c:ptCount val="41"/>
              </c:numCache>
            </c:numRef>
          </c:yVal>
        </c:ser>
        <c:ser>
          <c:idx val="27"/>
          <c:order val="27"/>
          <c:tx>
            <c:strRef>
              <c:f>SEL_QIPPmilestones!$FI$22</c:f>
              <c:strCache>
                <c:ptCount val="1"/>
                <c:pt idx="0">
                  <c:v>QIPP LM 5.27</c:v>
                </c:pt>
              </c:strCache>
            </c:strRef>
          </c:tx>
          <c:spPr>
            <a:ln w="12700">
              <a:solidFill>
                <a:srgbClr val="333300"/>
              </a:solidFill>
              <a:prstDash val="solid"/>
            </a:ln>
          </c:spPr>
          <c:marker>
            <c:symbol val="diamond"/>
            <c:size val="5"/>
            <c:spPr>
              <a:solidFill>
                <a:srgbClr val="333300"/>
              </a:solidFill>
              <a:ln>
                <a:solidFill>
                  <a:srgbClr val="333300"/>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SEL_QIPPmilestones!$FI$39:$FI$79</c:f>
              <c:numCache>
                <c:formatCode>mmm\ yy</c:formatCode>
                <c:ptCount val="41"/>
              </c:numCache>
            </c:numRef>
          </c:yVal>
        </c:ser>
        <c:ser>
          <c:idx val="28"/>
          <c:order val="28"/>
          <c:tx>
            <c:strRef>
              <c:f>SEL_QIPPmilestones!$FJ$22</c:f>
              <c:strCache>
                <c:ptCount val="1"/>
                <c:pt idx="0">
                  <c:v>QIPP LM 5.28</c:v>
                </c:pt>
              </c:strCache>
            </c:strRef>
          </c:tx>
          <c:spPr>
            <a:ln w="12700">
              <a:solidFill>
                <a:srgbClr val="993300"/>
              </a:solidFill>
              <a:prstDash val="solid"/>
            </a:ln>
          </c:spPr>
          <c:marker>
            <c:symbol val="square"/>
            <c:size val="5"/>
            <c:spPr>
              <a:solidFill>
                <a:srgbClr val="993300"/>
              </a:solidFill>
              <a:ln>
                <a:solidFill>
                  <a:srgbClr val="993300"/>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SEL_QIPPmilestones!$FJ$39:$FJ$79</c:f>
              <c:numCache>
                <c:formatCode>mmm\ yy</c:formatCode>
                <c:ptCount val="41"/>
              </c:numCache>
            </c:numRef>
          </c:yVal>
        </c:ser>
        <c:ser>
          <c:idx val="29"/>
          <c:order val="29"/>
          <c:tx>
            <c:strRef>
              <c:f>SEL_QIPPmilestones!$FK$22</c:f>
              <c:strCache>
                <c:ptCount val="1"/>
                <c:pt idx="0">
                  <c:v>QIPP LM 5.29</c:v>
                </c:pt>
              </c:strCache>
            </c:strRef>
          </c:tx>
          <c:spPr>
            <a:ln w="12700">
              <a:solidFill>
                <a:srgbClr val="993366"/>
              </a:solidFill>
              <a:prstDash val="solid"/>
            </a:ln>
          </c:spPr>
          <c:marker>
            <c:symbol val="triangle"/>
            <c:size val="5"/>
            <c:spPr>
              <a:solidFill>
                <a:srgbClr val="993366"/>
              </a:solidFill>
              <a:ln>
                <a:solidFill>
                  <a:srgbClr val="993366"/>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SEL_QIPPmilestones!$FK$39:$FK$79</c:f>
              <c:numCache>
                <c:formatCode>mmm\ yy</c:formatCode>
                <c:ptCount val="41"/>
              </c:numCache>
            </c:numRef>
          </c:yVal>
        </c:ser>
        <c:axId val="98252672"/>
        <c:axId val="98268288"/>
      </c:scatterChart>
      <c:valAx>
        <c:axId val="98252672"/>
        <c:scaling>
          <c:orientation val="minMax"/>
        </c:scaling>
        <c:axPos val="t"/>
        <c:title>
          <c:tx>
            <c:rich>
              <a:bodyPr/>
              <a:lstStyle/>
              <a:p>
                <a:pPr>
                  <a:defRPr sz="1000" b="1" i="1" u="none" strike="noStrike" baseline="0">
                    <a:solidFill>
                      <a:srgbClr val="000000"/>
                    </a:solidFill>
                    <a:latin typeface="Calibri"/>
                    <a:ea typeface="Calibri"/>
                    <a:cs typeface="Calibri"/>
                  </a:defRPr>
                </a:pPr>
                <a:r>
                  <a:rPr lang="en-GB"/>
                  <a:t>MONTH REPORTED</a:t>
                </a:r>
              </a:p>
            </c:rich>
          </c:tx>
          <c:layout>
            <c:manualLayout>
              <c:xMode val="edge"/>
              <c:yMode val="edge"/>
              <c:x val="0.40778605101546861"/>
              <c:y val="5.1548291312070837E-2"/>
            </c:manualLayout>
          </c:layout>
          <c:spPr>
            <a:noFill/>
            <a:ln w="25400">
              <a:noFill/>
            </a:ln>
          </c:spPr>
        </c:title>
        <c:numFmt formatCode="mmm\-yy" sourceLinked="1"/>
        <c:minorTickMark val="out"/>
        <c:tickLblPos val="nextTo"/>
        <c:txPr>
          <a:bodyPr rot="-5400000" vert="horz"/>
          <a:lstStyle/>
          <a:p>
            <a:pPr>
              <a:defRPr sz="1000" b="0" i="1" u="none" strike="noStrike" baseline="0">
                <a:solidFill>
                  <a:srgbClr val="000000"/>
                </a:solidFill>
                <a:latin typeface="Calibri"/>
                <a:ea typeface="Calibri"/>
                <a:cs typeface="Calibri"/>
              </a:defRPr>
            </a:pPr>
            <a:endParaRPr lang="en-US"/>
          </a:p>
        </c:txPr>
        <c:crossAx val="98268288"/>
        <c:crossesAt val="31"/>
        <c:crossBetween val="midCat"/>
        <c:majorUnit val="31"/>
        <c:minorUnit val="31"/>
      </c:valAx>
      <c:valAx>
        <c:axId val="98268288"/>
        <c:scaling>
          <c:orientation val="maxMin"/>
        </c:scaling>
        <c:axPos val="l"/>
        <c:majorGridlines/>
        <c:minorGridlines/>
        <c:title>
          <c:tx>
            <c:rich>
              <a:bodyPr/>
              <a:lstStyle/>
              <a:p>
                <a:pPr>
                  <a:defRPr sz="1000" b="1" i="1" u="none" strike="noStrike" baseline="0">
                    <a:solidFill>
                      <a:srgbClr val="000000"/>
                    </a:solidFill>
                    <a:latin typeface="Calibri"/>
                    <a:ea typeface="Calibri"/>
                    <a:cs typeface="Calibri"/>
                  </a:defRPr>
                </a:pPr>
                <a:r>
                  <a:rPr lang="en-GB"/>
                  <a:t>EXPECTED MONTH OF DELVIERY</a:t>
                </a:r>
              </a:p>
            </c:rich>
          </c:tx>
          <c:spPr>
            <a:noFill/>
            <a:ln w="25400">
              <a:noFill/>
            </a:ln>
          </c:spPr>
        </c:title>
        <c:numFmt formatCode="mmm\-yy" sourceLinked="1"/>
        <c:minorTickMark val="out"/>
        <c:tickLblPos val="nextTo"/>
        <c:txPr>
          <a:bodyPr rot="0" vert="horz"/>
          <a:lstStyle/>
          <a:p>
            <a:pPr>
              <a:defRPr sz="1000" b="0" i="1" u="none" strike="noStrike" baseline="0">
                <a:solidFill>
                  <a:srgbClr val="000000"/>
                </a:solidFill>
                <a:latin typeface="Calibri"/>
                <a:ea typeface="Calibri"/>
                <a:cs typeface="Calibri"/>
              </a:defRPr>
            </a:pPr>
            <a:endParaRPr lang="en-US"/>
          </a:p>
        </c:txPr>
        <c:crossAx val="98252672"/>
        <c:crossesAt val="31"/>
        <c:crossBetween val="midCat"/>
        <c:majorUnit val="31"/>
        <c:minorUnit val="31"/>
      </c:valAx>
      <c:spPr>
        <a:ln>
          <a:solidFill>
            <a:schemeClr val="accent1"/>
          </a:solidFill>
        </a:ln>
      </c:spPr>
    </c:plotArea>
    <c:legend>
      <c:legendPos val="r"/>
      <c:layout>
        <c:manualLayout>
          <c:xMode val="edge"/>
          <c:yMode val="edge"/>
          <c:x val="7.6699029126213597E-2"/>
          <c:y val="0.8055564834698693"/>
          <c:w val="0.81068001936651268"/>
          <c:h val="0.15656578912484501"/>
        </c:manualLayout>
      </c:layout>
      <c:txPr>
        <a:bodyPr/>
        <a:lstStyle/>
        <a:p>
          <a:pPr>
            <a:defRPr sz="920" b="0" i="1" u="none" strike="noStrike" baseline="0">
              <a:solidFill>
                <a:srgbClr val="000000"/>
              </a:solidFill>
              <a:latin typeface="Calibri"/>
              <a:ea typeface="Calibri"/>
              <a:cs typeface="Calibri"/>
            </a:defRPr>
          </a:pPr>
          <a:endParaRPr lang="en-US"/>
        </a:p>
      </c:txPr>
    </c:legend>
    <c:plotVisOnly val="1"/>
    <c:dispBlanksAs val="gap"/>
  </c:chart>
  <c:txPr>
    <a:bodyPr/>
    <a:lstStyle/>
    <a:p>
      <a:pPr>
        <a:defRPr sz="1000" b="0" i="1" u="none" strike="noStrike" baseline="0">
          <a:solidFill>
            <a:srgbClr val="000000"/>
          </a:solidFill>
          <a:latin typeface="Calibri"/>
          <a:ea typeface="Calibri"/>
          <a:cs typeface="Calibri"/>
        </a:defRPr>
      </a:pPr>
      <a:endParaRPr lang="en-US"/>
    </a:p>
  </c:txPr>
  <c:printSettings>
    <c:headerFooter alignWithMargins="0"/>
    <c:pageMargins b="1" l="0.75000000000000333" r="0.75000000000000333"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400" b="1" i="1" u="none" strike="noStrike" baseline="0">
                <a:solidFill>
                  <a:srgbClr val="000000"/>
                </a:solidFill>
                <a:latin typeface="Calibri"/>
                <a:ea typeface="Calibri"/>
                <a:cs typeface="Calibri"/>
              </a:defRPr>
            </a:pPr>
            <a:r>
              <a:rPr lang="en-GB"/>
              <a:t>PCT Milestones graph - QIPP initiative 6</a:t>
            </a:r>
          </a:p>
        </c:rich>
      </c:tx>
      <c:layout>
        <c:manualLayout>
          <c:xMode val="edge"/>
          <c:yMode val="edge"/>
          <c:x val="9.8417814165081968E-3"/>
          <c:y val="9.0456851783817412E-3"/>
        </c:manualLayout>
      </c:layout>
      <c:spPr>
        <a:noFill/>
        <a:ln w="25400">
          <a:noFill/>
        </a:ln>
      </c:spPr>
    </c:title>
    <c:plotArea>
      <c:layout>
        <c:manualLayout>
          <c:layoutTarget val="inner"/>
          <c:xMode val="edge"/>
          <c:yMode val="edge"/>
          <c:x val="8.4476379228106677E-2"/>
          <c:y val="0.13164251304030034"/>
          <c:w val="0.79889298892988925"/>
          <c:h val="0.63285024154590053"/>
        </c:manualLayout>
      </c:layout>
      <c:scatterChart>
        <c:scatterStyle val="lineMarker"/>
        <c:ser>
          <c:idx val="0"/>
          <c:order val="0"/>
          <c:tx>
            <c:v>delivery path</c:v>
          </c:tx>
          <c:spPr>
            <a:ln w="6350">
              <a:prstDash val="dashDot"/>
            </a:ln>
          </c:spPr>
          <c:marker>
            <c:symbol val="none"/>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yVal>
        </c:ser>
        <c:ser>
          <c:idx val="6"/>
          <c:order val="1"/>
          <c:tx>
            <c:strRef>
              <c:f>SEL_QIPPmilestones!$FP$22</c:f>
              <c:strCache>
                <c:ptCount val="1"/>
                <c:pt idx="0">
                  <c:v>QIPP LM 6.1</c:v>
                </c:pt>
              </c:strCache>
            </c:strRef>
          </c:tx>
          <c:spPr>
            <a:ln>
              <a:solidFill>
                <a:schemeClr val="tx2">
                  <a:lumMod val="40000"/>
                  <a:lumOff val="60000"/>
                </a:schemeClr>
              </a:solidFill>
            </a:ln>
          </c:spPr>
          <c:marker>
            <c:symbol val="plus"/>
            <c:size val="7"/>
          </c:marker>
          <c:dLbls>
            <c:dLbl>
              <c:idx val="0"/>
              <c:delete val="1"/>
            </c:dLbl>
            <c:dLbl>
              <c:idx val="1"/>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SEL_QIPPmilestones!$FP$39:$FP$79</c:f>
              <c:numCache>
                <c:formatCode>mmm\ yy</c:formatCode>
                <c:ptCount val="41"/>
                <c:pt idx="4">
                  <c:v>41121</c:v>
                </c:pt>
                <c:pt idx="5">
                  <c:v>41121</c:v>
                </c:pt>
                <c:pt idx="6">
                  <c:v>41121</c:v>
                </c:pt>
                <c:pt idx="7">
                  <c:v>41121</c:v>
                </c:pt>
              </c:numCache>
            </c:numRef>
          </c:yVal>
        </c:ser>
        <c:ser>
          <c:idx val="7"/>
          <c:order val="2"/>
          <c:tx>
            <c:strRef>
              <c:f>SEL_QIPPmilestones!$FQ$22</c:f>
              <c:strCache>
                <c:ptCount val="1"/>
                <c:pt idx="0">
                  <c:v>QIPP LM 6.2</c:v>
                </c:pt>
              </c:strCache>
            </c:strRef>
          </c:tx>
          <c:spPr>
            <a:ln w="25400">
              <a:solidFill>
                <a:srgbClr val="FF8080"/>
              </a:solidFill>
              <a:prstDash val="lgDashDot"/>
            </a:ln>
          </c:spPr>
          <c:marker>
            <c:symbol val="plus"/>
            <c:size val="7"/>
            <c:spPr>
              <a:solidFill>
                <a:srgbClr val="969696"/>
              </a:solidFill>
              <a:ln>
                <a:solidFill>
                  <a:srgbClr val="FF8080"/>
                </a:solidFill>
                <a:prstDash val="solid"/>
              </a:ln>
            </c:spPr>
          </c:marker>
          <c:dLbls>
            <c:dLbl>
              <c:idx val="0"/>
              <c:delete val="1"/>
            </c:dLbl>
            <c:dLbl>
              <c:idx val="1"/>
              <c:delete val="1"/>
            </c:dLbl>
            <c:dLbl>
              <c:idx val="2"/>
              <c:delete val="1"/>
            </c:dLbl>
            <c:dLbl>
              <c:idx val="3"/>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SEL_QIPPmilestones!$FQ$39:$FQ$79</c:f>
              <c:numCache>
                <c:formatCode>mmm\ yy</c:formatCode>
                <c:ptCount val="41"/>
                <c:pt idx="4">
                  <c:v>41305</c:v>
                </c:pt>
                <c:pt idx="5">
                  <c:v>41305</c:v>
                </c:pt>
                <c:pt idx="6">
                  <c:v>41305</c:v>
                </c:pt>
                <c:pt idx="7">
                  <c:v>41305</c:v>
                </c:pt>
                <c:pt idx="8">
                  <c:v>41305</c:v>
                </c:pt>
                <c:pt idx="9">
                  <c:v>41305</c:v>
                </c:pt>
              </c:numCache>
            </c:numRef>
          </c:yVal>
        </c:ser>
        <c:ser>
          <c:idx val="15"/>
          <c:order val="3"/>
          <c:tx>
            <c:strRef>
              <c:f>SEL_QIPPmilestones!$FR$22</c:f>
              <c:strCache>
                <c:ptCount val="1"/>
                <c:pt idx="0">
                  <c:v>QIPP LM 6.3</c:v>
                </c:pt>
              </c:strCache>
            </c:strRef>
          </c:tx>
          <c:spPr>
            <a:ln w="25400">
              <a:solidFill>
                <a:srgbClr val="FFCC99"/>
              </a:solidFill>
              <a:prstDash val="solid"/>
            </a:ln>
          </c:spPr>
          <c:marker>
            <c:symbol val="plus"/>
            <c:size val="7"/>
            <c:spPr>
              <a:noFill/>
              <a:ln>
                <a:solidFill>
                  <a:srgbClr val="FFCC99"/>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SEL_QIPPmilestones!$FR$39:$FR$79</c:f>
              <c:numCache>
                <c:formatCode>mmm\ yy</c:formatCode>
                <c:ptCount val="41"/>
              </c:numCache>
            </c:numRef>
          </c:yVal>
        </c:ser>
        <c:ser>
          <c:idx val="16"/>
          <c:order val="4"/>
          <c:tx>
            <c:strRef>
              <c:f>SEL_QIPPmilestones!$FS$22</c:f>
              <c:strCache>
                <c:ptCount val="1"/>
                <c:pt idx="0">
                  <c:v>QIPP LM 6.4</c:v>
                </c:pt>
              </c:strCache>
            </c:strRef>
          </c:tx>
          <c:spPr>
            <a:ln w="25400">
              <a:solidFill>
                <a:srgbClr val="3366FF"/>
              </a:solidFill>
              <a:prstDash val="solid"/>
            </a:ln>
          </c:spPr>
          <c:marker>
            <c:symbol val="plus"/>
            <c:size val="7"/>
            <c:spPr>
              <a:noFill/>
              <a:ln>
                <a:solidFill>
                  <a:srgbClr val="3366FF"/>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SEL_QIPPmilestones!$FS$39:$FS$79</c:f>
              <c:numCache>
                <c:formatCode>mmm\ yy</c:formatCode>
                <c:ptCount val="41"/>
              </c:numCache>
            </c:numRef>
          </c:yVal>
        </c:ser>
        <c:ser>
          <c:idx val="17"/>
          <c:order val="5"/>
          <c:tx>
            <c:strRef>
              <c:f>SEL_QIPPmilestones!$FT$22</c:f>
              <c:strCache>
                <c:ptCount val="1"/>
                <c:pt idx="0">
                  <c:v>QIPP LM 6.5</c:v>
                </c:pt>
              </c:strCache>
            </c:strRef>
          </c:tx>
          <c:spPr>
            <a:ln w="25400">
              <a:solidFill>
                <a:srgbClr val="33CCCC"/>
              </a:solidFill>
              <a:prstDash val="solid"/>
            </a:ln>
          </c:spPr>
          <c:marker>
            <c:symbol val="plus"/>
            <c:size val="7"/>
            <c:spPr>
              <a:noFill/>
              <a:ln>
                <a:solidFill>
                  <a:srgbClr val="33CCCC"/>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SEL_QIPPmilestones!$FT$39:$FT$79</c:f>
              <c:numCache>
                <c:formatCode>mmm\ yy</c:formatCode>
                <c:ptCount val="41"/>
              </c:numCache>
            </c:numRef>
          </c:yVal>
        </c:ser>
        <c:ser>
          <c:idx val="2"/>
          <c:order val="6"/>
          <c:tx>
            <c:strRef>
              <c:f>SEL_QIPPmilestones!$FU$22</c:f>
              <c:strCache>
                <c:ptCount val="1"/>
                <c:pt idx="0">
                  <c:v>QIPP LM 6.6</c:v>
                </c:pt>
              </c:strCache>
            </c:strRef>
          </c:tx>
          <c:marker>
            <c:symbol val="plus"/>
            <c:size val="7"/>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SEL_QIPPmilestones!$FU$39:$FU$79</c:f>
              <c:numCache>
                <c:formatCode>mmm\ yy</c:formatCode>
                <c:ptCount val="41"/>
              </c:numCache>
            </c:numRef>
          </c:yVal>
        </c:ser>
        <c:ser>
          <c:idx val="3"/>
          <c:order val="7"/>
          <c:tx>
            <c:strRef>
              <c:f>SEL_QIPPmilestones!$FV$22</c:f>
              <c:strCache>
                <c:ptCount val="1"/>
                <c:pt idx="0">
                  <c:v>QIPP LM 6.7</c:v>
                </c:pt>
              </c:strCache>
            </c:strRef>
          </c:tx>
          <c:marker>
            <c:symbol val="plus"/>
            <c:size val="7"/>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SEL_QIPPmilestones!$FV$39:$FV$79</c:f>
              <c:numCache>
                <c:formatCode>mmm\ yy</c:formatCode>
                <c:ptCount val="41"/>
              </c:numCache>
            </c:numRef>
          </c:yVal>
        </c:ser>
        <c:ser>
          <c:idx val="4"/>
          <c:order val="8"/>
          <c:tx>
            <c:strRef>
              <c:f>SEL_QIPPmilestones!$FW$22</c:f>
              <c:strCache>
                <c:ptCount val="1"/>
                <c:pt idx="0">
                  <c:v>QIPP LM 6.8</c:v>
                </c:pt>
              </c:strCache>
            </c:strRef>
          </c:tx>
          <c:marker>
            <c:symbol val="plus"/>
            <c:size val="7"/>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SEL_QIPPmilestones!$FW$39:$FW$79</c:f>
              <c:numCache>
                <c:formatCode>mmm\ yy</c:formatCode>
                <c:ptCount val="41"/>
              </c:numCache>
            </c:numRef>
          </c:yVal>
        </c:ser>
        <c:ser>
          <c:idx val="5"/>
          <c:order val="9"/>
          <c:tx>
            <c:strRef>
              <c:f>SEL_QIPPmilestones!$FX$22</c:f>
              <c:strCache>
                <c:ptCount val="1"/>
                <c:pt idx="0">
                  <c:v>QIPP LM 6.9</c:v>
                </c:pt>
              </c:strCache>
            </c:strRef>
          </c:tx>
          <c:marker>
            <c:symbol val="plus"/>
            <c:size val="7"/>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SEL_QIPPmilestones!$FX$39:$FX$78</c:f>
              <c:numCache>
                <c:formatCode>mmm\ yy</c:formatCode>
                <c:ptCount val="40"/>
              </c:numCache>
            </c:numRef>
          </c:yVal>
        </c:ser>
        <c:ser>
          <c:idx val="8"/>
          <c:order val="10"/>
          <c:tx>
            <c:strRef>
              <c:f>SEL_QIPPmilestones!$FY$22</c:f>
              <c:strCache>
                <c:ptCount val="1"/>
                <c:pt idx="0">
                  <c:v>QIPP LM 6.10</c:v>
                </c:pt>
              </c:strCache>
            </c:strRef>
          </c:tx>
          <c:marker>
            <c:symbol val="plus"/>
            <c:size val="7"/>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SEL_QIPPmilestones!$FY$39:$FY$79</c:f>
              <c:numCache>
                <c:formatCode>mmm\ yy</c:formatCode>
                <c:ptCount val="41"/>
              </c:numCache>
            </c:numRef>
          </c:yVal>
        </c:ser>
        <c:ser>
          <c:idx val="1"/>
          <c:order val="11"/>
          <c:tx>
            <c:strRef>
              <c:f>SEL_QIPPmilestones!$FZ$22</c:f>
              <c:strCache>
                <c:ptCount val="1"/>
                <c:pt idx="0">
                  <c:v>QIPP LM 6.11</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SEL_QIPPmilestones!$FZ$39:$FZ$79</c:f>
              <c:numCache>
                <c:formatCode>mmm\ yy</c:formatCode>
                <c:ptCount val="41"/>
              </c:numCache>
            </c:numRef>
          </c:yVal>
        </c:ser>
        <c:ser>
          <c:idx val="9"/>
          <c:order val="12"/>
          <c:tx>
            <c:strRef>
              <c:f>SEL_QIPPmilestones!$GA$22</c:f>
              <c:strCache>
                <c:ptCount val="1"/>
                <c:pt idx="0">
                  <c:v>QIPP LM 6.12</c:v>
                </c:pt>
              </c:strCache>
            </c:strRef>
          </c:tx>
          <c:spPr>
            <a:ln w="12700">
              <a:solidFill>
                <a:srgbClr val="CCFFFF"/>
              </a:solidFill>
              <a:prstDash val="solid"/>
            </a:ln>
          </c:spPr>
          <c:marker>
            <c:symbol val="diamond"/>
            <c:size val="5"/>
            <c:spPr>
              <a:solidFill>
                <a:srgbClr val="CCFFFF"/>
              </a:solidFill>
              <a:ln>
                <a:solidFill>
                  <a:srgbClr val="CCFFFF"/>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SEL_QIPPmilestones!$GA$39:$GA$79</c:f>
              <c:numCache>
                <c:formatCode>mmm\ yy</c:formatCode>
                <c:ptCount val="41"/>
              </c:numCache>
            </c:numRef>
          </c:yVal>
        </c:ser>
        <c:ser>
          <c:idx val="10"/>
          <c:order val="13"/>
          <c:tx>
            <c:strRef>
              <c:f>SEL_QIPPmilestones!$GB$22</c:f>
              <c:strCache>
                <c:ptCount val="1"/>
                <c:pt idx="0">
                  <c:v>QIPP LM 6.13</c:v>
                </c:pt>
              </c:strCache>
            </c:strRef>
          </c:tx>
          <c:spPr>
            <a:ln w="12700">
              <a:solidFill>
                <a:srgbClr val="CCFFCC"/>
              </a:solidFill>
              <a:prstDash val="solid"/>
            </a:ln>
          </c:spPr>
          <c:marker>
            <c:symbol val="square"/>
            <c:size val="5"/>
            <c:spPr>
              <a:solidFill>
                <a:srgbClr val="CCFFCC"/>
              </a:solidFill>
              <a:ln>
                <a:solidFill>
                  <a:srgbClr val="CCFFCC"/>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SEL_QIPPmilestones!$GB$39:$GB$79</c:f>
              <c:numCache>
                <c:formatCode>mmm\ yy</c:formatCode>
                <c:ptCount val="41"/>
              </c:numCache>
            </c:numRef>
          </c:yVal>
        </c:ser>
        <c:ser>
          <c:idx val="11"/>
          <c:order val="14"/>
          <c:tx>
            <c:strRef>
              <c:f>SEL_QIPPmilestones!$GC$22</c:f>
              <c:strCache>
                <c:ptCount val="1"/>
                <c:pt idx="0">
                  <c:v>QIPP LM 6.14</c:v>
                </c:pt>
              </c:strCache>
            </c:strRef>
          </c:tx>
          <c:spPr>
            <a:ln w="12700">
              <a:solidFill>
                <a:srgbClr val="FFFF99"/>
              </a:solidFill>
              <a:prstDash val="solid"/>
            </a:ln>
          </c:spPr>
          <c:marker>
            <c:symbol val="triangle"/>
            <c:size val="5"/>
            <c:spPr>
              <a:solidFill>
                <a:srgbClr val="FFFF99"/>
              </a:solidFill>
              <a:ln>
                <a:solidFill>
                  <a:srgbClr val="FFFF99"/>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SEL_QIPPmilestones!$GC$39:$GC$79</c:f>
              <c:numCache>
                <c:formatCode>mmm\ yy</c:formatCode>
                <c:ptCount val="41"/>
              </c:numCache>
            </c:numRef>
          </c:yVal>
        </c:ser>
        <c:ser>
          <c:idx val="12"/>
          <c:order val="15"/>
          <c:tx>
            <c:strRef>
              <c:f>SEL_QIPPmilestones!$GD$22</c:f>
              <c:strCache>
                <c:ptCount val="1"/>
                <c:pt idx="0">
                  <c:v>QIPP LM 6.15</c:v>
                </c:pt>
              </c:strCache>
            </c:strRef>
          </c:tx>
          <c:spPr>
            <a:ln w="12700">
              <a:solidFill>
                <a:srgbClr val="99CCFF"/>
              </a:solidFill>
              <a:prstDash val="solid"/>
            </a:ln>
          </c:spPr>
          <c:marker>
            <c:symbol val="x"/>
            <c:size val="5"/>
            <c:spPr>
              <a:noFill/>
              <a:ln>
                <a:solidFill>
                  <a:srgbClr val="99CCFF"/>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SEL_QIPPmilestones!$GD$39:$GD$78</c:f>
              <c:numCache>
                <c:formatCode>mmm\ yy</c:formatCode>
                <c:ptCount val="40"/>
              </c:numCache>
            </c:numRef>
          </c:yVal>
        </c:ser>
        <c:ser>
          <c:idx val="13"/>
          <c:order val="16"/>
          <c:tx>
            <c:strRef>
              <c:f>SEL_QIPPmilestones!$GE$22</c:f>
              <c:strCache>
                <c:ptCount val="1"/>
                <c:pt idx="0">
                  <c:v>QIPP LM 6.16</c:v>
                </c:pt>
              </c:strCache>
            </c:strRef>
          </c:tx>
          <c:spPr>
            <a:ln w="12700">
              <a:solidFill>
                <a:srgbClr val="FF99CC"/>
              </a:solidFill>
              <a:prstDash val="solid"/>
            </a:ln>
          </c:spPr>
          <c:marker>
            <c:symbol val="star"/>
            <c:size val="5"/>
            <c:spPr>
              <a:noFill/>
              <a:ln>
                <a:solidFill>
                  <a:srgbClr val="FF99CC"/>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SEL_QIPPmilestones!$GE$39:$GE$79</c:f>
              <c:numCache>
                <c:formatCode>mmm\ yy</c:formatCode>
                <c:ptCount val="41"/>
              </c:numCache>
            </c:numRef>
          </c:yVal>
        </c:ser>
        <c:ser>
          <c:idx val="14"/>
          <c:order val="17"/>
          <c:tx>
            <c:strRef>
              <c:f>SEL_QIPPmilestones!$GF$22</c:f>
              <c:strCache>
                <c:ptCount val="1"/>
                <c:pt idx="0">
                  <c:v>QIPP LM 6.17</c:v>
                </c:pt>
              </c:strCache>
            </c:strRef>
          </c:tx>
          <c:spPr>
            <a:ln w="12700">
              <a:solidFill>
                <a:srgbClr val="CC99FF"/>
              </a:solidFill>
              <a:prstDash val="solid"/>
            </a:ln>
          </c:spPr>
          <c:marker>
            <c:symbol val="circle"/>
            <c:size val="5"/>
            <c:spPr>
              <a:solidFill>
                <a:srgbClr val="CC99FF"/>
              </a:solidFill>
              <a:ln>
                <a:solidFill>
                  <a:srgbClr val="CC99FF"/>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SEL_QIPPmilestones!$GF$39:$GF$79</c:f>
              <c:numCache>
                <c:formatCode>mmm\ yy</c:formatCode>
                <c:ptCount val="41"/>
              </c:numCache>
            </c:numRef>
          </c:yVal>
        </c:ser>
        <c:ser>
          <c:idx val="18"/>
          <c:order val="18"/>
          <c:tx>
            <c:strRef>
              <c:f>SEL_QIPPmilestones!$GG$22</c:f>
              <c:strCache>
                <c:ptCount val="1"/>
                <c:pt idx="0">
                  <c:v>QIPP LM 6.18</c:v>
                </c:pt>
              </c:strCache>
            </c:strRef>
          </c:tx>
          <c:spPr>
            <a:ln w="12700">
              <a:solidFill>
                <a:srgbClr val="99CC00"/>
              </a:solidFill>
              <a:prstDash val="solid"/>
            </a:ln>
          </c:spPr>
          <c:marker>
            <c:symbol val="diamond"/>
            <c:size val="5"/>
            <c:spPr>
              <a:solidFill>
                <a:srgbClr val="99CC00"/>
              </a:solidFill>
              <a:ln>
                <a:solidFill>
                  <a:srgbClr val="99CC00"/>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SEL_QIPPmilestones!$GG$39:$GG$79</c:f>
              <c:numCache>
                <c:formatCode>mmm\ yy</c:formatCode>
                <c:ptCount val="41"/>
              </c:numCache>
            </c:numRef>
          </c:yVal>
        </c:ser>
        <c:ser>
          <c:idx val="19"/>
          <c:order val="19"/>
          <c:tx>
            <c:strRef>
              <c:f>SEL_QIPPmilestones!$GH$22</c:f>
              <c:strCache>
                <c:ptCount val="1"/>
                <c:pt idx="0">
                  <c:v>QIPP LM 6.19</c:v>
                </c:pt>
              </c:strCache>
            </c:strRef>
          </c:tx>
          <c:spPr>
            <a:ln w="12700">
              <a:solidFill>
                <a:srgbClr val="FFCC00"/>
              </a:solidFill>
              <a:prstDash val="solid"/>
            </a:ln>
          </c:spPr>
          <c:marker>
            <c:symbol val="square"/>
            <c:size val="5"/>
            <c:spPr>
              <a:solidFill>
                <a:srgbClr val="FFCC00"/>
              </a:solidFill>
              <a:ln>
                <a:solidFill>
                  <a:srgbClr val="FFCC00"/>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SEL_QIPPmilestones!$GH$39:$GH$79</c:f>
              <c:numCache>
                <c:formatCode>mmm\ yy</c:formatCode>
                <c:ptCount val="41"/>
              </c:numCache>
            </c:numRef>
          </c:yVal>
        </c:ser>
        <c:ser>
          <c:idx val="20"/>
          <c:order val="20"/>
          <c:tx>
            <c:strRef>
              <c:f>SEL_QIPPmilestones!$GI$22</c:f>
              <c:strCache>
                <c:ptCount val="1"/>
                <c:pt idx="0">
                  <c:v>QIPP LM 6.20</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SEL_QIPPmilestones!$GI$39:$GI$79</c:f>
              <c:numCache>
                <c:formatCode>mmm\ yy</c:formatCode>
                <c:ptCount val="41"/>
              </c:numCache>
            </c:numRef>
          </c:yVal>
        </c:ser>
        <c:ser>
          <c:idx val="21"/>
          <c:order val="21"/>
          <c:tx>
            <c:strRef>
              <c:f>SEL_QIPPmilestones!$GJ$22</c:f>
              <c:strCache>
                <c:ptCount val="1"/>
                <c:pt idx="0">
                  <c:v>QIPP LM 6.21</c:v>
                </c:pt>
              </c:strCache>
            </c:strRef>
          </c:tx>
          <c:spPr>
            <a:ln w="12700">
              <a:solidFill>
                <a:srgbClr val="FF6600"/>
              </a:solidFill>
              <a:prstDash val="solid"/>
            </a:ln>
          </c:spPr>
          <c:marker>
            <c:symbol val="x"/>
            <c:size val="5"/>
            <c:spPr>
              <a:noFill/>
              <a:ln>
                <a:solidFill>
                  <a:srgbClr val="FF6600"/>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SEL_QIPPmilestones!$GJ$39:$GJ$79</c:f>
              <c:numCache>
                <c:formatCode>mmm\ yy</c:formatCode>
                <c:ptCount val="41"/>
              </c:numCache>
            </c:numRef>
          </c:yVal>
        </c:ser>
        <c:ser>
          <c:idx val="22"/>
          <c:order val="22"/>
          <c:tx>
            <c:strRef>
              <c:f>SEL_QIPPmilestones!$GK$22</c:f>
              <c:strCache>
                <c:ptCount val="1"/>
                <c:pt idx="0">
                  <c:v>QIPP LM 6.22</c:v>
                </c:pt>
              </c:strCache>
            </c:strRef>
          </c:tx>
          <c:spPr>
            <a:ln w="12700">
              <a:solidFill>
                <a:srgbClr val="666699"/>
              </a:solidFill>
              <a:prstDash val="solid"/>
            </a:ln>
          </c:spPr>
          <c:marker>
            <c:symbol val="star"/>
            <c:size val="5"/>
            <c:spPr>
              <a:noFill/>
              <a:ln>
                <a:solidFill>
                  <a:srgbClr val="666699"/>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SEL_QIPPmilestones!$GK$39:$GK$79</c:f>
              <c:numCache>
                <c:formatCode>mmm\ yy</c:formatCode>
                <c:ptCount val="41"/>
              </c:numCache>
            </c:numRef>
          </c:yVal>
        </c:ser>
        <c:ser>
          <c:idx val="23"/>
          <c:order val="23"/>
          <c:tx>
            <c:strRef>
              <c:f>SEL_QIPPmilestones!$GL$22</c:f>
              <c:strCache>
                <c:ptCount val="1"/>
                <c:pt idx="0">
                  <c:v>QIPP LM 6.23</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SEL_QIPPmilestones!$GL$39:$GL$79</c:f>
              <c:numCache>
                <c:formatCode>mmm\ yy</c:formatCode>
                <c:ptCount val="41"/>
              </c:numCache>
            </c:numRef>
          </c:yVal>
        </c:ser>
        <c:ser>
          <c:idx val="24"/>
          <c:order val="24"/>
          <c:tx>
            <c:strRef>
              <c:f>SEL_QIPPmilestones!$GM$22</c:f>
              <c:strCache>
                <c:ptCount val="1"/>
                <c:pt idx="0">
                  <c:v>QIPP LM 6.24</c:v>
                </c:pt>
              </c:strCache>
            </c:strRef>
          </c:tx>
          <c:spPr>
            <a:ln w="12700">
              <a:solidFill>
                <a:srgbClr val="003366"/>
              </a:solidFill>
              <a:prstDash val="solid"/>
            </a:ln>
          </c:spPr>
          <c:marker>
            <c:symbol val="plus"/>
            <c:size val="5"/>
            <c:spPr>
              <a:noFill/>
              <a:ln>
                <a:solidFill>
                  <a:srgbClr val="003366"/>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SEL_QIPPmilestones!$GM$39:$GM$79</c:f>
              <c:numCache>
                <c:formatCode>mmm\ yy</c:formatCode>
                <c:ptCount val="41"/>
              </c:numCache>
            </c:numRef>
          </c:yVal>
        </c:ser>
        <c:ser>
          <c:idx val="25"/>
          <c:order val="25"/>
          <c:tx>
            <c:strRef>
              <c:f>SEL_QIPPmilestones!$GN$22</c:f>
              <c:strCache>
                <c:ptCount val="1"/>
                <c:pt idx="0">
                  <c:v>QIPP LM 6.25</c:v>
                </c:pt>
              </c:strCache>
            </c:strRef>
          </c:tx>
          <c:spPr>
            <a:ln w="12700">
              <a:solidFill>
                <a:srgbClr val="339966"/>
              </a:solidFill>
              <a:prstDash val="solid"/>
            </a:ln>
          </c:spPr>
          <c:marker>
            <c:symbol val="dot"/>
            <c:size val="5"/>
            <c:spPr>
              <a:noFill/>
              <a:ln>
                <a:solidFill>
                  <a:srgbClr val="339966"/>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SEL_QIPPmilestones!$GN$39:$GN$79</c:f>
              <c:numCache>
                <c:formatCode>mmm\ yy</c:formatCode>
                <c:ptCount val="41"/>
              </c:numCache>
            </c:numRef>
          </c:yVal>
        </c:ser>
        <c:ser>
          <c:idx val="26"/>
          <c:order val="26"/>
          <c:tx>
            <c:strRef>
              <c:f>SEL_QIPPmilestones!$GO$22</c:f>
              <c:strCache>
                <c:ptCount val="1"/>
                <c:pt idx="0">
                  <c:v>QIPP LM 6.26</c:v>
                </c:pt>
              </c:strCache>
            </c:strRef>
          </c:tx>
          <c:spPr>
            <a:ln w="12700">
              <a:solidFill>
                <a:srgbClr val="003300"/>
              </a:solidFill>
              <a:prstDash val="solid"/>
            </a:ln>
          </c:spPr>
          <c:marker>
            <c:symbol val="dash"/>
            <c:size val="5"/>
            <c:spPr>
              <a:noFill/>
              <a:ln>
                <a:solidFill>
                  <a:srgbClr val="003300"/>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SEL_QIPPmilestones!$GO$39:$GO$79</c:f>
              <c:numCache>
                <c:formatCode>mmm\ yy</c:formatCode>
                <c:ptCount val="41"/>
              </c:numCache>
            </c:numRef>
          </c:yVal>
        </c:ser>
        <c:ser>
          <c:idx val="27"/>
          <c:order val="27"/>
          <c:tx>
            <c:strRef>
              <c:f>SEL_QIPPmilestones!$GP$22</c:f>
              <c:strCache>
                <c:ptCount val="1"/>
                <c:pt idx="0">
                  <c:v>QIPP LM 6.27</c:v>
                </c:pt>
              </c:strCache>
            </c:strRef>
          </c:tx>
          <c:spPr>
            <a:ln w="12700">
              <a:solidFill>
                <a:srgbClr val="333300"/>
              </a:solidFill>
              <a:prstDash val="solid"/>
            </a:ln>
          </c:spPr>
          <c:marker>
            <c:symbol val="diamond"/>
            <c:size val="5"/>
            <c:spPr>
              <a:solidFill>
                <a:srgbClr val="333300"/>
              </a:solidFill>
              <a:ln>
                <a:solidFill>
                  <a:srgbClr val="333300"/>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SEL_QIPPmilestones!$GP$39:$GP$79</c:f>
              <c:numCache>
                <c:formatCode>mmm\ yy</c:formatCode>
                <c:ptCount val="41"/>
              </c:numCache>
            </c:numRef>
          </c:yVal>
        </c:ser>
        <c:ser>
          <c:idx val="28"/>
          <c:order val="28"/>
          <c:tx>
            <c:strRef>
              <c:f>SEL_QIPPmilestones!$GQ$22</c:f>
              <c:strCache>
                <c:ptCount val="1"/>
                <c:pt idx="0">
                  <c:v>QIPP LM 6.28</c:v>
                </c:pt>
              </c:strCache>
            </c:strRef>
          </c:tx>
          <c:spPr>
            <a:ln w="12700">
              <a:solidFill>
                <a:srgbClr val="993300"/>
              </a:solidFill>
              <a:prstDash val="solid"/>
            </a:ln>
          </c:spPr>
          <c:marker>
            <c:symbol val="square"/>
            <c:size val="5"/>
            <c:spPr>
              <a:solidFill>
                <a:srgbClr val="993300"/>
              </a:solidFill>
              <a:ln>
                <a:solidFill>
                  <a:srgbClr val="993300"/>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SEL_QIPPmilestones!$GQ$39:$GQ$79</c:f>
              <c:numCache>
                <c:formatCode>mmm\ yy</c:formatCode>
                <c:ptCount val="41"/>
              </c:numCache>
            </c:numRef>
          </c:yVal>
        </c:ser>
        <c:ser>
          <c:idx val="29"/>
          <c:order val="29"/>
          <c:tx>
            <c:strRef>
              <c:f>SEL_QIPPmilestones!$GR$22</c:f>
              <c:strCache>
                <c:ptCount val="1"/>
                <c:pt idx="0">
                  <c:v>QIPP LM 6.29</c:v>
                </c:pt>
              </c:strCache>
            </c:strRef>
          </c:tx>
          <c:spPr>
            <a:ln w="12700">
              <a:solidFill>
                <a:srgbClr val="993366"/>
              </a:solidFill>
              <a:prstDash val="solid"/>
            </a:ln>
          </c:spPr>
          <c:marker>
            <c:symbol val="triangle"/>
            <c:size val="5"/>
            <c:spPr>
              <a:solidFill>
                <a:srgbClr val="993366"/>
              </a:solidFill>
              <a:ln>
                <a:solidFill>
                  <a:srgbClr val="993366"/>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SEL_QIPPmilestones!$GR$39:$GR$79</c:f>
              <c:numCache>
                <c:formatCode>mmm\ yy</c:formatCode>
                <c:ptCount val="41"/>
              </c:numCache>
            </c:numRef>
          </c:yVal>
        </c:ser>
        <c:axId val="98487680"/>
        <c:axId val="98495104"/>
      </c:scatterChart>
      <c:valAx>
        <c:axId val="98487680"/>
        <c:scaling>
          <c:orientation val="minMax"/>
        </c:scaling>
        <c:axPos val="t"/>
        <c:title>
          <c:tx>
            <c:rich>
              <a:bodyPr/>
              <a:lstStyle/>
              <a:p>
                <a:pPr>
                  <a:defRPr sz="1000" b="1" i="1" u="none" strike="noStrike" baseline="0">
                    <a:solidFill>
                      <a:srgbClr val="000000"/>
                    </a:solidFill>
                    <a:latin typeface="Calibri"/>
                    <a:ea typeface="Calibri"/>
                    <a:cs typeface="Calibri"/>
                  </a:defRPr>
                </a:pPr>
                <a:r>
                  <a:rPr lang="en-GB"/>
                  <a:t>MONTH REPORTED</a:t>
                </a:r>
              </a:p>
            </c:rich>
          </c:tx>
          <c:layout>
            <c:manualLayout>
              <c:xMode val="edge"/>
              <c:yMode val="edge"/>
              <c:x val="0.40778603450514367"/>
              <c:y val="5.1548291646394143E-2"/>
            </c:manualLayout>
          </c:layout>
          <c:spPr>
            <a:noFill/>
            <a:ln w="25400">
              <a:noFill/>
            </a:ln>
          </c:spPr>
        </c:title>
        <c:numFmt formatCode="mmm\-yy" sourceLinked="1"/>
        <c:minorTickMark val="out"/>
        <c:tickLblPos val="nextTo"/>
        <c:txPr>
          <a:bodyPr rot="-5400000" vert="horz"/>
          <a:lstStyle/>
          <a:p>
            <a:pPr>
              <a:defRPr sz="1000" b="0" i="1" u="none" strike="noStrike" baseline="0">
                <a:solidFill>
                  <a:srgbClr val="000000"/>
                </a:solidFill>
                <a:latin typeface="Calibri"/>
                <a:ea typeface="Calibri"/>
                <a:cs typeface="Calibri"/>
              </a:defRPr>
            </a:pPr>
            <a:endParaRPr lang="en-US"/>
          </a:p>
        </c:txPr>
        <c:crossAx val="98495104"/>
        <c:crossesAt val="31"/>
        <c:crossBetween val="midCat"/>
        <c:majorUnit val="31"/>
        <c:minorUnit val="31"/>
      </c:valAx>
      <c:valAx>
        <c:axId val="98495104"/>
        <c:scaling>
          <c:orientation val="maxMin"/>
        </c:scaling>
        <c:axPos val="l"/>
        <c:majorGridlines/>
        <c:minorGridlines/>
        <c:title>
          <c:tx>
            <c:rich>
              <a:bodyPr/>
              <a:lstStyle/>
              <a:p>
                <a:pPr>
                  <a:defRPr sz="1000" b="1" i="1" u="none" strike="noStrike" baseline="0">
                    <a:solidFill>
                      <a:srgbClr val="000000"/>
                    </a:solidFill>
                    <a:latin typeface="Calibri"/>
                    <a:ea typeface="Calibri"/>
                    <a:cs typeface="Calibri"/>
                  </a:defRPr>
                </a:pPr>
                <a:r>
                  <a:rPr lang="en-GB"/>
                  <a:t>EXPECTED MONTH OF DELVIERY</a:t>
                </a:r>
              </a:p>
            </c:rich>
          </c:tx>
          <c:spPr>
            <a:noFill/>
            <a:ln w="25400">
              <a:noFill/>
            </a:ln>
          </c:spPr>
        </c:title>
        <c:numFmt formatCode="mmm\-yy" sourceLinked="1"/>
        <c:minorTickMark val="out"/>
        <c:tickLblPos val="nextTo"/>
        <c:txPr>
          <a:bodyPr rot="0" vert="horz"/>
          <a:lstStyle/>
          <a:p>
            <a:pPr>
              <a:defRPr sz="1000" b="0" i="1" u="none" strike="noStrike" baseline="0">
                <a:solidFill>
                  <a:srgbClr val="000000"/>
                </a:solidFill>
                <a:latin typeface="Calibri"/>
                <a:ea typeface="Calibri"/>
                <a:cs typeface="Calibri"/>
              </a:defRPr>
            </a:pPr>
            <a:endParaRPr lang="en-US"/>
          </a:p>
        </c:txPr>
        <c:crossAx val="98487680"/>
        <c:crossesAt val="31"/>
        <c:crossBetween val="midCat"/>
        <c:majorUnit val="31"/>
        <c:minorUnit val="31"/>
      </c:valAx>
      <c:spPr>
        <a:ln>
          <a:solidFill>
            <a:schemeClr val="accent1"/>
          </a:solidFill>
        </a:ln>
      </c:spPr>
    </c:plotArea>
    <c:legend>
      <c:legendPos val="r"/>
      <c:layout>
        <c:manualLayout>
          <c:xMode val="edge"/>
          <c:yMode val="edge"/>
          <c:x val="7.662463627546072E-2"/>
          <c:y val="0.80454025214061364"/>
          <c:w val="0.80989330746847965"/>
          <c:h val="0.15636835433401874"/>
        </c:manualLayout>
      </c:layout>
      <c:txPr>
        <a:bodyPr/>
        <a:lstStyle/>
        <a:p>
          <a:pPr>
            <a:defRPr sz="920" b="0" i="1" u="none" strike="noStrike" baseline="0">
              <a:solidFill>
                <a:srgbClr val="000000"/>
              </a:solidFill>
              <a:latin typeface="Calibri"/>
              <a:ea typeface="Calibri"/>
              <a:cs typeface="Calibri"/>
            </a:defRPr>
          </a:pPr>
          <a:endParaRPr lang="en-US"/>
        </a:p>
      </c:txPr>
    </c:legend>
    <c:plotVisOnly val="1"/>
    <c:dispBlanksAs val="gap"/>
  </c:chart>
  <c:txPr>
    <a:bodyPr/>
    <a:lstStyle/>
    <a:p>
      <a:pPr>
        <a:defRPr sz="1000" b="0" i="1" u="none" strike="noStrike" baseline="0">
          <a:solidFill>
            <a:srgbClr val="000000"/>
          </a:solidFill>
          <a:latin typeface="Calibri"/>
          <a:ea typeface="Calibri"/>
          <a:cs typeface="Calibri"/>
        </a:defRPr>
      </a:pPr>
      <a:endParaRPr lang="en-US"/>
    </a:p>
  </c:txPr>
  <c:printSettings>
    <c:headerFooter alignWithMargins="0"/>
    <c:pageMargins b="1" l="0.75000000000000333" r="0.75000000000000333"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400" b="1" i="1" u="none" strike="noStrike" baseline="0">
                <a:solidFill>
                  <a:srgbClr val="000000"/>
                </a:solidFill>
                <a:latin typeface="Calibri"/>
                <a:ea typeface="Calibri"/>
                <a:cs typeface="Calibri"/>
              </a:defRPr>
            </a:pPr>
            <a:r>
              <a:rPr lang="en-GB"/>
              <a:t>PCT Milestones graph - QIPP initiative 7</a:t>
            </a:r>
          </a:p>
        </c:rich>
      </c:tx>
      <c:layout>
        <c:manualLayout>
          <c:xMode val="edge"/>
          <c:yMode val="edge"/>
          <c:x val="9.8418075647520795E-3"/>
          <c:y val="9.0457962276126614E-3"/>
        </c:manualLayout>
      </c:layout>
      <c:spPr>
        <a:noFill/>
        <a:ln w="25400">
          <a:noFill/>
        </a:ln>
      </c:spPr>
    </c:title>
    <c:plotArea>
      <c:layout>
        <c:manualLayout>
          <c:layoutTarget val="inner"/>
          <c:xMode val="edge"/>
          <c:yMode val="edge"/>
          <c:x val="8.4476379228106677E-2"/>
          <c:y val="0.13164251304030034"/>
          <c:w val="0.79889298892988925"/>
          <c:h val="0.63285024154590053"/>
        </c:manualLayout>
      </c:layout>
      <c:scatterChart>
        <c:scatterStyle val="lineMarker"/>
        <c:ser>
          <c:idx val="0"/>
          <c:order val="0"/>
          <c:tx>
            <c:v>delivery path</c:v>
          </c:tx>
          <c:spPr>
            <a:ln w="6350">
              <a:prstDash val="dashDot"/>
            </a:ln>
          </c:spPr>
          <c:marker>
            <c:symbol val="none"/>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yVal>
        </c:ser>
        <c:ser>
          <c:idx val="6"/>
          <c:order val="1"/>
          <c:tx>
            <c:strRef>
              <c:f>SEL_QIPPmilestones!$GW$22</c:f>
              <c:strCache>
                <c:ptCount val="1"/>
                <c:pt idx="0">
                  <c:v>QIPP LM 7.1</c:v>
                </c:pt>
              </c:strCache>
            </c:strRef>
          </c:tx>
          <c:spPr>
            <a:ln>
              <a:solidFill>
                <a:schemeClr val="tx2">
                  <a:lumMod val="40000"/>
                  <a:lumOff val="60000"/>
                </a:schemeClr>
              </a:solidFill>
            </a:ln>
          </c:spPr>
          <c:marker>
            <c:symbol val="plus"/>
            <c:size val="7"/>
          </c:marker>
          <c:dLbls>
            <c:dLbl>
              <c:idx val="0"/>
              <c:delete val="1"/>
            </c:dLbl>
            <c:dLbl>
              <c:idx val="1"/>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SEL_QIPPmilestones!$GW$39:$GW$79</c:f>
              <c:numCache>
                <c:formatCode>mmm\ yy</c:formatCode>
                <c:ptCount val="41"/>
              </c:numCache>
            </c:numRef>
          </c:yVal>
        </c:ser>
        <c:ser>
          <c:idx val="7"/>
          <c:order val="2"/>
          <c:tx>
            <c:strRef>
              <c:f>SEL_QIPPmilestones!$GX$22</c:f>
              <c:strCache>
                <c:ptCount val="1"/>
                <c:pt idx="0">
                  <c:v>QIPP LM 7.2</c:v>
                </c:pt>
              </c:strCache>
            </c:strRef>
          </c:tx>
          <c:spPr>
            <a:ln w="25400">
              <a:solidFill>
                <a:srgbClr val="FF8080"/>
              </a:solidFill>
              <a:prstDash val="lgDashDot"/>
            </a:ln>
          </c:spPr>
          <c:marker>
            <c:symbol val="plus"/>
            <c:size val="7"/>
            <c:spPr>
              <a:solidFill>
                <a:srgbClr val="969696"/>
              </a:solidFill>
              <a:ln>
                <a:solidFill>
                  <a:srgbClr val="FF8080"/>
                </a:solidFill>
                <a:prstDash val="solid"/>
              </a:ln>
            </c:spPr>
          </c:marker>
          <c:dLbls>
            <c:dLbl>
              <c:idx val="0"/>
              <c:delete val="1"/>
            </c:dLbl>
            <c:dLbl>
              <c:idx val="1"/>
              <c:delete val="1"/>
            </c:dLbl>
            <c:dLbl>
              <c:idx val="2"/>
              <c:delete val="1"/>
            </c:dLbl>
            <c:dLbl>
              <c:idx val="3"/>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SEL_QIPPmilestones!$GX$39:$GX$79</c:f>
              <c:numCache>
                <c:formatCode>mmm\ yy</c:formatCode>
                <c:ptCount val="41"/>
              </c:numCache>
            </c:numRef>
          </c:yVal>
        </c:ser>
        <c:ser>
          <c:idx val="15"/>
          <c:order val="3"/>
          <c:tx>
            <c:strRef>
              <c:f>SEL_QIPPmilestones!$GY$22</c:f>
              <c:strCache>
                <c:ptCount val="1"/>
                <c:pt idx="0">
                  <c:v>QIPP LM 7.3</c:v>
                </c:pt>
              </c:strCache>
            </c:strRef>
          </c:tx>
          <c:spPr>
            <a:ln w="25400">
              <a:solidFill>
                <a:srgbClr val="FFCC99"/>
              </a:solidFill>
              <a:prstDash val="solid"/>
            </a:ln>
          </c:spPr>
          <c:marker>
            <c:symbol val="plus"/>
            <c:size val="7"/>
            <c:spPr>
              <a:noFill/>
              <a:ln>
                <a:solidFill>
                  <a:srgbClr val="FFCC99"/>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SEL_QIPPmilestones!$GY$39:$GY$79</c:f>
              <c:numCache>
                <c:formatCode>mmm\ yy</c:formatCode>
                <c:ptCount val="41"/>
              </c:numCache>
            </c:numRef>
          </c:yVal>
        </c:ser>
        <c:ser>
          <c:idx val="16"/>
          <c:order val="4"/>
          <c:tx>
            <c:strRef>
              <c:f>SEL_QIPPmilestones!$GZ$22</c:f>
              <c:strCache>
                <c:ptCount val="1"/>
                <c:pt idx="0">
                  <c:v>QIPP LM 7.4</c:v>
                </c:pt>
              </c:strCache>
            </c:strRef>
          </c:tx>
          <c:spPr>
            <a:ln w="25400">
              <a:solidFill>
                <a:srgbClr val="3366FF"/>
              </a:solidFill>
              <a:prstDash val="solid"/>
            </a:ln>
          </c:spPr>
          <c:marker>
            <c:symbol val="plus"/>
            <c:size val="7"/>
            <c:spPr>
              <a:noFill/>
              <a:ln>
                <a:solidFill>
                  <a:srgbClr val="3366FF"/>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SEL_QIPPmilestones!$GZ$39:$GZ$79</c:f>
              <c:numCache>
                <c:formatCode>mmm\ yy</c:formatCode>
                <c:ptCount val="41"/>
              </c:numCache>
            </c:numRef>
          </c:yVal>
        </c:ser>
        <c:ser>
          <c:idx val="17"/>
          <c:order val="5"/>
          <c:tx>
            <c:strRef>
              <c:f>SEL_QIPPmilestones!$HA$22</c:f>
              <c:strCache>
                <c:ptCount val="1"/>
                <c:pt idx="0">
                  <c:v>QIPP LM 7.5</c:v>
                </c:pt>
              </c:strCache>
            </c:strRef>
          </c:tx>
          <c:spPr>
            <a:ln w="25400">
              <a:solidFill>
                <a:srgbClr val="33CCCC"/>
              </a:solidFill>
              <a:prstDash val="solid"/>
            </a:ln>
          </c:spPr>
          <c:marker>
            <c:symbol val="plus"/>
            <c:size val="7"/>
            <c:spPr>
              <a:noFill/>
              <a:ln>
                <a:solidFill>
                  <a:srgbClr val="33CCCC"/>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SEL_QIPPmilestones!$HA$39:$HA$79</c:f>
              <c:numCache>
                <c:formatCode>mmm\ yy</c:formatCode>
                <c:ptCount val="41"/>
              </c:numCache>
            </c:numRef>
          </c:yVal>
        </c:ser>
        <c:ser>
          <c:idx val="2"/>
          <c:order val="6"/>
          <c:tx>
            <c:strRef>
              <c:f>SEL_QIPPmilestones!$HB$22</c:f>
              <c:strCache>
                <c:ptCount val="1"/>
                <c:pt idx="0">
                  <c:v>QIPP LM 7.6</c:v>
                </c:pt>
              </c:strCache>
            </c:strRef>
          </c:tx>
          <c:marker>
            <c:symbol val="plus"/>
            <c:size val="7"/>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SEL_QIPPmilestones!$HB$39:$HB$79</c:f>
              <c:numCache>
                <c:formatCode>mmm\ yy</c:formatCode>
                <c:ptCount val="41"/>
              </c:numCache>
            </c:numRef>
          </c:yVal>
        </c:ser>
        <c:ser>
          <c:idx val="3"/>
          <c:order val="7"/>
          <c:tx>
            <c:strRef>
              <c:f>SEL_QIPPmilestones!$HC$22</c:f>
              <c:strCache>
                <c:ptCount val="1"/>
                <c:pt idx="0">
                  <c:v>QIPP LM 7.7</c:v>
                </c:pt>
              </c:strCache>
            </c:strRef>
          </c:tx>
          <c:marker>
            <c:symbol val="plus"/>
            <c:size val="7"/>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SEL_QIPPmilestones!$HC$39:$HC$79</c:f>
              <c:numCache>
                <c:formatCode>mmm\ yy</c:formatCode>
                <c:ptCount val="41"/>
              </c:numCache>
            </c:numRef>
          </c:yVal>
        </c:ser>
        <c:ser>
          <c:idx val="4"/>
          <c:order val="8"/>
          <c:tx>
            <c:strRef>
              <c:f>SEL_QIPPmilestones!$HD$22</c:f>
              <c:strCache>
                <c:ptCount val="1"/>
                <c:pt idx="0">
                  <c:v>QIPP LM 7.8</c:v>
                </c:pt>
              </c:strCache>
            </c:strRef>
          </c:tx>
          <c:marker>
            <c:symbol val="plus"/>
            <c:size val="7"/>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SEL_QIPPmilestones!$HD$39:$HD$79</c:f>
              <c:numCache>
                <c:formatCode>mmm\ yy</c:formatCode>
                <c:ptCount val="41"/>
              </c:numCache>
            </c:numRef>
          </c:yVal>
        </c:ser>
        <c:ser>
          <c:idx val="5"/>
          <c:order val="9"/>
          <c:tx>
            <c:strRef>
              <c:f>SEL_QIPPmilestones!$HE$22</c:f>
              <c:strCache>
                <c:ptCount val="1"/>
                <c:pt idx="0">
                  <c:v>QIPP LM 7.9</c:v>
                </c:pt>
              </c:strCache>
            </c:strRef>
          </c:tx>
          <c:marker>
            <c:symbol val="plus"/>
            <c:size val="7"/>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SEL_QIPPmilestones!$HE$39:$HE$79</c:f>
              <c:numCache>
                <c:formatCode>mmm\ yy</c:formatCode>
                <c:ptCount val="41"/>
              </c:numCache>
            </c:numRef>
          </c:yVal>
        </c:ser>
        <c:ser>
          <c:idx val="8"/>
          <c:order val="10"/>
          <c:tx>
            <c:strRef>
              <c:f>SEL_QIPPmilestones!$HF$22</c:f>
              <c:strCache>
                <c:ptCount val="1"/>
                <c:pt idx="0">
                  <c:v>QIPP LM 7.10</c:v>
                </c:pt>
              </c:strCache>
            </c:strRef>
          </c:tx>
          <c:marker>
            <c:symbol val="plus"/>
            <c:size val="7"/>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SEL_QIPPmilestones!$HF$39:$HF$79</c:f>
              <c:numCache>
                <c:formatCode>mmm\ yy</c:formatCode>
                <c:ptCount val="41"/>
              </c:numCache>
            </c:numRef>
          </c:yVal>
        </c:ser>
        <c:ser>
          <c:idx val="1"/>
          <c:order val="11"/>
          <c:tx>
            <c:strRef>
              <c:f>SEL_QIPPmilestones!$HG$22</c:f>
              <c:strCache>
                <c:ptCount val="1"/>
                <c:pt idx="0">
                  <c:v>QIPP LM 7.11</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SEL_QIPPmilestones!$HG$39:$HG$79</c:f>
              <c:numCache>
                <c:formatCode>mmm\ yy</c:formatCode>
                <c:ptCount val="41"/>
              </c:numCache>
            </c:numRef>
          </c:yVal>
        </c:ser>
        <c:ser>
          <c:idx val="9"/>
          <c:order val="12"/>
          <c:tx>
            <c:strRef>
              <c:f>SEL_QIPPmilestones!$HH$22</c:f>
              <c:strCache>
                <c:ptCount val="1"/>
                <c:pt idx="0">
                  <c:v>QIPP LM 7.12</c:v>
                </c:pt>
              </c:strCache>
            </c:strRef>
          </c:tx>
          <c:spPr>
            <a:ln w="12700">
              <a:solidFill>
                <a:srgbClr val="CCFFFF"/>
              </a:solidFill>
              <a:prstDash val="solid"/>
            </a:ln>
          </c:spPr>
          <c:marker>
            <c:symbol val="diamond"/>
            <c:size val="5"/>
            <c:spPr>
              <a:solidFill>
                <a:srgbClr val="CCFFFF"/>
              </a:solidFill>
              <a:ln>
                <a:solidFill>
                  <a:srgbClr val="CCFFFF"/>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SEL_QIPPmilestones!$HH$39:$HH$79</c:f>
              <c:numCache>
                <c:formatCode>mmm\ yy</c:formatCode>
                <c:ptCount val="41"/>
              </c:numCache>
            </c:numRef>
          </c:yVal>
        </c:ser>
        <c:ser>
          <c:idx val="10"/>
          <c:order val="13"/>
          <c:tx>
            <c:strRef>
              <c:f>SEL_QIPPmilestones!$HI$22</c:f>
              <c:strCache>
                <c:ptCount val="1"/>
                <c:pt idx="0">
                  <c:v>QIPP LM 7.13</c:v>
                </c:pt>
              </c:strCache>
            </c:strRef>
          </c:tx>
          <c:spPr>
            <a:ln w="12700">
              <a:solidFill>
                <a:srgbClr val="CCFFCC"/>
              </a:solidFill>
              <a:prstDash val="solid"/>
            </a:ln>
          </c:spPr>
          <c:marker>
            <c:symbol val="square"/>
            <c:size val="5"/>
            <c:spPr>
              <a:solidFill>
                <a:srgbClr val="CCFFCC"/>
              </a:solidFill>
              <a:ln>
                <a:solidFill>
                  <a:srgbClr val="CCFFCC"/>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SEL_QIPPmilestones!$HI$39:$HI$79</c:f>
              <c:numCache>
                <c:formatCode>mmm\ yy</c:formatCode>
                <c:ptCount val="41"/>
              </c:numCache>
            </c:numRef>
          </c:yVal>
        </c:ser>
        <c:ser>
          <c:idx val="11"/>
          <c:order val="14"/>
          <c:tx>
            <c:strRef>
              <c:f>SEL_QIPPmilestones!$HJ$22</c:f>
              <c:strCache>
                <c:ptCount val="1"/>
                <c:pt idx="0">
                  <c:v>QIPP LM 7.14</c:v>
                </c:pt>
              </c:strCache>
            </c:strRef>
          </c:tx>
          <c:spPr>
            <a:ln w="12700">
              <a:solidFill>
                <a:srgbClr val="FFFF99"/>
              </a:solidFill>
              <a:prstDash val="solid"/>
            </a:ln>
          </c:spPr>
          <c:marker>
            <c:symbol val="triangle"/>
            <c:size val="5"/>
            <c:spPr>
              <a:solidFill>
                <a:srgbClr val="FFFF99"/>
              </a:solidFill>
              <a:ln>
                <a:solidFill>
                  <a:srgbClr val="FFFF99"/>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SEL_QIPPmilestones!$HJ$39:$HJ$79</c:f>
              <c:numCache>
                <c:formatCode>mmm\ yy</c:formatCode>
                <c:ptCount val="41"/>
              </c:numCache>
            </c:numRef>
          </c:yVal>
        </c:ser>
        <c:ser>
          <c:idx val="12"/>
          <c:order val="15"/>
          <c:tx>
            <c:strRef>
              <c:f>SEL_QIPPmilestones!$HK$22</c:f>
              <c:strCache>
                <c:ptCount val="1"/>
                <c:pt idx="0">
                  <c:v>QIPP LM 7.15</c:v>
                </c:pt>
              </c:strCache>
            </c:strRef>
          </c:tx>
          <c:spPr>
            <a:ln w="12700">
              <a:solidFill>
                <a:srgbClr val="99CCFF"/>
              </a:solidFill>
              <a:prstDash val="solid"/>
            </a:ln>
          </c:spPr>
          <c:marker>
            <c:symbol val="x"/>
            <c:size val="5"/>
            <c:spPr>
              <a:noFill/>
              <a:ln>
                <a:solidFill>
                  <a:srgbClr val="99CCFF"/>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SEL_QIPPmilestones!$HK$39:$HK$79</c:f>
              <c:numCache>
                <c:formatCode>mmm\ yy</c:formatCode>
                <c:ptCount val="41"/>
              </c:numCache>
            </c:numRef>
          </c:yVal>
        </c:ser>
        <c:ser>
          <c:idx val="13"/>
          <c:order val="16"/>
          <c:tx>
            <c:strRef>
              <c:f>SEL_QIPPmilestones!$HL$22</c:f>
              <c:strCache>
                <c:ptCount val="1"/>
                <c:pt idx="0">
                  <c:v>QIPP LM 7.16</c:v>
                </c:pt>
              </c:strCache>
            </c:strRef>
          </c:tx>
          <c:spPr>
            <a:ln w="12700">
              <a:solidFill>
                <a:srgbClr val="FF99CC"/>
              </a:solidFill>
              <a:prstDash val="solid"/>
            </a:ln>
          </c:spPr>
          <c:marker>
            <c:symbol val="star"/>
            <c:size val="5"/>
            <c:spPr>
              <a:noFill/>
              <a:ln>
                <a:solidFill>
                  <a:srgbClr val="FF99CC"/>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SEL_QIPPmilestones!$HL$39:$HL$79</c:f>
              <c:numCache>
                <c:formatCode>mmm\ yy</c:formatCode>
                <c:ptCount val="41"/>
              </c:numCache>
            </c:numRef>
          </c:yVal>
        </c:ser>
        <c:ser>
          <c:idx val="14"/>
          <c:order val="17"/>
          <c:tx>
            <c:strRef>
              <c:f>SEL_QIPPmilestones!$HM$22</c:f>
              <c:strCache>
                <c:ptCount val="1"/>
                <c:pt idx="0">
                  <c:v>QIPP LM 7.17</c:v>
                </c:pt>
              </c:strCache>
            </c:strRef>
          </c:tx>
          <c:spPr>
            <a:ln w="12700">
              <a:solidFill>
                <a:srgbClr val="CC99FF"/>
              </a:solidFill>
              <a:prstDash val="solid"/>
            </a:ln>
          </c:spPr>
          <c:marker>
            <c:symbol val="circle"/>
            <c:size val="5"/>
            <c:spPr>
              <a:solidFill>
                <a:srgbClr val="CC99FF"/>
              </a:solidFill>
              <a:ln>
                <a:solidFill>
                  <a:srgbClr val="CC99FF"/>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SEL_QIPPmilestones!$HM$39:$HM$79</c:f>
              <c:numCache>
                <c:formatCode>mmm\ yy</c:formatCode>
                <c:ptCount val="41"/>
              </c:numCache>
            </c:numRef>
          </c:yVal>
        </c:ser>
        <c:ser>
          <c:idx val="18"/>
          <c:order val="18"/>
          <c:tx>
            <c:strRef>
              <c:f>SEL_QIPPmilestones!$HN$22</c:f>
              <c:strCache>
                <c:ptCount val="1"/>
                <c:pt idx="0">
                  <c:v>QIPP LM 7.18</c:v>
                </c:pt>
              </c:strCache>
            </c:strRef>
          </c:tx>
          <c:spPr>
            <a:ln w="12700">
              <a:solidFill>
                <a:srgbClr val="99CC00"/>
              </a:solidFill>
              <a:prstDash val="solid"/>
            </a:ln>
          </c:spPr>
          <c:marker>
            <c:symbol val="diamond"/>
            <c:size val="5"/>
            <c:spPr>
              <a:solidFill>
                <a:srgbClr val="99CC00"/>
              </a:solidFill>
              <a:ln>
                <a:solidFill>
                  <a:srgbClr val="99CC00"/>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SEL_QIPPmilestones!$HN$39:$HN$79</c:f>
              <c:numCache>
                <c:formatCode>mmm\ yy</c:formatCode>
                <c:ptCount val="41"/>
              </c:numCache>
            </c:numRef>
          </c:yVal>
        </c:ser>
        <c:ser>
          <c:idx val="19"/>
          <c:order val="19"/>
          <c:tx>
            <c:strRef>
              <c:f>SEL_QIPPmilestones!$HO$22</c:f>
              <c:strCache>
                <c:ptCount val="1"/>
                <c:pt idx="0">
                  <c:v>QIPP LM 7.19</c:v>
                </c:pt>
              </c:strCache>
            </c:strRef>
          </c:tx>
          <c:spPr>
            <a:ln w="12700">
              <a:solidFill>
                <a:srgbClr val="FFCC00"/>
              </a:solidFill>
              <a:prstDash val="solid"/>
            </a:ln>
          </c:spPr>
          <c:marker>
            <c:symbol val="square"/>
            <c:size val="5"/>
            <c:spPr>
              <a:solidFill>
                <a:srgbClr val="FFCC00"/>
              </a:solidFill>
              <a:ln>
                <a:solidFill>
                  <a:srgbClr val="FFCC00"/>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SEL_QIPPmilestones!$HO$39:$HO$79</c:f>
              <c:numCache>
                <c:formatCode>mmm\ yy</c:formatCode>
                <c:ptCount val="41"/>
              </c:numCache>
            </c:numRef>
          </c:yVal>
        </c:ser>
        <c:ser>
          <c:idx val="20"/>
          <c:order val="20"/>
          <c:tx>
            <c:strRef>
              <c:f>SEL_QIPPmilestones!$HP$22</c:f>
              <c:strCache>
                <c:ptCount val="1"/>
                <c:pt idx="0">
                  <c:v>QIPP LM 7.20</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SEL_QIPPmilestones!$HP$39:$HP$79</c:f>
              <c:numCache>
                <c:formatCode>mmm\ yy</c:formatCode>
                <c:ptCount val="41"/>
              </c:numCache>
            </c:numRef>
          </c:yVal>
        </c:ser>
        <c:ser>
          <c:idx val="21"/>
          <c:order val="21"/>
          <c:tx>
            <c:strRef>
              <c:f>SEL_QIPPmilestones!$HQ$22</c:f>
              <c:strCache>
                <c:ptCount val="1"/>
                <c:pt idx="0">
                  <c:v>QIPP LM 7.21</c:v>
                </c:pt>
              </c:strCache>
            </c:strRef>
          </c:tx>
          <c:spPr>
            <a:ln w="12700">
              <a:solidFill>
                <a:srgbClr val="FF6600"/>
              </a:solidFill>
              <a:prstDash val="solid"/>
            </a:ln>
          </c:spPr>
          <c:marker>
            <c:symbol val="x"/>
            <c:size val="5"/>
            <c:spPr>
              <a:noFill/>
              <a:ln>
                <a:solidFill>
                  <a:srgbClr val="FF6600"/>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SEL_QIPPmilestones!$HQ$39:$HQ$79</c:f>
              <c:numCache>
                <c:formatCode>mmm\ yy</c:formatCode>
                <c:ptCount val="41"/>
              </c:numCache>
            </c:numRef>
          </c:yVal>
        </c:ser>
        <c:ser>
          <c:idx val="22"/>
          <c:order val="22"/>
          <c:tx>
            <c:strRef>
              <c:f>SEL_QIPPmilestones!$HR$22</c:f>
              <c:strCache>
                <c:ptCount val="1"/>
                <c:pt idx="0">
                  <c:v>QIPP LM 7.22</c:v>
                </c:pt>
              </c:strCache>
            </c:strRef>
          </c:tx>
          <c:spPr>
            <a:ln w="12700">
              <a:solidFill>
                <a:srgbClr val="666699"/>
              </a:solidFill>
              <a:prstDash val="solid"/>
            </a:ln>
          </c:spPr>
          <c:marker>
            <c:symbol val="star"/>
            <c:size val="5"/>
            <c:spPr>
              <a:noFill/>
              <a:ln>
                <a:solidFill>
                  <a:srgbClr val="666699"/>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SEL_QIPPmilestones!$HR$39:$HR$79</c:f>
              <c:numCache>
                <c:formatCode>mmm\ yy</c:formatCode>
                <c:ptCount val="41"/>
              </c:numCache>
            </c:numRef>
          </c:yVal>
        </c:ser>
        <c:ser>
          <c:idx val="23"/>
          <c:order val="23"/>
          <c:tx>
            <c:strRef>
              <c:f>SEL_QIPPmilestones!$HS$22</c:f>
              <c:strCache>
                <c:ptCount val="1"/>
                <c:pt idx="0">
                  <c:v>QIPP LM 7.23</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SEL_QIPPmilestones!$HS$39:$HS$79</c:f>
              <c:numCache>
                <c:formatCode>mmm\ yy</c:formatCode>
                <c:ptCount val="41"/>
              </c:numCache>
            </c:numRef>
          </c:yVal>
        </c:ser>
        <c:ser>
          <c:idx val="24"/>
          <c:order val="24"/>
          <c:tx>
            <c:strRef>
              <c:f>SEL_QIPPmilestones!$HT$22</c:f>
              <c:strCache>
                <c:ptCount val="1"/>
                <c:pt idx="0">
                  <c:v>QIPP LM 7.24</c:v>
                </c:pt>
              </c:strCache>
            </c:strRef>
          </c:tx>
          <c:spPr>
            <a:ln w="12700">
              <a:solidFill>
                <a:srgbClr val="003366"/>
              </a:solidFill>
              <a:prstDash val="solid"/>
            </a:ln>
          </c:spPr>
          <c:marker>
            <c:symbol val="plus"/>
            <c:size val="5"/>
            <c:spPr>
              <a:noFill/>
              <a:ln>
                <a:solidFill>
                  <a:srgbClr val="003366"/>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SEL_QIPPmilestones!$HT$39:$HT$79</c:f>
              <c:numCache>
                <c:formatCode>mmm\ yy</c:formatCode>
                <c:ptCount val="41"/>
              </c:numCache>
            </c:numRef>
          </c:yVal>
        </c:ser>
        <c:ser>
          <c:idx val="25"/>
          <c:order val="25"/>
          <c:tx>
            <c:strRef>
              <c:f>SEL_QIPPmilestones!$HU$22</c:f>
              <c:strCache>
                <c:ptCount val="1"/>
                <c:pt idx="0">
                  <c:v>QIPP LM 7.25</c:v>
                </c:pt>
              </c:strCache>
            </c:strRef>
          </c:tx>
          <c:spPr>
            <a:ln w="12700">
              <a:solidFill>
                <a:srgbClr val="339966"/>
              </a:solidFill>
              <a:prstDash val="solid"/>
            </a:ln>
          </c:spPr>
          <c:marker>
            <c:symbol val="dot"/>
            <c:size val="5"/>
            <c:spPr>
              <a:noFill/>
              <a:ln>
                <a:solidFill>
                  <a:srgbClr val="339966"/>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SEL_QIPPmilestones!$HU$39:$HU$79</c:f>
              <c:numCache>
                <c:formatCode>mmm\ yy</c:formatCode>
                <c:ptCount val="41"/>
              </c:numCache>
            </c:numRef>
          </c:yVal>
        </c:ser>
        <c:ser>
          <c:idx val="26"/>
          <c:order val="26"/>
          <c:tx>
            <c:strRef>
              <c:f>SEL_QIPPmilestones!$HV$22</c:f>
              <c:strCache>
                <c:ptCount val="1"/>
                <c:pt idx="0">
                  <c:v>QIPP LM 7.26</c:v>
                </c:pt>
              </c:strCache>
            </c:strRef>
          </c:tx>
          <c:spPr>
            <a:ln w="12700">
              <a:solidFill>
                <a:srgbClr val="003300"/>
              </a:solidFill>
              <a:prstDash val="solid"/>
            </a:ln>
          </c:spPr>
          <c:marker>
            <c:symbol val="dash"/>
            <c:size val="5"/>
            <c:spPr>
              <a:noFill/>
              <a:ln>
                <a:solidFill>
                  <a:srgbClr val="003300"/>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SEL_QIPPmilestones!$HV$39:$HV$79</c:f>
              <c:numCache>
                <c:formatCode>mmm\ yy</c:formatCode>
                <c:ptCount val="41"/>
              </c:numCache>
            </c:numRef>
          </c:yVal>
        </c:ser>
        <c:ser>
          <c:idx val="27"/>
          <c:order val="27"/>
          <c:tx>
            <c:strRef>
              <c:f>SEL_QIPPmilestones!$HW$22</c:f>
              <c:strCache>
                <c:ptCount val="1"/>
                <c:pt idx="0">
                  <c:v>QIPP LM 7.27</c:v>
                </c:pt>
              </c:strCache>
            </c:strRef>
          </c:tx>
          <c:spPr>
            <a:ln w="12700">
              <a:solidFill>
                <a:srgbClr val="333300"/>
              </a:solidFill>
              <a:prstDash val="solid"/>
            </a:ln>
          </c:spPr>
          <c:marker>
            <c:symbol val="diamond"/>
            <c:size val="5"/>
            <c:spPr>
              <a:solidFill>
                <a:srgbClr val="333300"/>
              </a:solidFill>
              <a:ln>
                <a:solidFill>
                  <a:srgbClr val="333300"/>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SEL_QIPPmilestones!$HW$39:$HW$79</c:f>
              <c:numCache>
                <c:formatCode>mmm\ yy</c:formatCode>
                <c:ptCount val="41"/>
              </c:numCache>
            </c:numRef>
          </c:yVal>
        </c:ser>
        <c:ser>
          <c:idx val="28"/>
          <c:order val="28"/>
          <c:tx>
            <c:strRef>
              <c:f>SEL_QIPPmilestones!$HX$22</c:f>
              <c:strCache>
                <c:ptCount val="1"/>
                <c:pt idx="0">
                  <c:v>QIPP LM 7.28</c:v>
                </c:pt>
              </c:strCache>
            </c:strRef>
          </c:tx>
          <c:spPr>
            <a:ln w="12700">
              <a:solidFill>
                <a:srgbClr val="993300"/>
              </a:solidFill>
              <a:prstDash val="solid"/>
            </a:ln>
          </c:spPr>
          <c:marker>
            <c:symbol val="square"/>
            <c:size val="5"/>
            <c:spPr>
              <a:solidFill>
                <a:srgbClr val="993300"/>
              </a:solidFill>
              <a:ln>
                <a:solidFill>
                  <a:srgbClr val="993300"/>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SEL_QIPPmilestones!$HX$39:$HX$79</c:f>
              <c:numCache>
                <c:formatCode>mmm\ yy</c:formatCode>
                <c:ptCount val="41"/>
              </c:numCache>
            </c:numRef>
          </c:yVal>
        </c:ser>
        <c:ser>
          <c:idx val="29"/>
          <c:order val="29"/>
          <c:tx>
            <c:strRef>
              <c:f>SEL_QIPPmilestones!$HY$22</c:f>
              <c:strCache>
                <c:ptCount val="1"/>
                <c:pt idx="0">
                  <c:v>QIPP LM 7.29</c:v>
                </c:pt>
              </c:strCache>
            </c:strRef>
          </c:tx>
          <c:spPr>
            <a:ln w="12700">
              <a:solidFill>
                <a:srgbClr val="993366"/>
              </a:solidFill>
              <a:prstDash val="solid"/>
            </a:ln>
          </c:spPr>
          <c:marker>
            <c:symbol val="triangle"/>
            <c:size val="5"/>
            <c:spPr>
              <a:solidFill>
                <a:srgbClr val="993366"/>
              </a:solidFill>
              <a:ln>
                <a:solidFill>
                  <a:srgbClr val="993366"/>
                </a:solidFill>
                <a:prstDash val="solid"/>
              </a:ln>
            </c:spPr>
          </c:marker>
          <c:xVal>
            <c:numRef>
              <c:f>SEL_QIPPmilestones!$C$39:$C$79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SEL_QIPPmilestones!$HY$39:$HY$79</c:f>
              <c:numCache>
                <c:formatCode>mmm\ yy</c:formatCode>
                <c:ptCount val="41"/>
              </c:numCache>
            </c:numRef>
          </c:yVal>
        </c:ser>
        <c:axId val="98789248"/>
        <c:axId val="98808960"/>
      </c:scatterChart>
      <c:valAx>
        <c:axId val="98789248"/>
        <c:scaling>
          <c:orientation val="minMax"/>
        </c:scaling>
        <c:axPos val="t"/>
        <c:title>
          <c:tx>
            <c:rich>
              <a:bodyPr/>
              <a:lstStyle/>
              <a:p>
                <a:pPr>
                  <a:defRPr sz="1000" b="1" i="1" u="none" strike="noStrike" baseline="0">
                    <a:solidFill>
                      <a:srgbClr val="000000"/>
                    </a:solidFill>
                    <a:latin typeface="Calibri"/>
                    <a:ea typeface="Calibri"/>
                    <a:cs typeface="Calibri"/>
                  </a:defRPr>
                </a:pPr>
                <a:r>
                  <a:rPr lang="en-GB"/>
                  <a:t>MONTH REPORTED</a:t>
                </a:r>
              </a:p>
            </c:rich>
          </c:tx>
          <c:layout>
            <c:manualLayout>
              <c:xMode val="edge"/>
              <c:yMode val="edge"/>
              <c:x val="0.40778601802681641"/>
              <c:y val="5.1548291979875323E-2"/>
            </c:manualLayout>
          </c:layout>
          <c:spPr>
            <a:noFill/>
            <a:ln w="25400">
              <a:noFill/>
            </a:ln>
          </c:spPr>
        </c:title>
        <c:numFmt formatCode="mmm\-yy" sourceLinked="1"/>
        <c:minorTickMark val="out"/>
        <c:tickLblPos val="nextTo"/>
        <c:txPr>
          <a:bodyPr rot="-5400000" vert="horz"/>
          <a:lstStyle/>
          <a:p>
            <a:pPr>
              <a:defRPr sz="1000" b="0" i="1" u="none" strike="noStrike" baseline="0">
                <a:solidFill>
                  <a:srgbClr val="000000"/>
                </a:solidFill>
                <a:latin typeface="Calibri"/>
                <a:ea typeface="Calibri"/>
                <a:cs typeface="Calibri"/>
              </a:defRPr>
            </a:pPr>
            <a:endParaRPr lang="en-US"/>
          </a:p>
        </c:txPr>
        <c:crossAx val="98808960"/>
        <c:crossesAt val="31"/>
        <c:crossBetween val="midCat"/>
        <c:majorUnit val="31"/>
        <c:minorUnit val="31"/>
      </c:valAx>
      <c:valAx>
        <c:axId val="98808960"/>
        <c:scaling>
          <c:orientation val="maxMin"/>
        </c:scaling>
        <c:axPos val="l"/>
        <c:majorGridlines/>
        <c:minorGridlines/>
        <c:title>
          <c:tx>
            <c:rich>
              <a:bodyPr/>
              <a:lstStyle/>
              <a:p>
                <a:pPr>
                  <a:defRPr sz="1000" b="1" i="1" u="none" strike="noStrike" baseline="0">
                    <a:solidFill>
                      <a:srgbClr val="000000"/>
                    </a:solidFill>
                    <a:latin typeface="Calibri"/>
                    <a:ea typeface="Calibri"/>
                    <a:cs typeface="Calibri"/>
                  </a:defRPr>
                </a:pPr>
                <a:r>
                  <a:rPr lang="en-GB"/>
                  <a:t>EXPECTED MONTH OF DELVIERY</a:t>
                </a:r>
              </a:p>
            </c:rich>
          </c:tx>
          <c:spPr>
            <a:noFill/>
            <a:ln w="25400">
              <a:noFill/>
            </a:ln>
          </c:spPr>
        </c:title>
        <c:numFmt formatCode="mmm\-yy" sourceLinked="1"/>
        <c:minorTickMark val="out"/>
        <c:tickLblPos val="nextTo"/>
        <c:txPr>
          <a:bodyPr rot="0" vert="horz"/>
          <a:lstStyle/>
          <a:p>
            <a:pPr>
              <a:defRPr sz="1000" b="0" i="1" u="none" strike="noStrike" baseline="0">
                <a:solidFill>
                  <a:srgbClr val="000000"/>
                </a:solidFill>
                <a:latin typeface="Calibri"/>
                <a:ea typeface="Calibri"/>
                <a:cs typeface="Calibri"/>
              </a:defRPr>
            </a:pPr>
            <a:endParaRPr lang="en-US"/>
          </a:p>
        </c:txPr>
        <c:crossAx val="98789248"/>
        <c:crossesAt val="31"/>
        <c:crossBetween val="midCat"/>
        <c:majorUnit val="31"/>
        <c:minorUnit val="31"/>
      </c:valAx>
      <c:spPr>
        <a:ln>
          <a:solidFill>
            <a:schemeClr val="accent1"/>
          </a:solidFill>
        </a:ln>
      </c:spPr>
    </c:plotArea>
    <c:legend>
      <c:legendPos val="r"/>
      <c:layout>
        <c:manualLayout>
          <c:xMode val="edge"/>
          <c:yMode val="edge"/>
          <c:x val="7.7519481576430904E-2"/>
          <c:y val="0.80604534005037864"/>
          <c:w val="0.8091093409835407"/>
          <c:h val="0.15617128463476071"/>
        </c:manualLayout>
      </c:layout>
      <c:txPr>
        <a:bodyPr/>
        <a:lstStyle/>
        <a:p>
          <a:pPr>
            <a:defRPr sz="920" b="0" i="1" u="none" strike="noStrike" baseline="0">
              <a:solidFill>
                <a:srgbClr val="000000"/>
              </a:solidFill>
              <a:latin typeface="Calibri"/>
              <a:ea typeface="Calibri"/>
              <a:cs typeface="Calibri"/>
            </a:defRPr>
          </a:pPr>
          <a:endParaRPr lang="en-US"/>
        </a:p>
      </c:txPr>
    </c:legend>
    <c:plotVisOnly val="1"/>
    <c:dispBlanksAs val="gap"/>
  </c:chart>
  <c:txPr>
    <a:bodyPr/>
    <a:lstStyle/>
    <a:p>
      <a:pPr>
        <a:defRPr sz="1000" b="0" i="1" u="none" strike="noStrike" baseline="0">
          <a:solidFill>
            <a:srgbClr val="000000"/>
          </a:solidFill>
          <a:latin typeface="Calibri"/>
          <a:ea typeface="Calibri"/>
          <a:cs typeface="Calibri"/>
        </a:defRPr>
      </a:pPr>
      <a:endParaRPr lang="en-US"/>
    </a:p>
  </c:txPr>
  <c:printSettings>
    <c:headerFooter alignWithMargins="0"/>
    <c:pageMargins b="1" l="0.75000000000000333" r="0.75000000000000333"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400" b="1" i="1" u="none" strike="noStrike" baseline="0">
                <a:solidFill>
                  <a:srgbClr val="000000"/>
                </a:solidFill>
                <a:latin typeface="Calibri"/>
                <a:ea typeface="Calibri"/>
                <a:cs typeface="Calibri"/>
              </a:defRPr>
            </a:pPr>
            <a:r>
              <a:rPr lang="en-GB"/>
              <a:t>PCT Milestones graph - QIPP initiative 1</a:t>
            </a:r>
          </a:p>
        </c:rich>
      </c:tx>
      <c:layout>
        <c:manualLayout>
          <c:xMode val="edge"/>
          <c:yMode val="edge"/>
          <c:x val="9.8418309956153568E-3"/>
          <c:y val="9.0457490282069772E-3"/>
        </c:manualLayout>
      </c:layout>
      <c:spPr>
        <a:noFill/>
        <a:ln w="25400">
          <a:noFill/>
        </a:ln>
      </c:spPr>
    </c:title>
    <c:plotArea>
      <c:layout>
        <c:manualLayout>
          <c:layoutTarget val="inner"/>
          <c:xMode val="edge"/>
          <c:yMode val="edge"/>
          <c:x val="8.4476379228106677E-2"/>
          <c:y val="0.13164251304030034"/>
          <c:w val="0.79889298892988925"/>
          <c:h val="0.63285024154590053"/>
        </c:manualLayout>
      </c:layout>
      <c:scatterChart>
        <c:scatterStyle val="lineMarker"/>
        <c:ser>
          <c:idx val="0"/>
          <c:order val="0"/>
          <c:tx>
            <c:v>delivery path</c:v>
          </c:tx>
          <c:spPr>
            <a:ln w="6350">
              <a:prstDash val="dashDot"/>
            </a:ln>
          </c:spPr>
          <c:marker>
            <c:symbol val="none"/>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yVal>
        </c:ser>
        <c:ser>
          <c:idx val="6"/>
          <c:order val="1"/>
          <c:tx>
            <c:strRef>
              <c:f>SWL_QIPPmilestones!$G$22</c:f>
              <c:strCache>
                <c:ptCount val="1"/>
                <c:pt idx="0">
                  <c:v>QIPP LM 1.1</c:v>
                </c:pt>
              </c:strCache>
            </c:strRef>
          </c:tx>
          <c:spPr>
            <a:ln>
              <a:solidFill>
                <a:schemeClr val="tx2">
                  <a:lumMod val="40000"/>
                  <a:lumOff val="60000"/>
                </a:schemeClr>
              </a:solidFill>
            </a:ln>
          </c:spPr>
          <c:marker>
            <c:symbol val="plus"/>
            <c:size val="7"/>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SWL_QIPPmilestones!$G$39:$G$79</c:f>
              <c:numCache>
                <c:formatCode>mmm\ yy</c:formatCode>
                <c:ptCount val="41"/>
                <c:pt idx="4">
                  <c:v>41029</c:v>
                </c:pt>
              </c:numCache>
            </c:numRef>
          </c:yVal>
        </c:ser>
        <c:ser>
          <c:idx val="7"/>
          <c:order val="2"/>
          <c:tx>
            <c:strRef>
              <c:f>SWL_QIPPmilestones!$H$22</c:f>
              <c:strCache>
                <c:ptCount val="1"/>
                <c:pt idx="0">
                  <c:v>QIPP LM 1.2</c:v>
                </c:pt>
              </c:strCache>
            </c:strRef>
          </c:tx>
          <c:spPr>
            <a:ln w="25400">
              <a:solidFill>
                <a:srgbClr val="FF8080"/>
              </a:solidFill>
              <a:prstDash val="lgDashDot"/>
            </a:ln>
          </c:spPr>
          <c:marker>
            <c:symbol val="plus"/>
            <c:size val="7"/>
            <c:spPr>
              <a:solidFill>
                <a:srgbClr val="969696"/>
              </a:solidFill>
              <a:ln>
                <a:solidFill>
                  <a:srgbClr val="FF8080"/>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SWL_QIPPmilestones!$H$39:$H$79</c:f>
              <c:numCache>
                <c:formatCode>mmm\ yy</c:formatCode>
                <c:ptCount val="41"/>
                <c:pt idx="4">
                  <c:v>41152</c:v>
                </c:pt>
                <c:pt idx="5">
                  <c:v>41152</c:v>
                </c:pt>
                <c:pt idx="6">
                  <c:v>41152</c:v>
                </c:pt>
                <c:pt idx="7">
                  <c:v>41152</c:v>
                </c:pt>
                <c:pt idx="8">
                  <c:v>41152</c:v>
                </c:pt>
              </c:numCache>
            </c:numRef>
          </c:yVal>
        </c:ser>
        <c:ser>
          <c:idx val="15"/>
          <c:order val="3"/>
          <c:tx>
            <c:strRef>
              <c:f>SWL_QIPPmilestones!$I$22</c:f>
              <c:strCache>
                <c:ptCount val="1"/>
                <c:pt idx="0">
                  <c:v>QIPP LM 1.3</c:v>
                </c:pt>
              </c:strCache>
            </c:strRef>
          </c:tx>
          <c:spPr>
            <a:ln w="25400">
              <a:solidFill>
                <a:srgbClr val="FFCC99"/>
              </a:solidFill>
              <a:prstDash val="solid"/>
            </a:ln>
          </c:spPr>
          <c:marker>
            <c:symbol val="plus"/>
            <c:size val="7"/>
            <c:spPr>
              <a:noFill/>
              <a:ln>
                <a:solidFill>
                  <a:srgbClr val="FFCC99"/>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SWL_QIPPmilestones!$I$39:$I$79</c:f>
              <c:numCache>
                <c:formatCode>mmm\ yy</c:formatCode>
                <c:ptCount val="41"/>
                <c:pt idx="4">
                  <c:v>41364</c:v>
                </c:pt>
                <c:pt idx="5">
                  <c:v>41364</c:v>
                </c:pt>
                <c:pt idx="6">
                  <c:v>41364</c:v>
                </c:pt>
                <c:pt idx="7">
                  <c:v>41364</c:v>
                </c:pt>
                <c:pt idx="8">
                  <c:v>41364</c:v>
                </c:pt>
                <c:pt idx="9">
                  <c:v>41364</c:v>
                </c:pt>
              </c:numCache>
            </c:numRef>
          </c:yVal>
        </c:ser>
        <c:ser>
          <c:idx val="16"/>
          <c:order val="4"/>
          <c:tx>
            <c:strRef>
              <c:f>SWL_QIPPmilestones!$J$22</c:f>
              <c:strCache>
                <c:ptCount val="1"/>
                <c:pt idx="0">
                  <c:v>QIPP LM 1.4</c:v>
                </c:pt>
              </c:strCache>
            </c:strRef>
          </c:tx>
          <c:spPr>
            <a:ln w="25400">
              <a:solidFill>
                <a:srgbClr val="3366FF"/>
              </a:solidFill>
              <a:prstDash val="solid"/>
            </a:ln>
          </c:spPr>
          <c:marker>
            <c:symbol val="plus"/>
            <c:size val="7"/>
            <c:spPr>
              <a:noFill/>
              <a:ln>
                <a:solidFill>
                  <a:srgbClr val="3366FF"/>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SWL_QIPPmilestones!$J$39:$J$79</c:f>
              <c:numCache>
                <c:formatCode>mmm\ yy</c:formatCode>
                <c:ptCount val="41"/>
                <c:pt idx="4">
                  <c:v>41090</c:v>
                </c:pt>
                <c:pt idx="5">
                  <c:v>41090</c:v>
                </c:pt>
                <c:pt idx="6">
                  <c:v>41090</c:v>
                </c:pt>
              </c:numCache>
            </c:numRef>
          </c:yVal>
        </c:ser>
        <c:ser>
          <c:idx val="17"/>
          <c:order val="5"/>
          <c:tx>
            <c:strRef>
              <c:f>SWL_QIPPmilestones!$K$22</c:f>
              <c:strCache>
                <c:ptCount val="1"/>
                <c:pt idx="0">
                  <c:v>QIPP LM 1.5</c:v>
                </c:pt>
              </c:strCache>
            </c:strRef>
          </c:tx>
          <c:spPr>
            <a:ln w="25400">
              <a:solidFill>
                <a:srgbClr val="33CCCC"/>
              </a:solidFill>
              <a:prstDash val="solid"/>
            </a:ln>
          </c:spPr>
          <c:marker>
            <c:symbol val="plus"/>
            <c:size val="7"/>
            <c:spPr>
              <a:noFill/>
              <a:ln>
                <a:solidFill>
                  <a:srgbClr val="33CCCC"/>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SWL_QIPPmilestones!$K$39:$K$79</c:f>
              <c:numCache>
                <c:formatCode>mmm\ yy</c:formatCode>
                <c:ptCount val="41"/>
                <c:pt idx="4">
                  <c:v>41274</c:v>
                </c:pt>
                <c:pt idx="5">
                  <c:v>41274</c:v>
                </c:pt>
                <c:pt idx="6">
                  <c:v>41274</c:v>
                </c:pt>
                <c:pt idx="7">
                  <c:v>41274</c:v>
                </c:pt>
                <c:pt idx="8">
                  <c:v>41274</c:v>
                </c:pt>
                <c:pt idx="9">
                  <c:v>41274</c:v>
                </c:pt>
              </c:numCache>
            </c:numRef>
          </c:yVal>
        </c:ser>
        <c:ser>
          <c:idx val="2"/>
          <c:order val="6"/>
          <c:tx>
            <c:strRef>
              <c:f>SWL_QIPPmilestones!$L$22</c:f>
              <c:strCache>
                <c:ptCount val="1"/>
                <c:pt idx="0">
                  <c:v>QIPP LM 1.6</c:v>
                </c:pt>
              </c:strCache>
            </c:strRef>
          </c:tx>
          <c:marker>
            <c:symbol val="plus"/>
            <c:size val="7"/>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SWL_QIPPmilestones!$L$39:$L$79</c:f>
              <c:numCache>
                <c:formatCode>mmm\ yy</c:formatCode>
                <c:ptCount val="41"/>
                <c:pt idx="4">
                  <c:v>41364</c:v>
                </c:pt>
                <c:pt idx="5">
                  <c:v>41364</c:v>
                </c:pt>
                <c:pt idx="6">
                  <c:v>41364</c:v>
                </c:pt>
                <c:pt idx="7">
                  <c:v>41364</c:v>
                </c:pt>
                <c:pt idx="8">
                  <c:v>41364</c:v>
                </c:pt>
                <c:pt idx="9">
                  <c:v>41364</c:v>
                </c:pt>
              </c:numCache>
            </c:numRef>
          </c:yVal>
        </c:ser>
        <c:ser>
          <c:idx val="3"/>
          <c:order val="7"/>
          <c:tx>
            <c:strRef>
              <c:f>SWL_QIPPmilestones!$M$22</c:f>
              <c:strCache>
                <c:ptCount val="1"/>
                <c:pt idx="0">
                  <c:v>QIPP LM 1.7</c:v>
                </c:pt>
              </c:strCache>
            </c:strRef>
          </c:tx>
          <c:marker>
            <c:symbol val="plus"/>
            <c:size val="7"/>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SWL_QIPPmilestones!$M$39:$M$79</c:f>
              <c:numCache>
                <c:formatCode>mmm\ yy</c:formatCode>
                <c:ptCount val="41"/>
                <c:pt idx="4">
                  <c:v>41029</c:v>
                </c:pt>
              </c:numCache>
            </c:numRef>
          </c:yVal>
        </c:ser>
        <c:ser>
          <c:idx val="4"/>
          <c:order val="8"/>
          <c:tx>
            <c:strRef>
              <c:f>SWL_QIPPmilestones!$N$22</c:f>
              <c:strCache>
                <c:ptCount val="1"/>
                <c:pt idx="0">
                  <c:v>QIPP LM 1.8</c:v>
                </c:pt>
              </c:strCache>
            </c:strRef>
          </c:tx>
          <c:marker>
            <c:symbol val="plus"/>
            <c:size val="7"/>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SWL_QIPPmilestones!$N$39:$N$79</c:f>
              <c:numCache>
                <c:formatCode>mmm\ yy</c:formatCode>
                <c:ptCount val="41"/>
                <c:pt idx="4">
                  <c:v>41060</c:v>
                </c:pt>
                <c:pt idx="5">
                  <c:v>41060</c:v>
                </c:pt>
              </c:numCache>
            </c:numRef>
          </c:yVal>
        </c:ser>
        <c:ser>
          <c:idx val="5"/>
          <c:order val="9"/>
          <c:tx>
            <c:strRef>
              <c:f>SWL_QIPPmilestones!$O$22</c:f>
              <c:strCache>
                <c:ptCount val="1"/>
                <c:pt idx="0">
                  <c:v>QIPP LM 1.9</c:v>
                </c:pt>
              </c:strCache>
            </c:strRef>
          </c:tx>
          <c:marker>
            <c:symbol val="plus"/>
            <c:size val="7"/>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SWL_QIPPmilestones!$O$39:$O$79</c:f>
              <c:numCache>
                <c:formatCode>mmm\ yy</c:formatCode>
                <c:ptCount val="41"/>
                <c:pt idx="4">
                  <c:v>41090</c:v>
                </c:pt>
                <c:pt idx="5">
                  <c:v>41090</c:v>
                </c:pt>
                <c:pt idx="6">
                  <c:v>41090</c:v>
                </c:pt>
              </c:numCache>
            </c:numRef>
          </c:yVal>
        </c:ser>
        <c:ser>
          <c:idx val="8"/>
          <c:order val="10"/>
          <c:tx>
            <c:strRef>
              <c:f>SWL_QIPPmilestones!$P$22</c:f>
              <c:strCache>
                <c:ptCount val="1"/>
                <c:pt idx="0">
                  <c:v>QIPP LM 1.10</c:v>
                </c:pt>
              </c:strCache>
            </c:strRef>
          </c:tx>
          <c:marker>
            <c:symbol val="plus"/>
            <c:size val="7"/>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SWL_QIPPmilestones!$P$39:$P$79</c:f>
              <c:numCache>
                <c:formatCode>mmm\ yy</c:formatCode>
                <c:ptCount val="41"/>
                <c:pt idx="4">
                  <c:v>41029</c:v>
                </c:pt>
              </c:numCache>
            </c:numRef>
          </c:yVal>
        </c:ser>
        <c:ser>
          <c:idx val="1"/>
          <c:order val="11"/>
          <c:tx>
            <c:strRef>
              <c:f>SWL_QIPPmilestones!$Q$22</c:f>
              <c:strCache>
                <c:ptCount val="1"/>
                <c:pt idx="0">
                  <c:v>QIPP LM 1.11</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SWL_QIPPmilestones!$Q$39:$Q$79</c:f>
              <c:numCache>
                <c:formatCode>mmm\ yy</c:formatCode>
                <c:ptCount val="41"/>
                <c:pt idx="4">
                  <c:v>41274</c:v>
                </c:pt>
                <c:pt idx="5">
                  <c:v>41274</c:v>
                </c:pt>
                <c:pt idx="6">
                  <c:v>41274</c:v>
                </c:pt>
                <c:pt idx="7">
                  <c:v>41274</c:v>
                </c:pt>
                <c:pt idx="8">
                  <c:v>41274</c:v>
                </c:pt>
                <c:pt idx="9">
                  <c:v>41274</c:v>
                </c:pt>
              </c:numCache>
            </c:numRef>
          </c:yVal>
        </c:ser>
        <c:ser>
          <c:idx val="9"/>
          <c:order val="12"/>
          <c:tx>
            <c:strRef>
              <c:f>SWL_QIPPmilestones!$R$22</c:f>
              <c:strCache>
                <c:ptCount val="1"/>
                <c:pt idx="0">
                  <c:v>QIPP LM 1.12</c:v>
                </c:pt>
              </c:strCache>
            </c:strRef>
          </c:tx>
          <c:spPr>
            <a:ln w="12700">
              <a:solidFill>
                <a:srgbClr val="CCFFFF"/>
              </a:solidFill>
              <a:prstDash val="solid"/>
            </a:ln>
          </c:spPr>
          <c:marker>
            <c:symbol val="diamond"/>
            <c:size val="5"/>
            <c:spPr>
              <a:solidFill>
                <a:srgbClr val="CCFFFF"/>
              </a:solidFill>
              <a:ln>
                <a:solidFill>
                  <a:srgbClr val="CCFFFF"/>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SWL_QIPPmilestones!$R$39:$R$79</c:f>
              <c:numCache>
                <c:formatCode>mmm\ yy</c:formatCode>
                <c:ptCount val="41"/>
                <c:pt idx="4">
                  <c:v>41364</c:v>
                </c:pt>
                <c:pt idx="5">
                  <c:v>41364</c:v>
                </c:pt>
                <c:pt idx="6">
                  <c:v>41364</c:v>
                </c:pt>
                <c:pt idx="7">
                  <c:v>41364</c:v>
                </c:pt>
                <c:pt idx="8">
                  <c:v>41364</c:v>
                </c:pt>
                <c:pt idx="9">
                  <c:v>41364</c:v>
                </c:pt>
              </c:numCache>
            </c:numRef>
          </c:yVal>
        </c:ser>
        <c:ser>
          <c:idx val="10"/>
          <c:order val="13"/>
          <c:tx>
            <c:strRef>
              <c:f>SWL_QIPPmilestones!$S$22</c:f>
              <c:strCache>
                <c:ptCount val="1"/>
                <c:pt idx="0">
                  <c:v>QIPP LM 1.13</c:v>
                </c:pt>
              </c:strCache>
            </c:strRef>
          </c:tx>
          <c:spPr>
            <a:ln w="12700">
              <a:solidFill>
                <a:srgbClr val="CCFFCC"/>
              </a:solidFill>
              <a:prstDash val="solid"/>
            </a:ln>
          </c:spPr>
          <c:marker>
            <c:symbol val="square"/>
            <c:size val="5"/>
            <c:spPr>
              <a:solidFill>
                <a:srgbClr val="CCFFCC"/>
              </a:solidFill>
              <a:ln>
                <a:solidFill>
                  <a:srgbClr val="CCFFCC"/>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SWL_QIPPmilestones!$S$39:$S$79</c:f>
              <c:numCache>
                <c:formatCode>mmm\ yy</c:formatCode>
                <c:ptCount val="41"/>
                <c:pt idx="4">
                  <c:v>41121</c:v>
                </c:pt>
                <c:pt idx="5">
                  <c:v>41121</c:v>
                </c:pt>
                <c:pt idx="6">
                  <c:v>41121</c:v>
                </c:pt>
                <c:pt idx="7">
                  <c:v>41121</c:v>
                </c:pt>
              </c:numCache>
            </c:numRef>
          </c:yVal>
        </c:ser>
        <c:ser>
          <c:idx val="11"/>
          <c:order val="14"/>
          <c:tx>
            <c:strRef>
              <c:f>SWL_QIPPmilestones!$T$22</c:f>
              <c:strCache>
                <c:ptCount val="1"/>
                <c:pt idx="0">
                  <c:v>QIPP LM 1.14</c:v>
                </c:pt>
              </c:strCache>
            </c:strRef>
          </c:tx>
          <c:spPr>
            <a:ln w="12700">
              <a:solidFill>
                <a:srgbClr val="FFFF99"/>
              </a:solidFill>
              <a:prstDash val="solid"/>
            </a:ln>
          </c:spPr>
          <c:marker>
            <c:symbol val="triangle"/>
            <c:size val="5"/>
            <c:spPr>
              <a:solidFill>
                <a:srgbClr val="FFFF99"/>
              </a:solidFill>
              <a:ln>
                <a:solidFill>
                  <a:srgbClr val="FFFF99"/>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SWL_QIPPmilestones!$T$39:$T$79</c:f>
              <c:numCache>
                <c:formatCode>mmm\ yy</c:formatCode>
                <c:ptCount val="41"/>
                <c:pt idx="4">
                  <c:v>41243</c:v>
                </c:pt>
                <c:pt idx="5">
                  <c:v>41243</c:v>
                </c:pt>
                <c:pt idx="6">
                  <c:v>41243</c:v>
                </c:pt>
                <c:pt idx="7">
                  <c:v>41243</c:v>
                </c:pt>
                <c:pt idx="8">
                  <c:v>41243</c:v>
                </c:pt>
                <c:pt idx="9">
                  <c:v>41243</c:v>
                </c:pt>
              </c:numCache>
            </c:numRef>
          </c:yVal>
        </c:ser>
        <c:ser>
          <c:idx val="12"/>
          <c:order val="15"/>
          <c:tx>
            <c:strRef>
              <c:f>SWL_QIPPmilestones!$U$22</c:f>
              <c:strCache>
                <c:ptCount val="1"/>
                <c:pt idx="0">
                  <c:v>QIPP LM 1.15</c:v>
                </c:pt>
              </c:strCache>
            </c:strRef>
          </c:tx>
          <c:spPr>
            <a:ln w="12700">
              <a:solidFill>
                <a:srgbClr val="99CCFF"/>
              </a:solidFill>
              <a:prstDash val="solid"/>
            </a:ln>
          </c:spPr>
          <c:marker>
            <c:symbol val="x"/>
            <c:size val="5"/>
            <c:spPr>
              <a:noFill/>
              <a:ln>
                <a:solidFill>
                  <a:srgbClr val="99CCFF"/>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SWL_QIPPmilestones!$U$39:$U$79</c:f>
              <c:numCache>
                <c:formatCode>mmm\ yy</c:formatCode>
                <c:ptCount val="41"/>
                <c:pt idx="4">
                  <c:v>41364</c:v>
                </c:pt>
                <c:pt idx="5">
                  <c:v>41364</c:v>
                </c:pt>
                <c:pt idx="6">
                  <c:v>41364</c:v>
                </c:pt>
                <c:pt idx="7">
                  <c:v>41364</c:v>
                </c:pt>
                <c:pt idx="8">
                  <c:v>41364</c:v>
                </c:pt>
                <c:pt idx="9">
                  <c:v>41364</c:v>
                </c:pt>
              </c:numCache>
            </c:numRef>
          </c:yVal>
        </c:ser>
        <c:ser>
          <c:idx val="13"/>
          <c:order val="16"/>
          <c:tx>
            <c:strRef>
              <c:f>SWL_QIPPmilestones!$V$22</c:f>
              <c:strCache>
                <c:ptCount val="1"/>
                <c:pt idx="0">
                  <c:v>QIPP LM 1.16</c:v>
                </c:pt>
              </c:strCache>
            </c:strRef>
          </c:tx>
          <c:spPr>
            <a:ln w="12700">
              <a:solidFill>
                <a:srgbClr val="FF99CC"/>
              </a:solidFill>
              <a:prstDash val="solid"/>
            </a:ln>
          </c:spPr>
          <c:marker>
            <c:symbol val="star"/>
            <c:size val="5"/>
            <c:spPr>
              <a:noFill/>
              <a:ln>
                <a:solidFill>
                  <a:srgbClr val="FF99CC"/>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SWL_QIPPmilestones!$V$39:$V$79</c:f>
              <c:numCache>
                <c:formatCode>mmm\ yy</c:formatCode>
                <c:ptCount val="41"/>
                <c:pt idx="4">
                  <c:v>41029</c:v>
                </c:pt>
              </c:numCache>
            </c:numRef>
          </c:yVal>
        </c:ser>
        <c:ser>
          <c:idx val="14"/>
          <c:order val="17"/>
          <c:tx>
            <c:strRef>
              <c:f>SWL_QIPPmilestones!$W$22</c:f>
              <c:strCache>
                <c:ptCount val="1"/>
                <c:pt idx="0">
                  <c:v>QIPP LM 1.17</c:v>
                </c:pt>
              </c:strCache>
            </c:strRef>
          </c:tx>
          <c:spPr>
            <a:ln w="12700">
              <a:solidFill>
                <a:srgbClr val="CC99FF"/>
              </a:solidFill>
              <a:prstDash val="solid"/>
            </a:ln>
          </c:spPr>
          <c:marker>
            <c:symbol val="circle"/>
            <c:size val="5"/>
            <c:spPr>
              <a:solidFill>
                <a:srgbClr val="CC99FF"/>
              </a:solidFill>
              <a:ln>
                <a:solidFill>
                  <a:srgbClr val="CC99FF"/>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SWL_QIPPmilestones!$W$39:$W$79</c:f>
              <c:numCache>
                <c:formatCode>mmm\ yy</c:formatCode>
                <c:ptCount val="41"/>
                <c:pt idx="4">
                  <c:v>41364</c:v>
                </c:pt>
                <c:pt idx="5">
                  <c:v>41364</c:v>
                </c:pt>
                <c:pt idx="6">
                  <c:v>41364</c:v>
                </c:pt>
                <c:pt idx="7">
                  <c:v>41364</c:v>
                </c:pt>
                <c:pt idx="8">
                  <c:v>41364</c:v>
                </c:pt>
                <c:pt idx="9">
                  <c:v>41364</c:v>
                </c:pt>
              </c:numCache>
            </c:numRef>
          </c:yVal>
        </c:ser>
        <c:ser>
          <c:idx val="18"/>
          <c:order val="18"/>
          <c:tx>
            <c:strRef>
              <c:f>SWL_QIPPmilestones!$X$22</c:f>
              <c:strCache>
                <c:ptCount val="1"/>
                <c:pt idx="0">
                  <c:v>QIPP LM 1.18</c:v>
                </c:pt>
              </c:strCache>
            </c:strRef>
          </c:tx>
          <c:spPr>
            <a:ln w="12700">
              <a:solidFill>
                <a:srgbClr val="99CC00"/>
              </a:solidFill>
              <a:prstDash val="solid"/>
            </a:ln>
          </c:spPr>
          <c:marker>
            <c:symbol val="diamond"/>
            <c:size val="5"/>
            <c:spPr>
              <a:solidFill>
                <a:srgbClr val="99CC00"/>
              </a:solidFill>
              <a:ln>
                <a:solidFill>
                  <a:srgbClr val="99CC00"/>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SWL_QIPPmilestones!$X$39:$X$79</c:f>
              <c:numCache>
                <c:formatCode>mmm\ yy</c:formatCode>
                <c:ptCount val="41"/>
                <c:pt idx="4">
                  <c:v>41364</c:v>
                </c:pt>
                <c:pt idx="5">
                  <c:v>41364</c:v>
                </c:pt>
                <c:pt idx="6">
                  <c:v>41364</c:v>
                </c:pt>
                <c:pt idx="7">
                  <c:v>41364</c:v>
                </c:pt>
                <c:pt idx="8">
                  <c:v>41364</c:v>
                </c:pt>
                <c:pt idx="9">
                  <c:v>41364</c:v>
                </c:pt>
              </c:numCache>
            </c:numRef>
          </c:yVal>
        </c:ser>
        <c:ser>
          <c:idx val="19"/>
          <c:order val="19"/>
          <c:tx>
            <c:strRef>
              <c:f>SWL_QIPPmilestones!$Y$22</c:f>
              <c:strCache>
                <c:ptCount val="1"/>
                <c:pt idx="0">
                  <c:v>QIPP LM 1.19</c:v>
                </c:pt>
              </c:strCache>
            </c:strRef>
          </c:tx>
          <c:spPr>
            <a:ln w="12700">
              <a:solidFill>
                <a:srgbClr val="FFCC00"/>
              </a:solidFill>
              <a:prstDash val="solid"/>
            </a:ln>
          </c:spPr>
          <c:marker>
            <c:symbol val="square"/>
            <c:size val="5"/>
            <c:spPr>
              <a:solidFill>
                <a:srgbClr val="FFCC00"/>
              </a:solidFill>
              <a:ln>
                <a:solidFill>
                  <a:srgbClr val="FFCC00"/>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SWL_QIPPmilestones!$Y$39:$Y$79</c:f>
              <c:numCache>
                <c:formatCode>mmm\ yy</c:formatCode>
                <c:ptCount val="41"/>
                <c:pt idx="4">
                  <c:v>41029</c:v>
                </c:pt>
              </c:numCache>
            </c:numRef>
          </c:yVal>
        </c:ser>
        <c:ser>
          <c:idx val="20"/>
          <c:order val="20"/>
          <c:tx>
            <c:strRef>
              <c:f>SWL_QIPPmilestones!$Z$22</c:f>
              <c:strCache>
                <c:ptCount val="1"/>
                <c:pt idx="0">
                  <c:v>QIPP LM 1.20</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SWL_QIPPmilestones!$Z$39:$Z$79</c:f>
              <c:numCache>
                <c:formatCode>mmm\ yy</c:formatCode>
                <c:ptCount val="41"/>
                <c:pt idx="4">
                  <c:v>41274</c:v>
                </c:pt>
                <c:pt idx="5">
                  <c:v>41274</c:v>
                </c:pt>
                <c:pt idx="6">
                  <c:v>41274</c:v>
                </c:pt>
                <c:pt idx="7">
                  <c:v>41274</c:v>
                </c:pt>
                <c:pt idx="8">
                  <c:v>41274</c:v>
                </c:pt>
                <c:pt idx="9">
                  <c:v>41274</c:v>
                </c:pt>
              </c:numCache>
            </c:numRef>
          </c:yVal>
        </c:ser>
        <c:ser>
          <c:idx val="21"/>
          <c:order val="21"/>
          <c:tx>
            <c:strRef>
              <c:f>SWL_QIPPmilestones!$AA$22</c:f>
              <c:strCache>
                <c:ptCount val="1"/>
                <c:pt idx="0">
                  <c:v>QIPP LM 1.21</c:v>
                </c:pt>
              </c:strCache>
            </c:strRef>
          </c:tx>
          <c:spPr>
            <a:ln w="12700">
              <a:solidFill>
                <a:srgbClr val="FF6600"/>
              </a:solidFill>
              <a:prstDash val="solid"/>
            </a:ln>
          </c:spPr>
          <c:marker>
            <c:symbol val="x"/>
            <c:size val="5"/>
            <c:spPr>
              <a:noFill/>
              <a:ln>
                <a:solidFill>
                  <a:srgbClr val="FF6600"/>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SWL_QIPPmilestones!$AA$39:$AA$79</c:f>
              <c:numCache>
                <c:formatCode>mmm\ yy</c:formatCode>
                <c:ptCount val="41"/>
                <c:pt idx="4">
                  <c:v>41364</c:v>
                </c:pt>
                <c:pt idx="5">
                  <c:v>41364</c:v>
                </c:pt>
                <c:pt idx="6">
                  <c:v>41364</c:v>
                </c:pt>
                <c:pt idx="7">
                  <c:v>41364</c:v>
                </c:pt>
                <c:pt idx="8">
                  <c:v>41364</c:v>
                </c:pt>
                <c:pt idx="9">
                  <c:v>41364</c:v>
                </c:pt>
              </c:numCache>
            </c:numRef>
          </c:yVal>
        </c:ser>
        <c:ser>
          <c:idx val="22"/>
          <c:order val="22"/>
          <c:tx>
            <c:strRef>
              <c:f>SWL_QIPPmilestones!$AB$22</c:f>
              <c:strCache>
                <c:ptCount val="1"/>
                <c:pt idx="0">
                  <c:v>QIPP LM 1.22</c:v>
                </c:pt>
              </c:strCache>
            </c:strRef>
          </c:tx>
          <c:spPr>
            <a:ln w="12700">
              <a:solidFill>
                <a:srgbClr val="666699"/>
              </a:solidFill>
              <a:prstDash val="solid"/>
            </a:ln>
          </c:spPr>
          <c:marker>
            <c:symbol val="star"/>
            <c:size val="5"/>
            <c:spPr>
              <a:noFill/>
              <a:ln>
                <a:solidFill>
                  <a:srgbClr val="666699"/>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SWL_QIPPmilestones!$AB$39:$AB$79</c:f>
              <c:numCache>
                <c:formatCode>mmm\ yy</c:formatCode>
                <c:ptCount val="41"/>
                <c:pt idx="4">
                  <c:v>41029</c:v>
                </c:pt>
              </c:numCache>
            </c:numRef>
          </c:yVal>
        </c:ser>
        <c:ser>
          <c:idx val="23"/>
          <c:order val="23"/>
          <c:tx>
            <c:strRef>
              <c:f>SWL_QIPPmilestones!$AC$22</c:f>
              <c:strCache>
                <c:ptCount val="1"/>
                <c:pt idx="0">
                  <c:v>QIPP LM 1.23</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SWL_QIPPmilestones!$AC$39:$AC$79</c:f>
              <c:numCache>
                <c:formatCode>mmm\ yy</c:formatCode>
                <c:ptCount val="41"/>
                <c:pt idx="4">
                  <c:v>41274</c:v>
                </c:pt>
                <c:pt idx="5">
                  <c:v>41274</c:v>
                </c:pt>
                <c:pt idx="6">
                  <c:v>41274</c:v>
                </c:pt>
                <c:pt idx="7">
                  <c:v>41274</c:v>
                </c:pt>
                <c:pt idx="8">
                  <c:v>41274</c:v>
                </c:pt>
                <c:pt idx="9">
                  <c:v>41274</c:v>
                </c:pt>
              </c:numCache>
            </c:numRef>
          </c:yVal>
        </c:ser>
        <c:ser>
          <c:idx val="24"/>
          <c:order val="24"/>
          <c:tx>
            <c:strRef>
              <c:f>SWL_QIPPmilestones!$AD$22</c:f>
              <c:strCache>
                <c:ptCount val="1"/>
                <c:pt idx="0">
                  <c:v>QIPP LM 1.24</c:v>
                </c:pt>
              </c:strCache>
            </c:strRef>
          </c:tx>
          <c:spPr>
            <a:ln w="12700">
              <a:solidFill>
                <a:srgbClr val="003366"/>
              </a:solidFill>
              <a:prstDash val="solid"/>
            </a:ln>
          </c:spPr>
          <c:marker>
            <c:symbol val="plus"/>
            <c:size val="5"/>
            <c:spPr>
              <a:noFill/>
              <a:ln>
                <a:solidFill>
                  <a:srgbClr val="003366"/>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SWL_QIPPmilestones!$AD$39:$AD$79</c:f>
              <c:numCache>
                <c:formatCode>mmm\ yy</c:formatCode>
                <c:ptCount val="41"/>
                <c:pt idx="4">
                  <c:v>41364</c:v>
                </c:pt>
                <c:pt idx="5">
                  <c:v>41364</c:v>
                </c:pt>
                <c:pt idx="6">
                  <c:v>41364</c:v>
                </c:pt>
                <c:pt idx="7">
                  <c:v>41364</c:v>
                </c:pt>
                <c:pt idx="8">
                  <c:v>41364</c:v>
                </c:pt>
                <c:pt idx="9">
                  <c:v>41364</c:v>
                </c:pt>
              </c:numCache>
            </c:numRef>
          </c:yVal>
        </c:ser>
        <c:ser>
          <c:idx val="25"/>
          <c:order val="25"/>
          <c:tx>
            <c:strRef>
              <c:f>SWL_QIPPmilestones!$AE$22</c:f>
              <c:strCache>
                <c:ptCount val="1"/>
                <c:pt idx="0">
                  <c:v>QIPP LM 1.25</c:v>
                </c:pt>
              </c:strCache>
            </c:strRef>
          </c:tx>
          <c:spPr>
            <a:ln w="12700">
              <a:solidFill>
                <a:srgbClr val="339966"/>
              </a:solidFill>
              <a:prstDash val="solid"/>
            </a:ln>
          </c:spPr>
          <c:marker>
            <c:symbol val="dot"/>
            <c:size val="5"/>
            <c:spPr>
              <a:noFill/>
              <a:ln>
                <a:solidFill>
                  <a:srgbClr val="339966"/>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SWL_QIPPmilestones!$AE$39:$AE$79</c:f>
              <c:numCache>
                <c:formatCode>mmm\ yy</c:formatCode>
                <c:ptCount val="41"/>
                <c:pt idx="4">
                  <c:v>41029</c:v>
                </c:pt>
              </c:numCache>
            </c:numRef>
          </c:yVal>
        </c:ser>
        <c:ser>
          <c:idx val="26"/>
          <c:order val="26"/>
          <c:tx>
            <c:strRef>
              <c:f>SWL_QIPPmilestones!$AF$22</c:f>
              <c:strCache>
                <c:ptCount val="1"/>
                <c:pt idx="0">
                  <c:v>QIPP LM 1.26</c:v>
                </c:pt>
              </c:strCache>
            </c:strRef>
          </c:tx>
          <c:spPr>
            <a:ln w="12700">
              <a:solidFill>
                <a:srgbClr val="003300"/>
              </a:solidFill>
              <a:prstDash val="solid"/>
            </a:ln>
          </c:spPr>
          <c:marker>
            <c:symbol val="dash"/>
            <c:size val="5"/>
            <c:spPr>
              <a:noFill/>
              <a:ln>
                <a:solidFill>
                  <a:srgbClr val="003300"/>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SWL_QIPPmilestones!$AF$39:$AF$79</c:f>
              <c:numCache>
                <c:formatCode>mmm\ yy</c:formatCode>
                <c:ptCount val="41"/>
                <c:pt idx="4">
                  <c:v>41274</c:v>
                </c:pt>
                <c:pt idx="5">
                  <c:v>41274</c:v>
                </c:pt>
                <c:pt idx="6">
                  <c:v>41274</c:v>
                </c:pt>
                <c:pt idx="7">
                  <c:v>41274</c:v>
                </c:pt>
                <c:pt idx="8">
                  <c:v>41274</c:v>
                </c:pt>
                <c:pt idx="9">
                  <c:v>41274</c:v>
                </c:pt>
              </c:numCache>
            </c:numRef>
          </c:yVal>
        </c:ser>
        <c:ser>
          <c:idx val="27"/>
          <c:order val="27"/>
          <c:tx>
            <c:strRef>
              <c:f>SWL_QIPPmilestones!$AG$22</c:f>
              <c:strCache>
                <c:ptCount val="1"/>
                <c:pt idx="0">
                  <c:v>QIPP LM 1.27</c:v>
                </c:pt>
              </c:strCache>
            </c:strRef>
          </c:tx>
          <c:spPr>
            <a:ln w="12700">
              <a:solidFill>
                <a:srgbClr val="333300"/>
              </a:solidFill>
              <a:prstDash val="solid"/>
            </a:ln>
          </c:spPr>
          <c:marker>
            <c:symbol val="diamond"/>
            <c:size val="5"/>
            <c:spPr>
              <a:solidFill>
                <a:srgbClr val="333300"/>
              </a:solidFill>
              <a:ln>
                <a:solidFill>
                  <a:srgbClr val="333300"/>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SWL_QIPPmilestones!$AG$39:$AG$79</c:f>
              <c:numCache>
                <c:formatCode>mmm\ yy</c:formatCode>
                <c:ptCount val="41"/>
                <c:pt idx="4">
                  <c:v>41364</c:v>
                </c:pt>
                <c:pt idx="5">
                  <c:v>41364</c:v>
                </c:pt>
                <c:pt idx="6">
                  <c:v>41364</c:v>
                </c:pt>
                <c:pt idx="7">
                  <c:v>41364</c:v>
                </c:pt>
                <c:pt idx="8">
                  <c:v>41364</c:v>
                </c:pt>
                <c:pt idx="9">
                  <c:v>41364</c:v>
                </c:pt>
              </c:numCache>
            </c:numRef>
          </c:yVal>
        </c:ser>
        <c:ser>
          <c:idx val="28"/>
          <c:order val="28"/>
          <c:tx>
            <c:strRef>
              <c:f>SWL_QIPPmilestones!$AH$22</c:f>
              <c:strCache>
                <c:ptCount val="1"/>
                <c:pt idx="0">
                  <c:v>QIPP LM 1.28</c:v>
                </c:pt>
              </c:strCache>
            </c:strRef>
          </c:tx>
          <c:spPr>
            <a:ln w="12700">
              <a:solidFill>
                <a:srgbClr val="993300"/>
              </a:solidFill>
              <a:prstDash val="solid"/>
            </a:ln>
          </c:spPr>
          <c:marker>
            <c:symbol val="square"/>
            <c:size val="5"/>
            <c:spPr>
              <a:solidFill>
                <a:srgbClr val="993300"/>
              </a:solidFill>
              <a:ln>
                <a:solidFill>
                  <a:srgbClr val="993300"/>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SWL_QIPPmilestones!$AH$39:$AH$79</c:f>
              <c:numCache>
                <c:formatCode>mmm\ yy</c:formatCode>
                <c:ptCount val="41"/>
                <c:pt idx="4">
                  <c:v>41364</c:v>
                </c:pt>
                <c:pt idx="5">
                  <c:v>41364</c:v>
                </c:pt>
                <c:pt idx="6">
                  <c:v>41364</c:v>
                </c:pt>
                <c:pt idx="7">
                  <c:v>41364</c:v>
                </c:pt>
                <c:pt idx="8">
                  <c:v>41364</c:v>
                </c:pt>
                <c:pt idx="9">
                  <c:v>41364</c:v>
                </c:pt>
              </c:numCache>
            </c:numRef>
          </c:yVal>
        </c:ser>
        <c:ser>
          <c:idx val="29"/>
          <c:order val="29"/>
          <c:tx>
            <c:strRef>
              <c:f>SWL_QIPPmilestones!$AI$22</c:f>
              <c:strCache>
                <c:ptCount val="1"/>
                <c:pt idx="0">
                  <c:v>QIPP LM 1.29</c:v>
                </c:pt>
              </c:strCache>
            </c:strRef>
          </c:tx>
          <c:spPr>
            <a:ln w="12700">
              <a:solidFill>
                <a:srgbClr val="993366"/>
              </a:solidFill>
              <a:prstDash val="solid"/>
            </a:ln>
          </c:spPr>
          <c:marker>
            <c:symbol val="triangle"/>
            <c:size val="5"/>
            <c:spPr>
              <a:solidFill>
                <a:srgbClr val="993366"/>
              </a:solidFill>
              <a:ln>
                <a:solidFill>
                  <a:srgbClr val="993366"/>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SWL_QIPPmilestones!$AI$39:$AI$79</c:f>
              <c:numCache>
                <c:formatCode>mmm\ yy</c:formatCode>
                <c:ptCount val="41"/>
              </c:numCache>
            </c:numRef>
          </c:yVal>
        </c:ser>
        <c:axId val="101529856"/>
        <c:axId val="101541376"/>
      </c:scatterChart>
      <c:valAx>
        <c:axId val="101529856"/>
        <c:scaling>
          <c:orientation val="minMax"/>
        </c:scaling>
        <c:axPos val="t"/>
        <c:title>
          <c:tx>
            <c:rich>
              <a:bodyPr/>
              <a:lstStyle/>
              <a:p>
                <a:pPr>
                  <a:defRPr sz="1000" b="1" i="1" u="none" strike="noStrike" baseline="0">
                    <a:solidFill>
                      <a:srgbClr val="000000"/>
                    </a:solidFill>
                    <a:latin typeface="Calibri"/>
                    <a:ea typeface="Calibri"/>
                    <a:cs typeface="Calibri"/>
                  </a:defRPr>
                </a:pPr>
                <a:r>
                  <a:rPr lang="en-GB"/>
                  <a:t>MONTH REPORTED</a:t>
                </a:r>
              </a:p>
            </c:rich>
          </c:tx>
          <c:layout>
            <c:manualLayout>
              <c:xMode val="edge"/>
              <c:yMode val="edge"/>
              <c:x val="0.40778606755788344"/>
              <c:y val="5.1548290640885078E-2"/>
            </c:manualLayout>
          </c:layout>
          <c:spPr>
            <a:noFill/>
            <a:ln w="25400">
              <a:noFill/>
            </a:ln>
          </c:spPr>
        </c:title>
        <c:numFmt formatCode="mmm\-yy" sourceLinked="1"/>
        <c:minorTickMark val="out"/>
        <c:tickLblPos val="nextTo"/>
        <c:txPr>
          <a:bodyPr rot="-5400000" vert="horz"/>
          <a:lstStyle/>
          <a:p>
            <a:pPr>
              <a:defRPr sz="1000" b="0" i="1" u="none" strike="noStrike" baseline="0">
                <a:solidFill>
                  <a:srgbClr val="000000"/>
                </a:solidFill>
                <a:latin typeface="Calibri"/>
                <a:ea typeface="Calibri"/>
                <a:cs typeface="Calibri"/>
              </a:defRPr>
            </a:pPr>
            <a:endParaRPr lang="en-US"/>
          </a:p>
        </c:txPr>
        <c:crossAx val="101541376"/>
        <c:crossesAt val="31"/>
        <c:crossBetween val="midCat"/>
        <c:majorUnit val="31"/>
        <c:minorUnit val="31"/>
      </c:valAx>
      <c:valAx>
        <c:axId val="101541376"/>
        <c:scaling>
          <c:orientation val="maxMin"/>
        </c:scaling>
        <c:axPos val="l"/>
        <c:majorGridlines/>
        <c:minorGridlines/>
        <c:title>
          <c:tx>
            <c:rich>
              <a:bodyPr/>
              <a:lstStyle/>
              <a:p>
                <a:pPr>
                  <a:defRPr sz="1000" b="1" i="1" u="none" strike="noStrike" baseline="0">
                    <a:solidFill>
                      <a:srgbClr val="000000"/>
                    </a:solidFill>
                    <a:latin typeface="Calibri"/>
                    <a:ea typeface="Calibri"/>
                    <a:cs typeface="Calibri"/>
                  </a:defRPr>
                </a:pPr>
                <a:r>
                  <a:rPr lang="en-GB"/>
                  <a:t>EXPECTED MONTH OF DELVIERY</a:t>
                </a:r>
              </a:p>
            </c:rich>
          </c:tx>
          <c:spPr>
            <a:noFill/>
            <a:ln w="25400">
              <a:noFill/>
            </a:ln>
          </c:spPr>
        </c:title>
        <c:numFmt formatCode="mmm\-yy" sourceLinked="1"/>
        <c:minorTickMark val="out"/>
        <c:tickLblPos val="nextTo"/>
        <c:txPr>
          <a:bodyPr rot="0" vert="horz"/>
          <a:lstStyle/>
          <a:p>
            <a:pPr>
              <a:defRPr sz="1000" b="0" i="1" u="none" strike="noStrike" baseline="0">
                <a:solidFill>
                  <a:srgbClr val="000000"/>
                </a:solidFill>
                <a:latin typeface="Calibri"/>
                <a:ea typeface="Calibri"/>
                <a:cs typeface="Calibri"/>
              </a:defRPr>
            </a:pPr>
            <a:endParaRPr lang="en-US"/>
          </a:p>
        </c:txPr>
        <c:crossAx val="101529856"/>
        <c:crossesAt val="31"/>
        <c:crossBetween val="midCat"/>
        <c:majorUnit val="31"/>
        <c:minorUnit val="31"/>
      </c:valAx>
      <c:spPr>
        <a:ln>
          <a:solidFill>
            <a:schemeClr val="accent1"/>
          </a:solidFill>
        </a:ln>
      </c:spPr>
    </c:plotArea>
    <c:legend>
      <c:legendPos val="r"/>
      <c:layout>
        <c:manualLayout>
          <c:xMode val="edge"/>
          <c:yMode val="edge"/>
          <c:wMode val="edge"/>
          <c:hMode val="edge"/>
          <c:x val="7.5801851299199835E-2"/>
          <c:y val="0.80506382271836252"/>
          <c:w val="0.88727011164420766"/>
          <c:h val="0.96202598092960001"/>
        </c:manualLayout>
      </c:layout>
      <c:txPr>
        <a:bodyPr/>
        <a:lstStyle/>
        <a:p>
          <a:pPr>
            <a:defRPr sz="920" b="0" i="1" u="none" strike="noStrike" baseline="0">
              <a:solidFill>
                <a:srgbClr val="000000"/>
              </a:solidFill>
              <a:latin typeface="Calibri"/>
              <a:ea typeface="Calibri"/>
              <a:cs typeface="Calibri"/>
            </a:defRPr>
          </a:pPr>
          <a:endParaRPr lang="en-US"/>
        </a:p>
      </c:txPr>
    </c:legend>
    <c:plotVisOnly val="1"/>
    <c:dispBlanksAs val="gap"/>
  </c:chart>
  <c:txPr>
    <a:bodyPr/>
    <a:lstStyle/>
    <a:p>
      <a:pPr>
        <a:defRPr sz="1000" b="0" i="1" u="none" strike="noStrike" baseline="0">
          <a:solidFill>
            <a:srgbClr val="000000"/>
          </a:solidFill>
          <a:latin typeface="Calibri"/>
          <a:ea typeface="Calibri"/>
          <a:cs typeface="Calibri"/>
        </a:defRPr>
      </a:pPr>
      <a:endParaRPr lang="en-US"/>
    </a:p>
  </c:txPr>
  <c:printSettings>
    <c:headerFooter alignWithMargins="0"/>
    <c:pageMargins b="0.29000000000000031" l="0.52" r="0.39000000000000223" t="0.29000000000000031" header="0.30000000000000032" footer="0.30000000000000032"/>
    <c:pageSetup paperSize="9"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400" b="1" i="1" u="none" strike="noStrike" baseline="0">
                <a:solidFill>
                  <a:srgbClr val="000000"/>
                </a:solidFill>
                <a:latin typeface="Calibri"/>
                <a:ea typeface="Calibri"/>
                <a:cs typeface="Calibri"/>
              </a:defRPr>
            </a:pPr>
            <a:r>
              <a:rPr lang="en-GB"/>
              <a:t>PCT Milestones graph - QIPP initiative 2</a:t>
            </a:r>
          </a:p>
        </c:rich>
      </c:tx>
      <c:layout>
        <c:manualLayout>
          <c:xMode val="edge"/>
          <c:yMode val="edge"/>
          <c:x val="9.8418309956153568E-3"/>
          <c:y val="9.0457276911182563E-3"/>
        </c:manualLayout>
      </c:layout>
      <c:spPr>
        <a:noFill/>
        <a:ln w="25400">
          <a:noFill/>
        </a:ln>
      </c:spPr>
    </c:title>
    <c:plotArea>
      <c:layout>
        <c:manualLayout>
          <c:layoutTarget val="inner"/>
          <c:xMode val="edge"/>
          <c:yMode val="edge"/>
          <c:x val="8.4476379228106677E-2"/>
          <c:y val="0.13164251304030034"/>
          <c:w val="0.79889298892988925"/>
          <c:h val="0.63285024154590053"/>
        </c:manualLayout>
      </c:layout>
      <c:scatterChart>
        <c:scatterStyle val="lineMarker"/>
        <c:ser>
          <c:idx val="0"/>
          <c:order val="0"/>
          <c:tx>
            <c:v>delivery path</c:v>
          </c:tx>
          <c:spPr>
            <a:ln w="6350">
              <a:prstDash val="dashDot"/>
            </a:ln>
          </c:spPr>
          <c:marker>
            <c:symbol val="none"/>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yVal>
        </c:ser>
        <c:ser>
          <c:idx val="6"/>
          <c:order val="1"/>
          <c:tx>
            <c:strRef>
              <c:f>SWL_QIPPmilestones!$AN$22</c:f>
              <c:strCache>
                <c:ptCount val="1"/>
                <c:pt idx="0">
                  <c:v>QIPP LM 2.1</c:v>
                </c:pt>
              </c:strCache>
            </c:strRef>
          </c:tx>
          <c:spPr>
            <a:ln>
              <a:solidFill>
                <a:schemeClr val="tx2">
                  <a:lumMod val="40000"/>
                  <a:lumOff val="60000"/>
                </a:schemeClr>
              </a:solidFill>
            </a:ln>
          </c:spPr>
          <c:marker>
            <c:symbol val="plus"/>
            <c:size val="7"/>
          </c:marker>
          <c:dLbls>
            <c:dLbl>
              <c:idx val="0"/>
              <c:delete val="1"/>
            </c:dLbl>
            <c:dLbl>
              <c:idx val="1"/>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SWL_QIPPmilestones!$AN$39:$AN$79</c:f>
              <c:numCache>
                <c:formatCode>mmm\ yy</c:formatCode>
                <c:ptCount val="41"/>
                <c:pt idx="4">
                  <c:v>41029</c:v>
                </c:pt>
              </c:numCache>
            </c:numRef>
          </c:yVal>
        </c:ser>
        <c:ser>
          <c:idx val="7"/>
          <c:order val="2"/>
          <c:tx>
            <c:strRef>
              <c:f>SWL_QIPPmilestones!$AO$22</c:f>
              <c:strCache>
                <c:ptCount val="1"/>
                <c:pt idx="0">
                  <c:v>QIPP LM 2.2</c:v>
                </c:pt>
              </c:strCache>
            </c:strRef>
          </c:tx>
          <c:spPr>
            <a:ln w="25400">
              <a:solidFill>
                <a:srgbClr val="FF8080"/>
              </a:solidFill>
              <a:prstDash val="lgDashDot"/>
            </a:ln>
          </c:spPr>
          <c:marker>
            <c:symbol val="plus"/>
            <c:size val="7"/>
            <c:spPr>
              <a:solidFill>
                <a:srgbClr val="969696"/>
              </a:solidFill>
              <a:ln>
                <a:solidFill>
                  <a:srgbClr val="FF8080"/>
                </a:solidFill>
                <a:prstDash val="solid"/>
              </a:ln>
            </c:spPr>
          </c:marker>
          <c:dLbls>
            <c:dLbl>
              <c:idx val="0"/>
              <c:delete val="1"/>
            </c:dLbl>
            <c:dLbl>
              <c:idx val="1"/>
              <c:delete val="1"/>
            </c:dLbl>
            <c:dLbl>
              <c:idx val="2"/>
              <c:delete val="1"/>
            </c:dLbl>
            <c:dLbl>
              <c:idx val="3"/>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SWL_QIPPmilestones!$AO$39:$AO$79</c:f>
              <c:numCache>
                <c:formatCode>mmm\ yy</c:formatCode>
                <c:ptCount val="41"/>
                <c:pt idx="4">
                  <c:v>41090</c:v>
                </c:pt>
                <c:pt idx="5">
                  <c:v>41090</c:v>
                </c:pt>
                <c:pt idx="6">
                  <c:v>41090</c:v>
                </c:pt>
              </c:numCache>
            </c:numRef>
          </c:yVal>
        </c:ser>
        <c:ser>
          <c:idx val="15"/>
          <c:order val="3"/>
          <c:tx>
            <c:strRef>
              <c:f>SWL_QIPPmilestones!$AP$22</c:f>
              <c:strCache>
                <c:ptCount val="1"/>
                <c:pt idx="0">
                  <c:v>QIPP LM 2.3</c:v>
                </c:pt>
              </c:strCache>
            </c:strRef>
          </c:tx>
          <c:spPr>
            <a:ln w="25400">
              <a:solidFill>
                <a:srgbClr val="FFCC99"/>
              </a:solidFill>
              <a:prstDash val="solid"/>
            </a:ln>
          </c:spPr>
          <c:marker>
            <c:symbol val="plus"/>
            <c:size val="7"/>
            <c:spPr>
              <a:noFill/>
              <a:ln>
                <a:solidFill>
                  <a:srgbClr val="FFCC99"/>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SWL_QIPPmilestones!$AP$39:$AP$79</c:f>
              <c:numCache>
                <c:formatCode>mmm\ yy</c:formatCode>
                <c:ptCount val="41"/>
                <c:pt idx="4">
                  <c:v>41121</c:v>
                </c:pt>
                <c:pt idx="5">
                  <c:v>41121</c:v>
                </c:pt>
                <c:pt idx="6">
                  <c:v>41121</c:v>
                </c:pt>
                <c:pt idx="7">
                  <c:v>41182</c:v>
                </c:pt>
                <c:pt idx="8">
                  <c:v>41182</c:v>
                </c:pt>
                <c:pt idx="9">
                  <c:v>41182</c:v>
                </c:pt>
              </c:numCache>
            </c:numRef>
          </c:yVal>
        </c:ser>
        <c:ser>
          <c:idx val="16"/>
          <c:order val="4"/>
          <c:tx>
            <c:strRef>
              <c:f>SWL_QIPPmilestones!$AQ$22</c:f>
              <c:strCache>
                <c:ptCount val="1"/>
                <c:pt idx="0">
                  <c:v>QIPP LM 2.4</c:v>
                </c:pt>
              </c:strCache>
            </c:strRef>
          </c:tx>
          <c:spPr>
            <a:ln w="25400">
              <a:solidFill>
                <a:srgbClr val="3366FF"/>
              </a:solidFill>
              <a:prstDash val="solid"/>
            </a:ln>
          </c:spPr>
          <c:marker>
            <c:symbol val="plus"/>
            <c:size val="7"/>
            <c:spPr>
              <a:noFill/>
              <a:ln>
                <a:solidFill>
                  <a:srgbClr val="3366FF"/>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SWL_QIPPmilestones!$AQ$39:$AQ$79</c:f>
              <c:numCache>
                <c:formatCode>mmm\ yy</c:formatCode>
                <c:ptCount val="41"/>
                <c:pt idx="4">
                  <c:v>41152</c:v>
                </c:pt>
                <c:pt idx="5">
                  <c:v>41152</c:v>
                </c:pt>
                <c:pt idx="6">
                  <c:v>41152</c:v>
                </c:pt>
                <c:pt idx="7">
                  <c:v>41152</c:v>
                </c:pt>
                <c:pt idx="8">
                  <c:v>41152</c:v>
                </c:pt>
              </c:numCache>
            </c:numRef>
          </c:yVal>
        </c:ser>
        <c:ser>
          <c:idx val="17"/>
          <c:order val="5"/>
          <c:tx>
            <c:strRef>
              <c:f>SWL_QIPPmilestones!$AR$22</c:f>
              <c:strCache>
                <c:ptCount val="1"/>
                <c:pt idx="0">
                  <c:v>QIPP LM 2.5</c:v>
                </c:pt>
              </c:strCache>
            </c:strRef>
          </c:tx>
          <c:spPr>
            <a:ln w="25400">
              <a:solidFill>
                <a:srgbClr val="33CCCC"/>
              </a:solidFill>
              <a:prstDash val="solid"/>
            </a:ln>
          </c:spPr>
          <c:marker>
            <c:symbol val="plus"/>
            <c:size val="7"/>
            <c:spPr>
              <a:noFill/>
              <a:ln>
                <a:solidFill>
                  <a:srgbClr val="33CCCC"/>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SWL_QIPPmilestones!$AS$39:$AS$79</c:f>
              <c:numCache>
                <c:formatCode>mmm\ yy</c:formatCode>
                <c:ptCount val="41"/>
                <c:pt idx="4">
                  <c:v>41364</c:v>
                </c:pt>
                <c:pt idx="5">
                  <c:v>41364</c:v>
                </c:pt>
                <c:pt idx="6">
                  <c:v>41364</c:v>
                </c:pt>
                <c:pt idx="7">
                  <c:v>41364</c:v>
                </c:pt>
                <c:pt idx="8">
                  <c:v>41364</c:v>
                </c:pt>
                <c:pt idx="9">
                  <c:v>41364</c:v>
                </c:pt>
              </c:numCache>
            </c:numRef>
          </c:yVal>
        </c:ser>
        <c:ser>
          <c:idx val="2"/>
          <c:order val="6"/>
          <c:tx>
            <c:strRef>
              <c:f>SWL_QIPPmilestones!$AS$22</c:f>
              <c:strCache>
                <c:ptCount val="1"/>
                <c:pt idx="0">
                  <c:v>QIPP LM 2.6</c:v>
                </c:pt>
              </c:strCache>
            </c:strRef>
          </c:tx>
          <c:marker>
            <c:symbol val="plus"/>
            <c:size val="7"/>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SWL_QIPPmilestones!$AS$39:$AS$79</c:f>
              <c:numCache>
                <c:formatCode>mmm\ yy</c:formatCode>
                <c:ptCount val="41"/>
                <c:pt idx="4">
                  <c:v>41364</c:v>
                </c:pt>
                <c:pt idx="5">
                  <c:v>41364</c:v>
                </c:pt>
                <c:pt idx="6">
                  <c:v>41364</c:v>
                </c:pt>
                <c:pt idx="7">
                  <c:v>41364</c:v>
                </c:pt>
                <c:pt idx="8">
                  <c:v>41364</c:v>
                </c:pt>
                <c:pt idx="9">
                  <c:v>41364</c:v>
                </c:pt>
              </c:numCache>
            </c:numRef>
          </c:yVal>
        </c:ser>
        <c:ser>
          <c:idx val="3"/>
          <c:order val="7"/>
          <c:tx>
            <c:strRef>
              <c:f>SWL_QIPPmilestones!$AT$22</c:f>
              <c:strCache>
                <c:ptCount val="1"/>
                <c:pt idx="0">
                  <c:v>QIPP LM 2.7</c:v>
                </c:pt>
              </c:strCache>
            </c:strRef>
          </c:tx>
          <c:marker>
            <c:symbol val="plus"/>
            <c:size val="7"/>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SWL_QIPPmilestones!$AT$39:$AT$79</c:f>
              <c:numCache>
                <c:formatCode>mmm\ yy</c:formatCode>
                <c:ptCount val="41"/>
                <c:pt idx="4">
                  <c:v>41029</c:v>
                </c:pt>
              </c:numCache>
            </c:numRef>
          </c:yVal>
        </c:ser>
        <c:ser>
          <c:idx val="4"/>
          <c:order val="8"/>
          <c:tx>
            <c:strRef>
              <c:f>SWL_QIPPmilestones!$AU$22</c:f>
              <c:strCache>
                <c:ptCount val="1"/>
                <c:pt idx="0">
                  <c:v>QIPP LM 2.8</c:v>
                </c:pt>
              </c:strCache>
            </c:strRef>
          </c:tx>
          <c:marker>
            <c:symbol val="plus"/>
            <c:size val="7"/>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SWL_QIPPmilestones!$AU$39:$AU$79</c:f>
              <c:numCache>
                <c:formatCode>mmm\ yy</c:formatCode>
                <c:ptCount val="41"/>
                <c:pt idx="4">
                  <c:v>41090</c:v>
                </c:pt>
                <c:pt idx="5">
                  <c:v>41090</c:v>
                </c:pt>
                <c:pt idx="6">
                  <c:v>41090</c:v>
                </c:pt>
              </c:numCache>
            </c:numRef>
          </c:yVal>
        </c:ser>
        <c:ser>
          <c:idx val="5"/>
          <c:order val="9"/>
          <c:tx>
            <c:strRef>
              <c:f>SWL_QIPPmilestones!$AV$22</c:f>
              <c:strCache>
                <c:ptCount val="1"/>
                <c:pt idx="0">
                  <c:v>QIPP LM 2.9</c:v>
                </c:pt>
              </c:strCache>
            </c:strRef>
          </c:tx>
          <c:marker>
            <c:symbol val="plus"/>
            <c:size val="7"/>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SWL_QIPPmilestones!$AV$39:$AV$79</c:f>
              <c:numCache>
                <c:formatCode>mmm\ yy</c:formatCode>
                <c:ptCount val="41"/>
                <c:pt idx="4">
                  <c:v>41121</c:v>
                </c:pt>
                <c:pt idx="5">
                  <c:v>41121</c:v>
                </c:pt>
                <c:pt idx="6">
                  <c:v>41121</c:v>
                </c:pt>
                <c:pt idx="7">
                  <c:v>41121</c:v>
                </c:pt>
              </c:numCache>
            </c:numRef>
          </c:yVal>
        </c:ser>
        <c:ser>
          <c:idx val="8"/>
          <c:order val="10"/>
          <c:tx>
            <c:strRef>
              <c:f>SWL_QIPPmilestones!$AW$22</c:f>
              <c:strCache>
                <c:ptCount val="1"/>
                <c:pt idx="0">
                  <c:v>QIPP LM 2.10</c:v>
                </c:pt>
              </c:strCache>
            </c:strRef>
          </c:tx>
          <c:marker>
            <c:symbol val="plus"/>
            <c:size val="7"/>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SWL_QIPPmilestones!$AW$39:$AW$79</c:f>
              <c:numCache>
                <c:formatCode>mmm\ yy</c:formatCode>
                <c:ptCount val="41"/>
                <c:pt idx="4">
                  <c:v>41029</c:v>
                </c:pt>
              </c:numCache>
            </c:numRef>
          </c:yVal>
        </c:ser>
        <c:ser>
          <c:idx val="1"/>
          <c:order val="11"/>
          <c:tx>
            <c:strRef>
              <c:f>SWL_QIPPmilestones!$AX$22</c:f>
              <c:strCache>
                <c:ptCount val="1"/>
                <c:pt idx="0">
                  <c:v>QIPP LM 2.11</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SWL_QIPPmilestones!$AX$39:$AX$79</c:f>
              <c:numCache>
                <c:formatCode>mmm\ yy</c:formatCode>
                <c:ptCount val="41"/>
                <c:pt idx="4">
                  <c:v>41090</c:v>
                </c:pt>
                <c:pt idx="5">
                  <c:v>41090</c:v>
                </c:pt>
                <c:pt idx="6">
                  <c:v>41090</c:v>
                </c:pt>
              </c:numCache>
            </c:numRef>
          </c:yVal>
        </c:ser>
        <c:ser>
          <c:idx val="9"/>
          <c:order val="12"/>
          <c:tx>
            <c:strRef>
              <c:f>SWL_QIPPmilestones!$AY$22</c:f>
              <c:strCache>
                <c:ptCount val="1"/>
                <c:pt idx="0">
                  <c:v>QIPP LM 2.12</c:v>
                </c:pt>
              </c:strCache>
            </c:strRef>
          </c:tx>
          <c:spPr>
            <a:ln w="12700">
              <a:solidFill>
                <a:srgbClr val="CCFFFF"/>
              </a:solidFill>
              <a:prstDash val="solid"/>
            </a:ln>
          </c:spPr>
          <c:marker>
            <c:symbol val="diamond"/>
            <c:size val="5"/>
            <c:spPr>
              <a:solidFill>
                <a:srgbClr val="CCFFFF"/>
              </a:solidFill>
              <a:ln>
                <a:solidFill>
                  <a:srgbClr val="CCFFFF"/>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SWL_QIPPmilestones!$AY$39:$AY$79</c:f>
              <c:numCache>
                <c:formatCode>mmm\ yy</c:formatCode>
                <c:ptCount val="41"/>
                <c:pt idx="4">
                  <c:v>41121</c:v>
                </c:pt>
                <c:pt idx="5">
                  <c:v>41121</c:v>
                </c:pt>
                <c:pt idx="6">
                  <c:v>41121</c:v>
                </c:pt>
                <c:pt idx="7">
                  <c:v>41121</c:v>
                </c:pt>
              </c:numCache>
            </c:numRef>
          </c:yVal>
        </c:ser>
        <c:ser>
          <c:idx val="10"/>
          <c:order val="13"/>
          <c:tx>
            <c:strRef>
              <c:f>SWL_QIPPmilestones!$AZ$22</c:f>
              <c:strCache>
                <c:ptCount val="1"/>
                <c:pt idx="0">
                  <c:v>QIPP LM 2.13</c:v>
                </c:pt>
              </c:strCache>
            </c:strRef>
          </c:tx>
          <c:spPr>
            <a:ln w="12700">
              <a:solidFill>
                <a:srgbClr val="CCFFCC"/>
              </a:solidFill>
              <a:prstDash val="solid"/>
            </a:ln>
          </c:spPr>
          <c:marker>
            <c:symbol val="square"/>
            <c:size val="5"/>
            <c:spPr>
              <a:solidFill>
                <a:srgbClr val="CCFFCC"/>
              </a:solidFill>
              <a:ln>
                <a:solidFill>
                  <a:srgbClr val="CCFFCC"/>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SWL_QIPPmilestones!$AZ$39:$AZ$79</c:f>
              <c:numCache>
                <c:formatCode>mmm\ yy</c:formatCode>
                <c:ptCount val="41"/>
                <c:pt idx="4">
                  <c:v>41090</c:v>
                </c:pt>
                <c:pt idx="5">
                  <c:v>41090</c:v>
                </c:pt>
                <c:pt idx="6">
                  <c:v>41090</c:v>
                </c:pt>
              </c:numCache>
            </c:numRef>
          </c:yVal>
        </c:ser>
        <c:ser>
          <c:idx val="11"/>
          <c:order val="14"/>
          <c:tx>
            <c:strRef>
              <c:f>SWL_QIPPmilestones!$BA$22</c:f>
              <c:strCache>
                <c:ptCount val="1"/>
                <c:pt idx="0">
                  <c:v>QIPP LM 2.14</c:v>
                </c:pt>
              </c:strCache>
            </c:strRef>
          </c:tx>
          <c:spPr>
            <a:ln w="12700">
              <a:solidFill>
                <a:srgbClr val="FFFF99"/>
              </a:solidFill>
              <a:prstDash val="solid"/>
            </a:ln>
          </c:spPr>
          <c:marker>
            <c:symbol val="triangle"/>
            <c:size val="5"/>
            <c:spPr>
              <a:solidFill>
                <a:srgbClr val="FFFF99"/>
              </a:solidFill>
              <a:ln>
                <a:solidFill>
                  <a:srgbClr val="FFFF99"/>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SWL_QIPPmilestones!$BA$39:$BA$79</c:f>
              <c:numCache>
                <c:formatCode>mmm\ yy</c:formatCode>
                <c:ptCount val="41"/>
                <c:pt idx="4">
                  <c:v>41182</c:v>
                </c:pt>
                <c:pt idx="5">
                  <c:v>41182</c:v>
                </c:pt>
                <c:pt idx="6">
                  <c:v>41182</c:v>
                </c:pt>
                <c:pt idx="7">
                  <c:v>41182</c:v>
                </c:pt>
                <c:pt idx="8">
                  <c:v>41182</c:v>
                </c:pt>
                <c:pt idx="9">
                  <c:v>41364</c:v>
                </c:pt>
              </c:numCache>
            </c:numRef>
          </c:yVal>
        </c:ser>
        <c:ser>
          <c:idx val="12"/>
          <c:order val="15"/>
          <c:tx>
            <c:strRef>
              <c:f>SWL_QIPPmilestones!$BB$22</c:f>
              <c:strCache>
                <c:ptCount val="1"/>
                <c:pt idx="0">
                  <c:v>QIPP LM 2.15</c:v>
                </c:pt>
              </c:strCache>
            </c:strRef>
          </c:tx>
          <c:spPr>
            <a:ln w="12700">
              <a:solidFill>
                <a:srgbClr val="99CCFF"/>
              </a:solidFill>
              <a:prstDash val="solid"/>
            </a:ln>
          </c:spPr>
          <c:marker>
            <c:symbol val="x"/>
            <c:size val="5"/>
            <c:spPr>
              <a:noFill/>
              <a:ln>
                <a:solidFill>
                  <a:srgbClr val="99CCFF"/>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SWL_QIPPmilestones!$BB$39:$BB$79</c:f>
              <c:numCache>
                <c:formatCode>mmm\ yy</c:formatCode>
                <c:ptCount val="41"/>
                <c:pt idx="4">
                  <c:v>41364</c:v>
                </c:pt>
                <c:pt idx="5">
                  <c:v>41364</c:v>
                </c:pt>
                <c:pt idx="6">
                  <c:v>41364</c:v>
                </c:pt>
                <c:pt idx="7">
                  <c:v>41364</c:v>
                </c:pt>
                <c:pt idx="8">
                  <c:v>41364</c:v>
                </c:pt>
                <c:pt idx="9">
                  <c:v>41364</c:v>
                </c:pt>
              </c:numCache>
            </c:numRef>
          </c:yVal>
        </c:ser>
        <c:ser>
          <c:idx val="13"/>
          <c:order val="16"/>
          <c:tx>
            <c:strRef>
              <c:f>SWL_QIPPmilestones!$BC$22</c:f>
              <c:strCache>
                <c:ptCount val="1"/>
                <c:pt idx="0">
                  <c:v>QIPP LM 2.16</c:v>
                </c:pt>
              </c:strCache>
            </c:strRef>
          </c:tx>
          <c:spPr>
            <a:ln w="12700">
              <a:solidFill>
                <a:srgbClr val="FF99CC"/>
              </a:solidFill>
              <a:prstDash val="solid"/>
            </a:ln>
          </c:spPr>
          <c:marker>
            <c:symbol val="star"/>
            <c:size val="5"/>
            <c:spPr>
              <a:noFill/>
              <a:ln>
                <a:solidFill>
                  <a:srgbClr val="FF99CC"/>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SWL_QIPPmilestones!$BC$39:$BC$79</c:f>
              <c:numCache>
                <c:formatCode>mmm\ yy</c:formatCode>
                <c:ptCount val="41"/>
                <c:pt idx="4">
                  <c:v>41029</c:v>
                </c:pt>
              </c:numCache>
            </c:numRef>
          </c:yVal>
        </c:ser>
        <c:ser>
          <c:idx val="14"/>
          <c:order val="17"/>
          <c:tx>
            <c:strRef>
              <c:f>SWL_QIPPmilestones!$BD$22</c:f>
              <c:strCache>
                <c:ptCount val="1"/>
                <c:pt idx="0">
                  <c:v>QIPP LM 2.17</c:v>
                </c:pt>
              </c:strCache>
            </c:strRef>
          </c:tx>
          <c:spPr>
            <a:ln w="12700">
              <a:solidFill>
                <a:srgbClr val="CC99FF"/>
              </a:solidFill>
              <a:prstDash val="solid"/>
            </a:ln>
          </c:spPr>
          <c:marker>
            <c:symbol val="circle"/>
            <c:size val="5"/>
            <c:spPr>
              <a:solidFill>
                <a:srgbClr val="CC99FF"/>
              </a:solidFill>
              <a:ln>
                <a:solidFill>
                  <a:srgbClr val="CC99FF"/>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SWL_QIPPmilestones!$BD$39:$BD$79</c:f>
              <c:numCache>
                <c:formatCode>mmm\ yy</c:formatCode>
                <c:ptCount val="41"/>
                <c:pt idx="4">
                  <c:v>41182</c:v>
                </c:pt>
                <c:pt idx="5">
                  <c:v>41182</c:v>
                </c:pt>
                <c:pt idx="6">
                  <c:v>41182</c:v>
                </c:pt>
                <c:pt idx="7">
                  <c:v>41182</c:v>
                </c:pt>
                <c:pt idx="8">
                  <c:v>41182</c:v>
                </c:pt>
                <c:pt idx="9">
                  <c:v>41182</c:v>
                </c:pt>
              </c:numCache>
            </c:numRef>
          </c:yVal>
        </c:ser>
        <c:ser>
          <c:idx val="18"/>
          <c:order val="18"/>
          <c:tx>
            <c:strRef>
              <c:f>SWL_QIPPmilestones!$BE$22</c:f>
              <c:strCache>
                <c:ptCount val="1"/>
                <c:pt idx="0">
                  <c:v>QIPP LM 2.18</c:v>
                </c:pt>
              </c:strCache>
            </c:strRef>
          </c:tx>
          <c:spPr>
            <a:ln w="12700">
              <a:solidFill>
                <a:srgbClr val="99CC00"/>
              </a:solidFill>
              <a:prstDash val="solid"/>
            </a:ln>
          </c:spPr>
          <c:marker>
            <c:symbol val="diamond"/>
            <c:size val="5"/>
            <c:spPr>
              <a:solidFill>
                <a:srgbClr val="99CC00"/>
              </a:solidFill>
              <a:ln>
                <a:solidFill>
                  <a:srgbClr val="99CC00"/>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SWL_QIPPmilestones!$BE$39:$BE$79</c:f>
              <c:numCache>
                <c:formatCode>mmm\ yy</c:formatCode>
                <c:ptCount val="41"/>
                <c:pt idx="4">
                  <c:v>41364</c:v>
                </c:pt>
                <c:pt idx="5">
                  <c:v>41364</c:v>
                </c:pt>
                <c:pt idx="6">
                  <c:v>41364</c:v>
                </c:pt>
                <c:pt idx="7">
                  <c:v>41364</c:v>
                </c:pt>
                <c:pt idx="8">
                  <c:v>41364</c:v>
                </c:pt>
                <c:pt idx="9">
                  <c:v>41364</c:v>
                </c:pt>
              </c:numCache>
            </c:numRef>
          </c:yVal>
        </c:ser>
        <c:ser>
          <c:idx val="19"/>
          <c:order val="19"/>
          <c:tx>
            <c:strRef>
              <c:f>SWL_QIPPmilestones!$BF$22</c:f>
              <c:strCache>
                <c:ptCount val="1"/>
                <c:pt idx="0">
                  <c:v>QIPP LM 2.19</c:v>
                </c:pt>
              </c:strCache>
            </c:strRef>
          </c:tx>
          <c:spPr>
            <a:ln w="12700">
              <a:solidFill>
                <a:srgbClr val="FFCC00"/>
              </a:solidFill>
              <a:prstDash val="solid"/>
            </a:ln>
          </c:spPr>
          <c:marker>
            <c:symbol val="square"/>
            <c:size val="5"/>
            <c:spPr>
              <a:solidFill>
                <a:srgbClr val="FFCC00"/>
              </a:solidFill>
              <a:ln>
                <a:solidFill>
                  <a:srgbClr val="FFCC00"/>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SWL_QIPPmilestones!$BF$39:$BF$79</c:f>
              <c:numCache>
                <c:formatCode>mmm\ yy</c:formatCode>
                <c:ptCount val="41"/>
                <c:pt idx="4">
                  <c:v>41029</c:v>
                </c:pt>
              </c:numCache>
            </c:numRef>
          </c:yVal>
        </c:ser>
        <c:ser>
          <c:idx val="20"/>
          <c:order val="20"/>
          <c:tx>
            <c:strRef>
              <c:f>SWL_QIPPmilestones!$BG$22</c:f>
              <c:strCache>
                <c:ptCount val="1"/>
                <c:pt idx="0">
                  <c:v>QIPP LM 2.20</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SWL_QIPPmilestones!$BG$39:$BG$79</c:f>
              <c:numCache>
                <c:formatCode>mmm\ yy</c:formatCode>
                <c:ptCount val="41"/>
                <c:pt idx="4">
                  <c:v>41152</c:v>
                </c:pt>
                <c:pt idx="5">
                  <c:v>41152</c:v>
                </c:pt>
                <c:pt idx="6">
                  <c:v>41152</c:v>
                </c:pt>
                <c:pt idx="7">
                  <c:v>41152</c:v>
                </c:pt>
                <c:pt idx="8">
                  <c:v>41152</c:v>
                </c:pt>
                <c:pt idx="9">
                  <c:v>41152</c:v>
                </c:pt>
              </c:numCache>
            </c:numRef>
          </c:yVal>
        </c:ser>
        <c:ser>
          <c:idx val="21"/>
          <c:order val="21"/>
          <c:tx>
            <c:strRef>
              <c:f>SWL_QIPPmilestones!$BH$22</c:f>
              <c:strCache>
                <c:ptCount val="1"/>
                <c:pt idx="0">
                  <c:v>QIPP LM 2.21</c:v>
                </c:pt>
              </c:strCache>
            </c:strRef>
          </c:tx>
          <c:spPr>
            <a:ln w="12700">
              <a:solidFill>
                <a:srgbClr val="FF6600"/>
              </a:solidFill>
              <a:prstDash val="solid"/>
            </a:ln>
          </c:spPr>
          <c:marker>
            <c:symbol val="x"/>
            <c:size val="5"/>
            <c:spPr>
              <a:noFill/>
              <a:ln>
                <a:solidFill>
                  <a:srgbClr val="FF6600"/>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SWL_QIPPmilestones!$BH$39:$BH$79</c:f>
              <c:numCache>
                <c:formatCode>mmm\ yy</c:formatCode>
                <c:ptCount val="41"/>
                <c:pt idx="4">
                  <c:v>41182</c:v>
                </c:pt>
                <c:pt idx="5">
                  <c:v>41182</c:v>
                </c:pt>
                <c:pt idx="6">
                  <c:v>41182</c:v>
                </c:pt>
                <c:pt idx="7">
                  <c:v>41182</c:v>
                </c:pt>
                <c:pt idx="8">
                  <c:v>41182</c:v>
                </c:pt>
                <c:pt idx="9">
                  <c:v>41182</c:v>
                </c:pt>
              </c:numCache>
            </c:numRef>
          </c:yVal>
        </c:ser>
        <c:ser>
          <c:idx val="22"/>
          <c:order val="22"/>
          <c:tx>
            <c:strRef>
              <c:f>SWL_QIPPmilestones!$BI$22</c:f>
              <c:strCache>
                <c:ptCount val="1"/>
                <c:pt idx="0">
                  <c:v>QIPP LM 2.22</c:v>
                </c:pt>
              </c:strCache>
            </c:strRef>
          </c:tx>
          <c:spPr>
            <a:ln w="12700">
              <a:solidFill>
                <a:srgbClr val="666699"/>
              </a:solidFill>
              <a:prstDash val="solid"/>
            </a:ln>
          </c:spPr>
          <c:marker>
            <c:symbol val="star"/>
            <c:size val="5"/>
            <c:spPr>
              <a:noFill/>
              <a:ln>
                <a:solidFill>
                  <a:srgbClr val="666699"/>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SWL_QIPPmilestones!$BI$39:$BI$79</c:f>
              <c:numCache>
                <c:formatCode>mmm\ yy</c:formatCode>
                <c:ptCount val="41"/>
                <c:pt idx="4">
                  <c:v>41060</c:v>
                </c:pt>
                <c:pt idx="5">
                  <c:v>41060</c:v>
                </c:pt>
              </c:numCache>
            </c:numRef>
          </c:yVal>
        </c:ser>
        <c:ser>
          <c:idx val="23"/>
          <c:order val="23"/>
          <c:tx>
            <c:strRef>
              <c:f>SWL_QIPPmilestones!$BJ$22</c:f>
              <c:strCache>
                <c:ptCount val="1"/>
                <c:pt idx="0">
                  <c:v>QIPP LM 2.23</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SWL_QIPPmilestones!$BJ$39:$BJ$79</c:f>
              <c:numCache>
                <c:formatCode>mmm\ yy</c:formatCode>
                <c:ptCount val="41"/>
                <c:pt idx="4">
                  <c:v>41090</c:v>
                </c:pt>
                <c:pt idx="5">
                  <c:v>41090</c:v>
                </c:pt>
                <c:pt idx="6">
                  <c:v>41090</c:v>
                </c:pt>
              </c:numCache>
            </c:numRef>
          </c:yVal>
        </c:ser>
        <c:ser>
          <c:idx val="24"/>
          <c:order val="24"/>
          <c:tx>
            <c:strRef>
              <c:f>SWL_QIPPmilestones!$BK$22</c:f>
              <c:strCache>
                <c:ptCount val="1"/>
                <c:pt idx="0">
                  <c:v>QIPP LM 2.24</c:v>
                </c:pt>
              </c:strCache>
            </c:strRef>
          </c:tx>
          <c:spPr>
            <a:ln w="12700">
              <a:solidFill>
                <a:srgbClr val="003366"/>
              </a:solidFill>
              <a:prstDash val="solid"/>
            </a:ln>
          </c:spPr>
          <c:marker>
            <c:symbol val="plus"/>
            <c:size val="5"/>
            <c:spPr>
              <a:noFill/>
              <a:ln>
                <a:solidFill>
                  <a:srgbClr val="003366"/>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SWL_QIPPmilestones!$BK$39:$BK$79</c:f>
              <c:numCache>
                <c:formatCode>mmm\ yy</c:formatCode>
                <c:ptCount val="41"/>
                <c:pt idx="4">
                  <c:v>41121</c:v>
                </c:pt>
                <c:pt idx="5">
                  <c:v>41121</c:v>
                </c:pt>
                <c:pt idx="6">
                  <c:v>41121</c:v>
                </c:pt>
                <c:pt idx="7">
                  <c:v>41121</c:v>
                </c:pt>
              </c:numCache>
            </c:numRef>
          </c:yVal>
        </c:ser>
        <c:ser>
          <c:idx val="25"/>
          <c:order val="25"/>
          <c:tx>
            <c:strRef>
              <c:f>SWL_QIPPmilestones!$BL$22</c:f>
              <c:strCache>
                <c:ptCount val="1"/>
                <c:pt idx="0">
                  <c:v>QIPP LM 2.25</c:v>
                </c:pt>
              </c:strCache>
            </c:strRef>
          </c:tx>
          <c:spPr>
            <a:ln w="12700">
              <a:solidFill>
                <a:srgbClr val="339966"/>
              </a:solidFill>
              <a:prstDash val="solid"/>
            </a:ln>
          </c:spPr>
          <c:marker>
            <c:symbol val="dot"/>
            <c:size val="5"/>
            <c:spPr>
              <a:noFill/>
              <a:ln>
                <a:solidFill>
                  <a:srgbClr val="339966"/>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SWL_QIPPmilestones!$BL$39:$BL$79</c:f>
              <c:numCache>
                <c:formatCode>mmm\ yy</c:formatCode>
                <c:ptCount val="41"/>
                <c:pt idx="4">
                  <c:v>41182</c:v>
                </c:pt>
                <c:pt idx="5">
                  <c:v>41182</c:v>
                </c:pt>
                <c:pt idx="6">
                  <c:v>41182</c:v>
                </c:pt>
                <c:pt idx="7">
                  <c:v>41182</c:v>
                </c:pt>
                <c:pt idx="8">
                  <c:v>41182</c:v>
                </c:pt>
                <c:pt idx="9">
                  <c:v>41182</c:v>
                </c:pt>
              </c:numCache>
            </c:numRef>
          </c:yVal>
        </c:ser>
        <c:ser>
          <c:idx val="26"/>
          <c:order val="26"/>
          <c:tx>
            <c:strRef>
              <c:f>SWL_QIPPmilestones!$BM$22</c:f>
              <c:strCache>
                <c:ptCount val="1"/>
                <c:pt idx="0">
                  <c:v>QIPP LM 2.26</c:v>
                </c:pt>
              </c:strCache>
            </c:strRef>
          </c:tx>
          <c:spPr>
            <a:ln w="12700">
              <a:solidFill>
                <a:srgbClr val="003300"/>
              </a:solidFill>
              <a:prstDash val="solid"/>
            </a:ln>
          </c:spPr>
          <c:marker>
            <c:symbol val="dash"/>
            <c:size val="5"/>
            <c:spPr>
              <a:noFill/>
              <a:ln>
                <a:solidFill>
                  <a:srgbClr val="003300"/>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SWL_QIPPmilestones!$BM$39:$BM$79</c:f>
              <c:numCache>
                <c:formatCode>mmm\ yy</c:formatCode>
                <c:ptCount val="41"/>
                <c:pt idx="4">
                  <c:v>41274</c:v>
                </c:pt>
                <c:pt idx="5">
                  <c:v>41274</c:v>
                </c:pt>
                <c:pt idx="6">
                  <c:v>41274</c:v>
                </c:pt>
                <c:pt idx="7">
                  <c:v>41274</c:v>
                </c:pt>
                <c:pt idx="8">
                  <c:v>41274</c:v>
                </c:pt>
                <c:pt idx="9">
                  <c:v>41274</c:v>
                </c:pt>
              </c:numCache>
            </c:numRef>
          </c:yVal>
        </c:ser>
        <c:ser>
          <c:idx val="27"/>
          <c:order val="27"/>
          <c:tx>
            <c:strRef>
              <c:f>SWL_QIPPmilestones!$BN$22</c:f>
              <c:strCache>
                <c:ptCount val="1"/>
                <c:pt idx="0">
                  <c:v>QIPP LM 2.27</c:v>
                </c:pt>
              </c:strCache>
            </c:strRef>
          </c:tx>
          <c:spPr>
            <a:ln w="12700">
              <a:solidFill>
                <a:srgbClr val="333300"/>
              </a:solidFill>
              <a:prstDash val="solid"/>
            </a:ln>
          </c:spPr>
          <c:marker>
            <c:symbol val="diamond"/>
            <c:size val="5"/>
            <c:spPr>
              <a:solidFill>
                <a:srgbClr val="333300"/>
              </a:solidFill>
              <a:ln>
                <a:solidFill>
                  <a:srgbClr val="333300"/>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SWL_QIPPmilestones!$BN$39:$BN$79</c:f>
              <c:numCache>
                <c:formatCode>mmm\ yy</c:formatCode>
                <c:ptCount val="41"/>
                <c:pt idx="4">
                  <c:v>41364</c:v>
                </c:pt>
                <c:pt idx="5">
                  <c:v>41364</c:v>
                </c:pt>
                <c:pt idx="6">
                  <c:v>41364</c:v>
                </c:pt>
                <c:pt idx="7">
                  <c:v>41364</c:v>
                </c:pt>
                <c:pt idx="8">
                  <c:v>41364</c:v>
                </c:pt>
                <c:pt idx="9">
                  <c:v>41364</c:v>
                </c:pt>
              </c:numCache>
            </c:numRef>
          </c:yVal>
        </c:ser>
        <c:ser>
          <c:idx val="28"/>
          <c:order val="28"/>
          <c:tx>
            <c:strRef>
              <c:f>SWL_QIPPmilestones!$BO$22</c:f>
              <c:strCache>
                <c:ptCount val="1"/>
                <c:pt idx="0">
                  <c:v>QIPP LM 2.28</c:v>
                </c:pt>
              </c:strCache>
            </c:strRef>
          </c:tx>
          <c:spPr>
            <a:ln w="12700">
              <a:solidFill>
                <a:srgbClr val="993300"/>
              </a:solidFill>
              <a:prstDash val="solid"/>
            </a:ln>
          </c:spPr>
          <c:marker>
            <c:symbol val="square"/>
            <c:size val="5"/>
            <c:spPr>
              <a:solidFill>
                <a:srgbClr val="993300"/>
              </a:solidFill>
              <a:ln>
                <a:solidFill>
                  <a:srgbClr val="993300"/>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SWL_QIPPmilestones!$BO$39:$BO$79</c:f>
              <c:numCache>
                <c:formatCode>mmm\ yy</c:formatCode>
                <c:ptCount val="41"/>
                <c:pt idx="4">
                  <c:v>41182</c:v>
                </c:pt>
                <c:pt idx="5">
                  <c:v>41182</c:v>
                </c:pt>
                <c:pt idx="6">
                  <c:v>41182</c:v>
                </c:pt>
                <c:pt idx="7">
                  <c:v>41182</c:v>
                </c:pt>
                <c:pt idx="8">
                  <c:v>41182</c:v>
                </c:pt>
                <c:pt idx="9">
                  <c:v>41182</c:v>
                </c:pt>
              </c:numCache>
            </c:numRef>
          </c:yVal>
        </c:ser>
        <c:ser>
          <c:idx val="29"/>
          <c:order val="29"/>
          <c:tx>
            <c:strRef>
              <c:f>SWL_QIPPmilestones!$BP$22</c:f>
              <c:strCache>
                <c:ptCount val="1"/>
                <c:pt idx="0">
                  <c:v>QIPP LM 2.29</c:v>
                </c:pt>
              </c:strCache>
            </c:strRef>
          </c:tx>
          <c:spPr>
            <a:ln w="12700">
              <a:solidFill>
                <a:srgbClr val="993366"/>
              </a:solidFill>
              <a:prstDash val="solid"/>
            </a:ln>
          </c:spPr>
          <c:marker>
            <c:symbol val="triangle"/>
            <c:size val="5"/>
            <c:spPr>
              <a:solidFill>
                <a:srgbClr val="993366"/>
              </a:solidFill>
              <a:ln>
                <a:solidFill>
                  <a:srgbClr val="993366"/>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SWL_QIPPmilestones!$BP$39:$BP$79</c:f>
              <c:numCache>
                <c:formatCode>mmm\ yy</c:formatCode>
                <c:ptCount val="41"/>
                <c:pt idx="4">
                  <c:v>41364</c:v>
                </c:pt>
                <c:pt idx="5">
                  <c:v>41364</c:v>
                </c:pt>
                <c:pt idx="6">
                  <c:v>41364</c:v>
                </c:pt>
                <c:pt idx="7">
                  <c:v>41364</c:v>
                </c:pt>
                <c:pt idx="8">
                  <c:v>41364</c:v>
                </c:pt>
                <c:pt idx="9">
                  <c:v>41364</c:v>
                </c:pt>
              </c:numCache>
            </c:numRef>
          </c:yVal>
        </c:ser>
        <c:axId val="101778560"/>
        <c:axId val="101790080"/>
      </c:scatterChart>
      <c:valAx>
        <c:axId val="101778560"/>
        <c:scaling>
          <c:orientation val="minMax"/>
        </c:scaling>
        <c:axPos val="t"/>
        <c:title>
          <c:tx>
            <c:rich>
              <a:bodyPr/>
              <a:lstStyle/>
              <a:p>
                <a:pPr>
                  <a:defRPr sz="1000" b="1" i="1" u="none" strike="noStrike" baseline="0">
                    <a:solidFill>
                      <a:srgbClr val="000000"/>
                    </a:solidFill>
                    <a:latin typeface="Calibri"/>
                    <a:ea typeface="Calibri"/>
                    <a:cs typeface="Calibri"/>
                  </a:defRPr>
                </a:pPr>
                <a:r>
                  <a:rPr lang="en-GB"/>
                  <a:t>MONTH REPORTED</a:t>
                </a:r>
              </a:p>
            </c:rich>
          </c:tx>
          <c:layout>
            <c:manualLayout>
              <c:xMode val="edge"/>
              <c:yMode val="edge"/>
              <c:x val="0.40778606755788344"/>
              <c:y val="5.1548290976902222E-2"/>
            </c:manualLayout>
          </c:layout>
          <c:spPr>
            <a:noFill/>
            <a:ln w="25400">
              <a:noFill/>
            </a:ln>
          </c:spPr>
        </c:title>
        <c:numFmt formatCode="mmm\-yy" sourceLinked="1"/>
        <c:minorTickMark val="out"/>
        <c:tickLblPos val="nextTo"/>
        <c:txPr>
          <a:bodyPr rot="-5400000" vert="horz"/>
          <a:lstStyle/>
          <a:p>
            <a:pPr>
              <a:defRPr sz="1000" b="0" i="1" u="none" strike="noStrike" baseline="0">
                <a:solidFill>
                  <a:srgbClr val="000000"/>
                </a:solidFill>
                <a:latin typeface="Calibri"/>
                <a:ea typeface="Calibri"/>
                <a:cs typeface="Calibri"/>
              </a:defRPr>
            </a:pPr>
            <a:endParaRPr lang="en-US"/>
          </a:p>
        </c:txPr>
        <c:crossAx val="101790080"/>
        <c:crossesAt val="31"/>
        <c:crossBetween val="midCat"/>
        <c:majorUnit val="31"/>
        <c:minorUnit val="31"/>
      </c:valAx>
      <c:valAx>
        <c:axId val="101790080"/>
        <c:scaling>
          <c:orientation val="maxMin"/>
        </c:scaling>
        <c:axPos val="l"/>
        <c:majorGridlines/>
        <c:minorGridlines/>
        <c:title>
          <c:tx>
            <c:rich>
              <a:bodyPr/>
              <a:lstStyle/>
              <a:p>
                <a:pPr>
                  <a:defRPr sz="1000" b="1" i="1" u="none" strike="noStrike" baseline="0">
                    <a:solidFill>
                      <a:srgbClr val="000000"/>
                    </a:solidFill>
                    <a:latin typeface="Calibri"/>
                    <a:ea typeface="Calibri"/>
                    <a:cs typeface="Calibri"/>
                  </a:defRPr>
                </a:pPr>
                <a:r>
                  <a:rPr lang="en-GB"/>
                  <a:t>EXPECTED MONTH OF DELVIERY</a:t>
                </a:r>
              </a:p>
            </c:rich>
          </c:tx>
          <c:spPr>
            <a:noFill/>
            <a:ln w="25400">
              <a:noFill/>
            </a:ln>
          </c:spPr>
        </c:title>
        <c:numFmt formatCode="mmm\-yy" sourceLinked="1"/>
        <c:minorTickMark val="out"/>
        <c:tickLblPos val="nextTo"/>
        <c:txPr>
          <a:bodyPr rot="0" vert="horz"/>
          <a:lstStyle/>
          <a:p>
            <a:pPr>
              <a:defRPr sz="1000" b="0" i="1" u="none" strike="noStrike" baseline="0">
                <a:solidFill>
                  <a:srgbClr val="000000"/>
                </a:solidFill>
                <a:latin typeface="Calibri"/>
                <a:ea typeface="Calibri"/>
                <a:cs typeface="Calibri"/>
              </a:defRPr>
            </a:pPr>
            <a:endParaRPr lang="en-US"/>
          </a:p>
        </c:txPr>
        <c:crossAx val="101778560"/>
        <c:crossesAt val="31"/>
        <c:crossBetween val="midCat"/>
        <c:majorUnit val="31"/>
        <c:minorUnit val="31"/>
      </c:valAx>
      <c:spPr>
        <a:ln>
          <a:solidFill>
            <a:schemeClr val="accent1"/>
          </a:solidFill>
        </a:ln>
      </c:spPr>
    </c:plotArea>
    <c:legend>
      <c:legendPos val="r"/>
      <c:layout>
        <c:manualLayout>
          <c:xMode val="edge"/>
          <c:yMode val="edge"/>
          <c:wMode val="edge"/>
          <c:hMode val="edge"/>
          <c:x val="7.5801851299199835E-2"/>
          <c:y val="0.80530973451327681"/>
          <c:w val="0.88727011164420766"/>
          <c:h val="0.9620733249051836"/>
        </c:manualLayout>
      </c:layout>
      <c:txPr>
        <a:bodyPr/>
        <a:lstStyle/>
        <a:p>
          <a:pPr>
            <a:defRPr sz="920" b="0" i="1" u="none" strike="noStrike" baseline="0">
              <a:solidFill>
                <a:srgbClr val="000000"/>
              </a:solidFill>
              <a:latin typeface="Calibri"/>
              <a:ea typeface="Calibri"/>
              <a:cs typeface="Calibri"/>
            </a:defRPr>
          </a:pPr>
          <a:endParaRPr lang="en-US"/>
        </a:p>
      </c:txPr>
    </c:legend>
    <c:plotVisOnly val="1"/>
    <c:dispBlanksAs val="gap"/>
  </c:chart>
  <c:txPr>
    <a:bodyPr/>
    <a:lstStyle/>
    <a:p>
      <a:pPr>
        <a:defRPr sz="1000" b="0" i="1" u="none" strike="noStrike" baseline="0">
          <a:solidFill>
            <a:srgbClr val="000000"/>
          </a:solidFill>
          <a:latin typeface="Calibri"/>
          <a:ea typeface="Calibri"/>
          <a:cs typeface="Calibri"/>
        </a:defRPr>
      </a:pPr>
      <a:endParaRPr lang="en-US"/>
    </a:p>
  </c:txPr>
  <c:printSettings>
    <c:headerFooter alignWithMargins="0"/>
    <c:pageMargins b="1" l="0.75000000000000333" r="0.75000000000000333"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400" b="1" i="1" u="none" strike="noStrike" baseline="0">
                <a:solidFill>
                  <a:srgbClr val="000000"/>
                </a:solidFill>
                <a:latin typeface="Calibri"/>
                <a:ea typeface="Calibri"/>
                <a:cs typeface="Calibri"/>
              </a:defRPr>
            </a:pPr>
            <a:r>
              <a:rPr lang="en-GB"/>
              <a:t>PCT Milestones graph - QIPP initiative 3</a:t>
            </a:r>
          </a:p>
        </c:rich>
      </c:tx>
      <c:layout>
        <c:manualLayout>
          <c:xMode val="edge"/>
          <c:yMode val="edge"/>
          <c:x val="9.8418309956153568E-3"/>
          <c:y val="9.0457490282069772E-3"/>
        </c:manualLayout>
      </c:layout>
      <c:spPr>
        <a:noFill/>
        <a:ln w="25400">
          <a:noFill/>
        </a:ln>
      </c:spPr>
    </c:title>
    <c:plotArea>
      <c:layout>
        <c:manualLayout>
          <c:layoutTarget val="inner"/>
          <c:xMode val="edge"/>
          <c:yMode val="edge"/>
          <c:x val="8.4476379228106677E-2"/>
          <c:y val="0.13164251304030034"/>
          <c:w val="0.79889298892988925"/>
          <c:h val="0.63285024154590053"/>
        </c:manualLayout>
      </c:layout>
      <c:scatterChart>
        <c:scatterStyle val="lineMarker"/>
        <c:ser>
          <c:idx val="0"/>
          <c:order val="0"/>
          <c:tx>
            <c:v>delivery path</c:v>
          </c:tx>
          <c:spPr>
            <a:ln w="6350">
              <a:prstDash val="dashDot"/>
            </a:ln>
          </c:spPr>
          <c:marker>
            <c:symbol val="none"/>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yVal>
        </c:ser>
        <c:ser>
          <c:idx val="6"/>
          <c:order val="1"/>
          <c:tx>
            <c:strRef>
              <c:f>SWL_QIPPmilestones!$BU$22</c:f>
              <c:strCache>
                <c:ptCount val="1"/>
                <c:pt idx="0">
                  <c:v>QIPP LM 3.1</c:v>
                </c:pt>
              </c:strCache>
            </c:strRef>
          </c:tx>
          <c:spPr>
            <a:ln>
              <a:solidFill>
                <a:schemeClr val="tx2">
                  <a:lumMod val="40000"/>
                  <a:lumOff val="60000"/>
                </a:schemeClr>
              </a:solidFill>
            </a:ln>
          </c:spPr>
          <c:marker>
            <c:symbol val="plus"/>
            <c:size val="7"/>
          </c:marker>
          <c:dLbls>
            <c:dLbl>
              <c:idx val="0"/>
              <c:delete val="1"/>
            </c:dLbl>
            <c:dLbl>
              <c:idx val="1"/>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SWL_QIPPmilestones!$BU$39:$BU$79</c:f>
              <c:numCache>
                <c:formatCode>mmm\ yy</c:formatCode>
                <c:ptCount val="41"/>
                <c:pt idx="4">
                  <c:v>41029</c:v>
                </c:pt>
              </c:numCache>
            </c:numRef>
          </c:yVal>
        </c:ser>
        <c:ser>
          <c:idx val="7"/>
          <c:order val="2"/>
          <c:tx>
            <c:strRef>
              <c:f>SWL_QIPPmilestones!$BV$22</c:f>
              <c:strCache>
                <c:ptCount val="1"/>
                <c:pt idx="0">
                  <c:v>QIPP LM 3.2</c:v>
                </c:pt>
              </c:strCache>
            </c:strRef>
          </c:tx>
          <c:spPr>
            <a:ln w="25400">
              <a:solidFill>
                <a:srgbClr val="FF8080"/>
              </a:solidFill>
              <a:prstDash val="lgDashDot"/>
            </a:ln>
          </c:spPr>
          <c:marker>
            <c:symbol val="plus"/>
            <c:size val="7"/>
            <c:spPr>
              <a:solidFill>
                <a:srgbClr val="969696"/>
              </a:solidFill>
              <a:ln>
                <a:solidFill>
                  <a:srgbClr val="FF8080"/>
                </a:solidFill>
                <a:prstDash val="solid"/>
              </a:ln>
            </c:spPr>
          </c:marker>
          <c:dLbls>
            <c:dLbl>
              <c:idx val="0"/>
              <c:delete val="1"/>
            </c:dLbl>
            <c:dLbl>
              <c:idx val="1"/>
              <c:delete val="1"/>
            </c:dLbl>
            <c:dLbl>
              <c:idx val="2"/>
              <c:delete val="1"/>
            </c:dLbl>
            <c:dLbl>
              <c:idx val="3"/>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SWL_QIPPmilestones!$BV$39:$BV$79</c:f>
              <c:numCache>
                <c:formatCode>mmm\ yy</c:formatCode>
                <c:ptCount val="41"/>
                <c:pt idx="4">
                  <c:v>41182</c:v>
                </c:pt>
                <c:pt idx="5">
                  <c:v>41182</c:v>
                </c:pt>
                <c:pt idx="6">
                  <c:v>41182</c:v>
                </c:pt>
                <c:pt idx="7">
                  <c:v>41182</c:v>
                </c:pt>
                <c:pt idx="8">
                  <c:v>41182</c:v>
                </c:pt>
                <c:pt idx="9">
                  <c:v>41182</c:v>
                </c:pt>
              </c:numCache>
            </c:numRef>
          </c:yVal>
        </c:ser>
        <c:ser>
          <c:idx val="15"/>
          <c:order val="3"/>
          <c:tx>
            <c:strRef>
              <c:f>SWL_QIPPmilestones!$BW$22</c:f>
              <c:strCache>
                <c:ptCount val="1"/>
                <c:pt idx="0">
                  <c:v>QIPP LM 3.3</c:v>
                </c:pt>
              </c:strCache>
            </c:strRef>
          </c:tx>
          <c:spPr>
            <a:ln w="25400">
              <a:solidFill>
                <a:srgbClr val="FFCC99"/>
              </a:solidFill>
              <a:prstDash val="solid"/>
            </a:ln>
          </c:spPr>
          <c:marker>
            <c:symbol val="plus"/>
            <c:size val="7"/>
            <c:spPr>
              <a:noFill/>
              <a:ln>
                <a:solidFill>
                  <a:srgbClr val="FFCC99"/>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SWL_QIPPmilestones!$BW$39:$BW$79</c:f>
              <c:numCache>
                <c:formatCode>mmm\ yy</c:formatCode>
                <c:ptCount val="41"/>
                <c:pt idx="4">
                  <c:v>41274</c:v>
                </c:pt>
                <c:pt idx="5">
                  <c:v>41274</c:v>
                </c:pt>
                <c:pt idx="6">
                  <c:v>41274</c:v>
                </c:pt>
                <c:pt idx="7">
                  <c:v>41274</c:v>
                </c:pt>
                <c:pt idx="8">
                  <c:v>41274</c:v>
                </c:pt>
                <c:pt idx="9">
                  <c:v>41274</c:v>
                </c:pt>
              </c:numCache>
            </c:numRef>
          </c:yVal>
        </c:ser>
        <c:ser>
          <c:idx val="16"/>
          <c:order val="4"/>
          <c:tx>
            <c:strRef>
              <c:f>SWL_QIPPmilestones!$BX$22</c:f>
              <c:strCache>
                <c:ptCount val="1"/>
                <c:pt idx="0">
                  <c:v>QIPP LM 3.4</c:v>
                </c:pt>
              </c:strCache>
            </c:strRef>
          </c:tx>
          <c:spPr>
            <a:ln w="25400">
              <a:solidFill>
                <a:srgbClr val="3366FF"/>
              </a:solidFill>
              <a:prstDash val="solid"/>
            </a:ln>
          </c:spPr>
          <c:marker>
            <c:symbol val="plus"/>
            <c:size val="7"/>
            <c:spPr>
              <a:noFill/>
              <a:ln>
                <a:solidFill>
                  <a:srgbClr val="3366FF"/>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SWL_QIPPmilestones!$BX$39:$BX$79</c:f>
              <c:numCache>
                <c:formatCode>mmm\ yy</c:formatCode>
                <c:ptCount val="41"/>
                <c:pt idx="4">
                  <c:v>41029</c:v>
                </c:pt>
              </c:numCache>
            </c:numRef>
          </c:yVal>
        </c:ser>
        <c:ser>
          <c:idx val="17"/>
          <c:order val="5"/>
          <c:tx>
            <c:strRef>
              <c:f>SWL_QIPPmilestones!$BY$22</c:f>
              <c:strCache>
                <c:ptCount val="1"/>
                <c:pt idx="0">
                  <c:v>QIPP LM 3.5</c:v>
                </c:pt>
              </c:strCache>
            </c:strRef>
          </c:tx>
          <c:spPr>
            <a:ln w="25400">
              <a:solidFill>
                <a:srgbClr val="33CCCC"/>
              </a:solidFill>
              <a:prstDash val="solid"/>
            </a:ln>
          </c:spPr>
          <c:marker>
            <c:symbol val="plus"/>
            <c:size val="7"/>
            <c:spPr>
              <a:noFill/>
              <a:ln>
                <a:solidFill>
                  <a:srgbClr val="33CCCC"/>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SWL_QIPPmilestones!$BY$39:$BY$79</c:f>
              <c:numCache>
                <c:formatCode>mmm\ yy</c:formatCode>
                <c:ptCount val="41"/>
                <c:pt idx="4">
                  <c:v>41182</c:v>
                </c:pt>
                <c:pt idx="5">
                  <c:v>41182</c:v>
                </c:pt>
                <c:pt idx="6">
                  <c:v>41182</c:v>
                </c:pt>
                <c:pt idx="7">
                  <c:v>41182</c:v>
                </c:pt>
                <c:pt idx="8">
                  <c:v>41182</c:v>
                </c:pt>
                <c:pt idx="9">
                  <c:v>41182</c:v>
                </c:pt>
              </c:numCache>
            </c:numRef>
          </c:yVal>
        </c:ser>
        <c:ser>
          <c:idx val="2"/>
          <c:order val="6"/>
          <c:tx>
            <c:strRef>
              <c:f>SWL_QIPPmilestones!$BZ$22</c:f>
              <c:strCache>
                <c:ptCount val="1"/>
                <c:pt idx="0">
                  <c:v>QIPP LM 3.6</c:v>
                </c:pt>
              </c:strCache>
            </c:strRef>
          </c:tx>
          <c:marker>
            <c:symbol val="plus"/>
            <c:size val="7"/>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SWL_QIPPmilestones!$BZ$39:$BZ$79</c:f>
              <c:numCache>
                <c:formatCode>mmm\ yy</c:formatCode>
                <c:ptCount val="41"/>
                <c:pt idx="4">
                  <c:v>41364</c:v>
                </c:pt>
                <c:pt idx="5">
                  <c:v>41364</c:v>
                </c:pt>
                <c:pt idx="6">
                  <c:v>41364</c:v>
                </c:pt>
                <c:pt idx="7">
                  <c:v>41364</c:v>
                </c:pt>
                <c:pt idx="8">
                  <c:v>41364</c:v>
                </c:pt>
                <c:pt idx="9">
                  <c:v>41364</c:v>
                </c:pt>
              </c:numCache>
            </c:numRef>
          </c:yVal>
        </c:ser>
        <c:ser>
          <c:idx val="3"/>
          <c:order val="7"/>
          <c:tx>
            <c:strRef>
              <c:f>SWL_QIPPmilestones!$CA$22</c:f>
              <c:strCache>
                <c:ptCount val="1"/>
                <c:pt idx="0">
                  <c:v>QIPP LM 3.7</c:v>
                </c:pt>
              </c:strCache>
            </c:strRef>
          </c:tx>
          <c:marker>
            <c:symbol val="plus"/>
            <c:size val="7"/>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SWL_QIPPmilestones!$CA$39:$CA$79</c:f>
              <c:numCache>
                <c:formatCode>mmm\ yy</c:formatCode>
                <c:ptCount val="41"/>
                <c:pt idx="4">
                  <c:v>41029</c:v>
                </c:pt>
              </c:numCache>
            </c:numRef>
          </c:yVal>
        </c:ser>
        <c:ser>
          <c:idx val="4"/>
          <c:order val="8"/>
          <c:tx>
            <c:strRef>
              <c:f>SWL_QIPPmilestones!$CB$22</c:f>
              <c:strCache>
                <c:ptCount val="1"/>
                <c:pt idx="0">
                  <c:v>QIPP LM 3.8</c:v>
                </c:pt>
              </c:strCache>
            </c:strRef>
          </c:tx>
          <c:marker>
            <c:symbol val="plus"/>
            <c:size val="7"/>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SWL_QIPPmilestones!$CB$39:$CB$79</c:f>
              <c:numCache>
                <c:formatCode>mmm\ yy</c:formatCode>
                <c:ptCount val="41"/>
                <c:pt idx="4">
                  <c:v>41182</c:v>
                </c:pt>
                <c:pt idx="5">
                  <c:v>41182</c:v>
                </c:pt>
                <c:pt idx="6">
                  <c:v>41182</c:v>
                </c:pt>
                <c:pt idx="7">
                  <c:v>41182</c:v>
                </c:pt>
                <c:pt idx="8">
                  <c:v>41182</c:v>
                </c:pt>
                <c:pt idx="9">
                  <c:v>41182</c:v>
                </c:pt>
              </c:numCache>
            </c:numRef>
          </c:yVal>
        </c:ser>
        <c:ser>
          <c:idx val="5"/>
          <c:order val="9"/>
          <c:tx>
            <c:strRef>
              <c:f>SWL_QIPPmilestones!$CC$22</c:f>
              <c:strCache>
                <c:ptCount val="1"/>
                <c:pt idx="0">
                  <c:v>QIPP LM 3.9</c:v>
                </c:pt>
              </c:strCache>
            </c:strRef>
          </c:tx>
          <c:marker>
            <c:symbol val="plus"/>
            <c:size val="7"/>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SWL_QIPPmilestones!$CC$39:$CC$79</c:f>
              <c:numCache>
                <c:formatCode>mmm\ yy</c:formatCode>
                <c:ptCount val="41"/>
                <c:pt idx="4">
                  <c:v>41364</c:v>
                </c:pt>
                <c:pt idx="5">
                  <c:v>41364</c:v>
                </c:pt>
                <c:pt idx="6">
                  <c:v>41364</c:v>
                </c:pt>
                <c:pt idx="7">
                  <c:v>41364</c:v>
                </c:pt>
                <c:pt idx="8">
                  <c:v>41364</c:v>
                </c:pt>
                <c:pt idx="9">
                  <c:v>41364</c:v>
                </c:pt>
              </c:numCache>
            </c:numRef>
          </c:yVal>
        </c:ser>
        <c:ser>
          <c:idx val="8"/>
          <c:order val="10"/>
          <c:tx>
            <c:strRef>
              <c:f>SWL_QIPPmilestones!$CD$22</c:f>
              <c:strCache>
                <c:ptCount val="1"/>
                <c:pt idx="0">
                  <c:v>QIPP LM 3.10</c:v>
                </c:pt>
              </c:strCache>
            </c:strRef>
          </c:tx>
          <c:marker>
            <c:symbol val="plus"/>
            <c:size val="7"/>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SWL_QIPPmilestones!$CD$39:$CD$79</c:f>
              <c:numCache>
                <c:formatCode>mmm\ yy</c:formatCode>
                <c:ptCount val="41"/>
                <c:pt idx="4">
                  <c:v>41182</c:v>
                </c:pt>
                <c:pt idx="5">
                  <c:v>41182</c:v>
                </c:pt>
                <c:pt idx="6">
                  <c:v>41182</c:v>
                </c:pt>
                <c:pt idx="7">
                  <c:v>41182</c:v>
                </c:pt>
                <c:pt idx="8">
                  <c:v>41182</c:v>
                </c:pt>
                <c:pt idx="9">
                  <c:v>41182</c:v>
                </c:pt>
              </c:numCache>
            </c:numRef>
          </c:yVal>
        </c:ser>
        <c:ser>
          <c:idx val="1"/>
          <c:order val="11"/>
          <c:tx>
            <c:strRef>
              <c:f>SWL_QIPPmilestones!$CE$22</c:f>
              <c:strCache>
                <c:ptCount val="1"/>
                <c:pt idx="0">
                  <c:v>QIPP LM 3.11</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SWL_QIPPmilestones!$CE$39:$CE$79</c:f>
              <c:numCache>
                <c:formatCode>mmm\ yy</c:formatCode>
                <c:ptCount val="41"/>
                <c:pt idx="4">
                  <c:v>41274</c:v>
                </c:pt>
                <c:pt idx="5">
                  <c:v>41274</c:v>
                </c:pt>
                <c:pt idx="6">
                  <c:v>41274</c:v>
                </c:pt>
                <c:pt idx="7">
                  <c:v>41274</c:v>
                </c:pt>
                <c:pt idx="8">
                  <c:v>41274</c:v>
                </c:pt>
                <c:pt idx="9">
                  <c:v>41274</c:v>
                </c:pt>
              </c:numCache>
            </c:numRef>
          </c:yVal>
        </c:ser>
        <c:ser>
          <c:idx val="9"/>
          <c:order val="12"/>
          <c:tx>
            <c:strRef>
              <c:f>SWL_QIPPmilestones!$CF$22</c:f>
              <c:strCache>
                <c:ptCount val="1"/>
                <c:pt idx="0">
                  <c:v>QIPP LM 3.12</c:v>
                </c:pt>
              </c:strCache>
            </c:strRef>
          </c:tx>
          <c:spPr>
            <a:ln w="12700">
              <a:solidFill>
                <a:srgbClr val="CCFFFF"/>
              </a:solidFill>
              <a:prstDash val="solid"/>
            </a:ln>
          </c:spPr>
          <c:marker>
            <c:symbol val="diamond"/>
            <c:size val="5"/>
            <c:spPr>
              <a:solidFill>
                <a:srgbClr val="CCFFFF"/>
              </a:solidFill>
              <a:ln>
                <a:solidFill>
                  <a:srgbClr val="CCFFFF"/>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SWL_QIPPmilestones!$CF$39:$CF$79</c:f>
              <c:numCache>
                <c:formatCode>mmm\ yy</c:formatCode>
                <c:ptCount val="41"/>
                <c:pt idx="4">
                  <c:v>41364</c:v>
                </c:pt>
                <c:pt idx="5">
                  <c:v>41364</c:v>
                </c:pt>
                <c:pt idx="6">
                  <c:v>41364</c:v>
                </c:pt>
                <c:pt idx="7">
                  <c:v>41364</c:v>
                </c:pt>
                <c:pt idx="8">
                  <c:v>41364</c:v>
                </c:pt>
                <c:pt idx="9">
                  <c:v>41364</c:v>
                </c:pt>
              </c:numCache>
            </c:numRef>
          </c:yVal>
        </c:ser>
        <c:ser>
          <c:idx val="10"/>
          <c:order val="13"/>
          <c:tx>
            <c:strRef>
              <c:f>SWL_QIPPmilestones!$CG$22</c:f>
              <c:strCache>
                <c:ptCount val="1"/>
                <c:pt idx="0">
                  <c:v>QIPP LM 3.13</c:v>
                </c:pt>
              </c:strCache>
            </c:strRef>
          </c:tx>
          <c:spPr>
            <a:ln w="12700">
              <a:solidFill>
                <a:srgbClr val="CCFFCC"/>
              </a:solidFill>
              <a:prstDash val="solid"/>
            </a:ln>
          </c:spPr>
          <c:marker>
            <c:symbol val="square"/>
            <c:size val="5"/>
            <c:spPr>
              <a:solidFill>
                <a:srgbClr val="CCFFCC"/>
              </a:solidFill>
              <a:ln>
                <a:solidFill>
                  <a:srgbClr val="CCFFCC"/>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SWL_QIPPmilestones!$CG$39:$CG$79</c:f>
              <c:numCache>
                <c:formatCode>mmm\ yy</c:formatCode>
                <c:ptCount val="41"/>
                <c:pt idx="4">
                  <c:v>41090</c:v>
                </c:pt>
                <c:pt idx="5">
                  <c:v>41090</c:v>
                </c:pt>
                <c:pt idx="6">
                  <c:v>41090</c:v>
                </c:pt>
              </c:numCache>
            </c:numRef>
          </c:yVal>
        </c:ser>
        <c:ser>
          <c:idx val="11"/>
          <c:order val="14"/>
          <c:tx>
            <c:strRef>
              <c:f>SWL_QIPPmilestones!$CH$22</c:f>
              <c:strCache>
                <c:ptCount val="1"/>
                <c:pt idx="0">
                  <c:v>QIPP LM 3.14</c:v>
                </c:pt>
              </c:strCache>
            </c:strRef>
          </c:tx>
          <c:spPr>
            <a:ln w="12700">
              <a:solidFill>
                <a:srgbClr val="FFFF99"/>
              </a:solidFill>
              <a:prstDash val="solid"/>
            </a:ln>
          </c:spPr>
          <c:marker>
            <c:symbol val="triangle"/>
            <c:size val="5"/>
            <c:spPr>
              <a:solidFill>
                <a:srgbClr val="FFFF99"/>
              </a:solidFill>
              <a:ln>
                <a:solidFill>
                  <a:srgbClr val="FFFF99"/>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SWL_QIPPmilestones!$CH$39:$CH$79</c:f>
              <c:numCache>
                <c:formatCode>mmm\ yy</c:formatCode>
                <c:ptCount val="41"/>
                <c:pt idx="4">
                  <c:v>41182</c:v>
                </c:pt>
                <c:pt idx="5">
                  <c:v>41182</c:v>
                </c:pt>
                <c:pt idx="6">
                  <c:v>41182</c:v>
                </c:pt>
                <c:pt idx="7">
                  <c:v>41182</c:v>
                </c:pt>
                <c:pt idx="8">
                  <c:v>41182</c:v>
                </c:pt>
                <c:pt idx="9">
                  <c:v>41182</c:v>
                </c:pt>
              </c:numCache>
            </c:numRef>
          </c:yVal>
        </c:ser>
        <c:ser>
          <c:idx val="12"/>
          <c:order val="15"/>
          <c:tx>
            <c:strRef>
              <c:f>SWL_QIPPmilestones!$CI$22</c:f>
              <c:strCache>
                <c:ptCount val="1"/>
                <c:pt idx="0">
                  <c:v>QIPP LM 3.15</c:v>
                </c:pt>
              </c:strCache>
            </c:strRef>
          </c:tx>
          <c:spPr>
            <a:ln w="12700">
              <a:solidFill>
                <a:srgbClr val="99CCFF"/>
              </a:solidFill>
              <a:prstDash val="solid"/>
            </a:ln>
          </c:spPr>
          <c:marker>
            <c:symbol val="x"/>
            <c:size val="5"/>
            <c:spPr>
              <a:noFill/>
              <a:ln>
                <a:solidFill>
                  <a:srgbClr val="99CCFF"/>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SWL_QIPPmilestones!$CI$39:$CI$79</c:f>
              <c:numCache>
                <c:formatCode>mmm\ yy</c:formatCode>
                <c:ptCount val="41"/>
                <c:pt idx="4">
                  <c:v>41364</c:v>
                </c:pt>
                <c:pt idx="5">
                  <c:v>41364</c:v>
                </c:pt>
                <c:pt idx="6">
                  <c:v>41364</c:v>
                </c:pt>
                <c:pt idx="7">
                  <c:v>41364</c:v>
                </c:pt>
                <c:pt idx="8">
                  <c:v>41364</c:v>
                </c:pt>
                <c:pt idx="9">
                  <c:v>41364</c:v>
                </c:pt>
              </c:numCache>
            </c:numRef>
          </c:yVal>
        </c:ser>
        <c:ser>
          <c:idx val="13"/>
          <c:order val="16"/>
          <c:tx>
            <c:strRef>
              <c:f>SWL_QIPPmilestones!$CJ$22</c:f>
              <c:strCache>
                <c:ptCount val="1"/>
                <c:pt idx="0">
                  <c:v>QIPP LM 3.16</c:v>
                </c:pt>
              </c:strCache>
            </c:strRef>
          </c:tx>
          <c:spPr>
            <a:ln w="12700">
              <a:solidFill>
                <a:srgbClr val="FF99CC"/>
              </a:solidFill>
              <a:prstDash val="solid"/>
            </a:ln>
          </c:spPr>
          <c:marker>
            <c:symbol val="star"/>
            <c:size val="5"/>
            <c:spPr>
              <a:noFill/>
              <a:ln>
                <a:solidFill>
                  <a:srgbClr val="FF99CC"/>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SWL_QIPPmilestones!$CJ$39:$CJ$79</c:f>
              <c:numCache>
                <c:formatCode>mmm\ yy</c:formatCode>
                <c:ptCount val="41"/>
                <c:pt idx="4">
                  <c:v>41364</c:v>
                </c:pt>
                <c:pt idx="5">
                  <c:v>41364</c:v>
                </c:pt>
                <c:pt idx="6">
                  <c:v>41364</c:v>
                </c:pt>
                <c:pt idx="7">
                  <c:v>41364</c:v>
                </c:pt>
                <c:pt idx="8">
                  <c:v>41364</c:v>
                </c:pt>
                <c:pt idx="9">
                  <c:v>41364</c:v>
                </c:pt>
              </c:numCache>
            </c:numRef>
          </c:yVal>
        </c:ser>
        <c:ser>
          <c:idx val="14"/>
          <c:order val="17"/>
          <c:tx>
            <c:strRef>
              <c:f>SWL_QIPPmilestones!$CK$22</c:f>
              <c:strCache>
                <c:ptCount val="1"/>
                <c:pt idx="0">
                  <c:v>QIPP LM 3.17</c:v>
                </c:pt>
              </c:strCache>
            </c:strRef>
          </c:tx>
          <c:spPr>
            <a:ln w="12700">
              <a:solidFill>
                <a:srgbClr val="CC99FF"/>
              </a:solidFill>
              <a:prstDash val="solid"/>
            </a:ln>
          </c:spPr>
          <c:marker>
            <c:symbol val="circle"/>
            <c:size val="5"/>
            <c:spPr>
              <a:solidFill>
                <a:srgbClr val="CC99FF"/>
              </a:solidFill>
              <a:ln>
                <a:solidFill>
                  <a:srgbClr val="CC99FF"/>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SWL_QIPPmilestones!$CK$39:$CK$79</c:f>
              <c:numCache>
                <c:formatCode>mmm\ yy</c:formatCode>
                <c:ptCount val="41"/>
                <c:pt idx="4">
                  <c:v>41029</c:v>
                </c:pt>
                <c:pt idx="5">
                  <c:v>41029</c:v>
                </c:pt>
                <c:pt idx="6">
                  <c:v>41029</c:v>
                </c:pt>
                <c:pt idx="7">
                  <c:v>41029</c:v>
                </c:pt>
                <c:pt idx="8">
                  <c:v>41029</c:v>
                </c:pt>
                <c:pt idx="9">
                  <c:v>41029</c:v>
                </c:pt>
              </c:numCache>
            </c:numRef>
          </c:yVal>
        </c:ser>
        <c:ser>
          <c:idx val="18"/>
          <c:order val="18"/>
          <c:tx>
            <c:strRef>
              <c:f>SWL_QIPPmilestones!$CL$22</c:f>
              <c:strCache>
                <c:ptCount val="1"/>
                <c:pt idx="0">
                  <c:v>QIPP LM 3.18</c:v>
                </c:pt>
              </c:strCache>
            </c:strRef>
          </c:tx>
          <c:spPr>
            <a:ln w="12700">
              <a:solidFill>
                <a:srgbClr val="99CC00"/>
              </a:solidFill>
              <a:prstDash val="solid"/>
            </a:ln>
          </c:spPr>
          <c:marker>
            <c:symbol val="diamond"/>
            <c:size val="5"/>
            <c:spPr>
              <a:solidFill>
                <a:srgbClr val="99CC00"/>
              </a:solidFill>
              <a:ln>
                <a:solidFill>
                  <a:srgbClr val="99CC00"/>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SWL_QIPPmilestones!$CL$39:$CL$79</c:f>
              <c:numCache>
                <c:formatCode>mmm\ yy</c:formatCode>
                <c:ptCount val="41"/>
                <c:pt idx="4">
                  <c:v>41364</c:v>
                </c:pt>
                <c:pt idx="5">
                  <c:v>41364</c:v>
                </c:pt>
                <c:pt idx="6">
                  <c:v>41364</c:v>
                </c:pt>
                <c:pt idx="7">
                  <c:v>41364</c:v>
                </c:pt>
                <c:pt idx="8">
                  <c:v>41364</c:v>
                </c:pt>
                <c:pt idx="9">
                  <c:v>41364</c:v>
                </c:pt>
              </c:numCache>
            </c:numRef>
          </c:yVal>
        </c:ser>
        <c:ser>
          <c:idx val="19"/>
          <c:order val="19"/>
          <c:tx>
            <c:strRef>
              <c:f>SWL_QIPPmilestones!$CM$22</c:f>
              <c:strCache>
                <c:ptCount val="1"/>
                <c:pt idx="0">
                  <c:v>QIPP LM 3.19</c:v>
                </c:pt>
              </c:strCache>
            </c:strRef>
          </c:tx>
          <c:spPr>
            <a:ln w="12700">
              <a:solidFill>
                <a:srgbClr val="FFCC00"/>
              </a:solidFill>
              <a:prstDash val="solid"/>
            </a:ln>
          </c:spPr>
          <c:marker>
            <c:symbol val="square"/>
            <c:size val="5"/>
            <c:spPr>
              <a:solidFill>
                <a:srgbClr val="FFCC00"/>
              </a:solidFill>
              <a:ln>
                <a:solidFill>
                  <a:srgbClr val="FFCC00"/>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SWL_QIPPmilestones!$CM$39:$CM$79</c:f>
              <c:numCache>
                <c:formatCode>mmm\ yy</c:formatCode>
                <c:ptCount val="41"/>
                <c:pt idx="4">
                  <c:v>41121</c:v>
                </c:pt>
                <c:pt idx="5">
                  <c:v>41121</c:v>
                </c:pt>
                <c:pt idx="6">
                  <c:v>41121</c:v>
                </c:pt>
                <c:pt idx="7">
                  <c:v>41121</c:v>
                </c:pt>
                <c:pt idx="8">
                  <c:v>41121</c:v>
                </c:pt>
                <c:pt idx="9">
                  <c:v>41121</c:v>
                </c:pt>
              </c:numCache>
            </c:numRef>
          </c:yVal>
        </c:ser>
        <c:ser>
          <c:idx val="20"/>
          <c:order val="20"/>
          <c:tx>
            <c:strRef>
              <c:f>SWL_QIPPmilestones!$CN$22</c:f>
              <c:strCache>
                <c:ptCount val="1"/>
                <c:pt idx="0">
                  <c:v>QIPP LM 3.20</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SWL_QIPPmilestones!$CN$39:$CN$79</c:f>
              <c:numCache>
                <c:formatCode>mmm\ yy</c:formatCode>
                <c:ptCount val="41"/>
                <c:pt idx="4">
                  <c:v>41152</c:v>
                </c:pt>
                <c:pt idx="5">
                  <c:v>41152</c:v>
                </c:pt>
                <c:pt idx="6">
                  <c:v>41152</c:v>
                </c:pt>
                <c:pt idx="7">
                  <c:v>41152</c:v>
                </c:pt>
                <c:pt idx="8">
                  <c:v>41182</c:v>
                </c:pt>
                <c:pt idx="9">
                  <c:v>41182</c:v>
                </c:pt>
              </c:numCache>
            </c:numRef>
          </c:yVal>
        </c:ser>
        <c:ser>
          <c:idx val="21"/>
          <c:order val="21"/>
          <c:tx>
            <c:strRef>
              <c:f>SWL_QIPPmilestones!$CO$22</c:f>
              <c:strCache>
                <c:ptCount val="1"/>
                <c:pt idx="0">
                  <c:v>QIPP LM 3.21</c:v>
                </c:pt>
              </c:strCache>
            </c:strRef>
          </c:tx>
          <c:spPr>
            <a:ln w="12700">
              <a:solidFill>
                <a:srgbClr val="FF6600"/>
              </a:solidFill>
              <a:prstDash val="solid"/>
            </a:ln>
          </c:spPr>
          <c:marker>
            <c:symbol val="x"/>
            <c:size val="5"/>
            <c:spPr>
              <a:noFill/>
              <a:ln>
                <a:solidFill>
                  <a:srgbClr val="FF6600"/>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SWL_QIPPmilestones!$CO$39:$CO$79</c:f>
              <c:numCache>
                <c:formatCode>mmm\ yy</c:formatCode>
                <c:ptCount val="41"/>
                <c:pt idx="4">
                  <c:v>41364</c:v>
                </c:pt>
                <c:pt idx="5">
                  <c:v>41364</c:v>
                </c:pt>
                <c:pt idx="6">
                  <c:v>41364</c:v>
                </c:pt>
                <c:pt idx="7">
                  <c:v>41364</c:v>
                </c:pt>
                <c:pt idx="8">
                  <c:v>41364</c:v>
                </c:pt>
                <c:pt idx="9">
                  <c:v>41364</c:v>
                </c:pt>
              </c:numCache>
            </c:numRef>
          </c:yVal>
        </c:ser>
        <c:ser>
          <c:idx val="22"/>
          <c:order val="22"/>
          <c:tx>
            <c:strRef>
              <c:f>SWL_QIPPmilestones!$CP$22</c:f>
              <c:strCache>
                <c:ptCount val="1"/>
                <c:pt idx="0">
                  <c:v>QIPP LM 3.22</c:v>
                </c:pt>
              </c:strCache>
            </c:strRef>
          </c:tx>
          <c:spPr>
            <a:ln w="12700">
              <a:solidFill>
                <a:srgbClr val="666699"/>
              </a:solidFill>
              <a:prstDash val="solid"/>
            </a:ln>
          </c:spPr>
          <c:marker>
            <c:symbol val="star"/>
            <c:size val="5"/>
            <c:spPr>
              <a:noFill/>
              <a:ln>
                <a:solidFill>
                  <a:srgbClr val="666699"/>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SWL_QIPPmilestones!$CP$39:$CP$79</c:f>
              <c:numCache>
                <c:formatCode>mmm\ yy</c:formatCode>
                <c:ptCount val="41"/>
                <c:pt idx="4">
                  <c:v>41182</c:v>
                </c:pt>
                <c:pt idx="5">
                  <c:v>41182</c:v>
                </c:pt>
                <c:pt idx="6">
                  <c:v>41182</c:v>
                </c:pt>
                <c:pt idx="7">
                  <c:v>41182</c:v>
                </c:pt>
                <c:pt idx="8">
                  <c:v>41182</c:v>
                </c:pt>
                <c:pt idx="9">
                  <c:v>41182</c:v>
                </c:pt>
              </c:numCache>
            </c:numRef>
          </c:yVal>
        </c:ser>
        <c:ser>
          <c:idx val="23"/>
          <c:order val="23"/>
          <c:tx>
            <c:strRef>
              <c:f>SWL_QIPPmilestones!$CQ$22</c:f>
              <c:strCache>
                <c:ptCount val="1"/>
                <c:pt idx="0">
                  <c:v>QIPP LM 3.23</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SWL_QIPPmilestones!$CQ$39:$CQ$79</c:f>
              <c:numCache>
                <c:formatCode>mmm\ yy</c:formatCode>
                <c:ptCount val="41"/>
                <c:pt idx="4">
                  <c:v>41274</c:v>
                </c:pt>
                <c:pt idx="5">
                  <c:v>41274</c:v>
                </c:pt>
                <c:pt idx="6">
                  <c:v>41274</c:v>
                </c:pt>
                <c:pt idx="7">
                  <c:v>41274</c:v>
                </c:pt>
                <c:pt idx="8">
                  <c:v>41274</c:v>
                </c:pt>
                <c:pt idx="9">
                  <c:v>41274</c:v>
                </c:pt>
              </c:numCache>
            </c:numRef>
          </c:yVal>
        </c:ser>
        <c:ser>
          <c:idx val="24"/>
          <c:order val="24"/>
          <c:tx>
            <c:strRef>
              <c:f>SWL_QIPPmilestones!$CR$22</c:f>
              <c:strCache>
                <c:ptCount val="1"/>
                <c:pt idx="0">
                  <c:v>QIPP LM 3.24</c:v>
                </c:pt>
              </c:strCache>
            </c:strRef>
          </c:tx>
          <c:spPr>
            <a:ln w="12700">
              <a:solidFill>
                <a:srgbClr val="003366"/>
              </a:solidFill>
              <a:prstDash val="solid"/>
            </a:ln>
          </c:spPr>
          <c:marker>
            <c:symbol val="plus"/>
            <c:size val="5"/>
            <c:spPr>
              <a:noFill/>
              <a:ln>
                <a:solidFill>
                  <a:srgbClr val="003366"/>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SWL_QIPPmilestones!$CR$39:$CR$79</c:f>
              <c:numCache>
                <c:formatCode>mmm\ yy</c:formatCode>
                <c:ptCount val="41"/>
                <c:pt idx="4">
                  <c:v>41364</c:v>
                </c:pt>
                <c:pt idx="5">
                  <c:v>41364</c:v>
                </c:pt>
                <c:pt idx="6">
                  <c:v>41364</c:v>
                </c:pt>
                <c:pt idx="7">
                  <c:v>41364</c:v>
                </c:pt>
                <c:pt idx="8">
                  <c:v>41364</c:v>
                </c:pt>
                <c:pt idx="9">
                  <c:v>41364</c:v>
                </c:pt>
              </c:numCache>
            </c:numRef>
          </c:yVal>
        </c:ser>
        <c:ser>
          <c:idx val="25"/>
          <c:order val="25"/>
          <c:tx>
            <c:strRef>
              <c:f>SWL_QIPPmilestones!$CS$22</c:f>
              <c:strCache>
                <c:ptCount val="1"/>
                <c:pt idx="0">
                  <c:v>QIPP LM 3.25</c:v>
                </c:pt>
              </c:strCache>
            </c:strRef>
          </c:tx>
          <c:spPr>
            <a:ln w="12700">
              <a:solidFill>
                <a:srgbClr val="339966"/>
              </a:solidFill>
              <a:prstDash val="solid"/>
            </a:ln>
          </c:spPr>
          <c:marker>
            <c:symbol val="dot"/>
            <c:size val="5"/>
            <c:spPr>
              <a:noFill/>
              <a:ln>
                <a:solidFill>
                  <a:srgbClr val="339966"/>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SWL_QIPPmilestones!$CS$39:$CS$79</c:f>
              <c:numCache>
                <c:formatCode>mmm\ yy</c:formatCode>
                <c:ptCount val="41"/>
                <c:pt idx="4">
                  <c:v>41029</c:v>
                </c:pt>
              </c:numCache>
            </c:numRef>
          </c:yVal>
        </c:ser>
        <c:ser>
          <c:idx val="26"/>
          <c:order val="26"/>
          <c:tx>
            <c:strRef>
              <c:f>SWL_QIPPmilestones!$CT$22</c:f>
              <c:strCache>
                <c:ptCount val="1"/>
                <c:pt idx="0">
                  <c:v>QIPP LM 3.26</c:v>
                </c:pt>
              </c:strCache>
            </c:strRef>
          </c:tx>
          <c:spPr>
            <a:ln w="12700">
              <a:solidFill>
                <a:srgbClr val="003300"/>
              </a:solidFill>
              <a:prstDash val="solid"/>
            </a:ln>
          </c:spPr>
          <c:marker>
            <c:symbol val="dash"/>
            <c:size val="5"/>
            <c:spPr>
              <a:noFill/>
              <a:ln>
                <a:solidFill>
                  <a:srgbClr val="003300"/>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SWL_QIPPmilestones!$CT$39:$CT$79</c:f>
              <c:numCache>
                <c:formatCode>mmm\ yy</c:formatCode>
                <c:ptCount val="41"/>
                <c:pt idx="4">
                  <c:v>41364</c:v>
                </c:pt>
                <c:pt idx="5">
                  <c:v>41364</c:v>
                </c:pt>
                <c:pt idx="6">
                  <c:v>41364</c:v>
                </c:pt>
                <c:pt idx="7">
                  <c:v>41364</c:v>
                </c:pt>
                <c:pt idx="8">
                  <c:v>41364</c:v>
                </c:pt>
                <c:pt idx="9">
                  <c:v>41364</c:v>
                </c:pt>
              </c:numCache>
            </c:numRef>
          </c:yVal>
        </c:ser>
        <c:ser>
          <c:idx val="27"/>
          <c:order val="27"/>
          <c:tx>
            <c:strRef>
              <c:f>SWL_QIPPmilestones!$CU$22</c:f>
              <c:strCache>
                <c:ptCount val="1"/>
                <c:pt idx="0">
                  <c:v>QIPP LM 3.27</c:v>
                </c:pt>
              </c:strCache>
            </c:strRef>
          </c:tx>
          <c:spPr>
            <a:ln w="12700">
              <a:solidFill>
                <a:srgbClr val="333300"/>
              </a:solidFill>
              <a:prstDash val="solid"/>
            </a:ln>
          </c:spPr>
          <c:marker>
            <c:symbol val="diamond"/>
            <c:size val="5"/>
            <c:spPr>
              <a:solidFill>
                <a:srgbClr val="333300"/>
              </a:solidFill>
              <a:ln>
                <a:solidFill>
                  <a:srgbClr val="333300"/>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SWL_QIPPmilestones!$CU$39:$CU$79</c:f>
              <c:numCache>
                <c:formatCode>mmm\ yy</c:formatCode>
                <c:ptCount val="41"/>
                <c:pt idx="4">
                  <c:v>41364</c:v>
                </c:pt>
                <c:pt idx="5">
                  <c:v>41364</c:v>
                </c:pt>
                <c:pt idx="6">
                  <c:v>41364</c:v>
                </c:pt>
                <c:pt idx="7">
                  <c:v>41364</c:v>
                </c:pt>
                <c:pt idx="8">
                  <c:v>41364</c:v>
                </c:pt>
                <c:pt idx="9">
                  <c:v>41364</c:v>
                </c:pt>
              </c:numCache>
            </c:numRef>
          </c:yVal>
        </c:ser>
        <c:ser>
          <c:idx val="28"/>
          <c:order val="28"/>
          <c:tx>
            <c:strRef>
              <c:f>SWL_QIPPmilestones!$CV$22</c:f>
              <c:strCache>
                <c:ptCount val="1"/>
                <c:pt idx="0">
                  <c:v>QIPP LM 3.28</c:v>
                </c:pt>
              </c:strCache>
            </c:strRef>
          </c:tx>
          <c:spPr>
            <a:ln w="12700">
              <a:solidFill>
                <a:srgbClr val="993300"/>
              </a:solidFill>
              <a:prstDash val="solid"/>
            </a:ln>
          </c:spPr>
          <c:marker>
            <c:symbol val="square"/>
            <c:size val="5"/>
            <c:spPr>
              <a:solidFill>
                <a:srgbClr val="993300"/>
              </a:solidFill>
              <a:ln>
                <a:solidFill>
                  <a:srgbClr val="993300"/>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SWL_QIPPmilestones!$CV$39:$CV$79</c:f>
              <c:numCache>
                <c:formatCode>mmm\ yy</c:formatCode>
                <c:ptCount val="41"/>
                <c:pt idx="4">
                  <c:v>41364</c:v>
                </c:pt>
                <c:pt idx="5">
                  <c:v>41364</c:v>
                </c:pt>
                <c:pt idx="6">
                  <c:v>41364</c:v>
                </c:pt>
                <c:pt idx="7">
                  <c:v>41364</c:v>
                </c:pt>
                <c:pt idx="8">
                  <c:v>41364</c:v>
                </c:pt>
                <c:pt idx="9">
                  <c:v>41364</c:v>
                </c:pt>
              </c:numCache>
            </c:numRef>
          </c:yVal>
        </c:ser>
        <c:ser>
          <c:idx val="29"/>
          <c:order val="29"/>
          <c:tx>
            <c:strRef>
              <c:f>SWL_QIPPmilestones!$CW$22</c:f>
              <c:strCache>
                <c:ptCount val="1"/>
                <c:pt idx="0">
                  <c:v>QIPP LM 3.29</c:v>
                </c:pt>
              </c:strCache>
            </c:strRef>
          </c:tx>
          <c:spPr>
            <a:ln w="12700">
              <a:solidFill>
                <a:srgbClr val="993366"/>
              </a:solidFill>
              <a:prstDash val="solid"/>
            </a:ln>
          </c:spPr>
          <c:marker>
            <c:symbol val="triangle"/>
            <c:size val="5"/>
            <c:spPr>
              <a:solidFill>
                <a:srgbClr val="993366"/>
              </a:solidFill>
              <a:ln>
                <a:solidFill>
                  <a:srgbClr val="993366"/>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SWL_QIPPmilestones!$CW$39:$CW$79</c:f>
              <c:numCache>
                <c:formatCode>mmm\ yy</c:formatCode>
                <c:ptCount val="41"/>
                <c:pt idx="4">
                  <c:v>41364</c:v>
                </c:pt>
                <c:pt idx="5">
                  <c:v>41364</c:v>
                </c:pt>
                <c:pt idx="6">
                  <c:v>41364</c:v>
                </c:pt>
                <c:pt idx="7">
                  <c:v>41364</c:v>
                </c:pt>
                <c:pt idx="8">
                  <c:v>41364</c:v>
                </c:pt>
                <c:pt idx="9">
                  <c:v>41364</c:v>
                </c:pt>
              </c:numCache>
            </c:numRef>
          </c:yVal>
        </c:ser>
        <c:axId val="102002048"/>
        <c:axId val="102009472"/>
      </c:scatterChart>
      <c:valAx>
        <c:axId val="102002048"/>
        <c:scaling>
          <c:orientation val="minMax"/>
        </c:scaling>
        <c:axPos val="t"/>
        <c:title>
          <c:tx>
            <c:rich>
              <a:bodyPr/>
              <a:lstStyle/>
              <a:p>
                <a:pPr>
                  <a:defRPr sz="1000" b="1" i="1" u="none" strike="noStrike" baseline="0">
                    <a:solidFill>
                      <a:srgbClr val="000000"/>
                    </a:solidFill>
                    <a:latin typeface="Calibri"/>
                    <a:ea typeface="Calibri"/>
                    <a:cs typeface="Calibri"/>
                  </a:defRPr>
                </a:pPr>
                <a:r>
                  <a:rPr lang="en-GB"/>
                  <a:t>MONTH REPORTED</a:t>
                </a:r>
              </a:p>
            </c:rich>
          </c:tx>
          <c:layout>
            <c:manualLayout>
              <c:xMode val="edge"/>
              <c:yMode val="edge"/>
              <c:x val="0.40778606755788344"/>
              <c:y val="5.1548290640885078E-2"/>
            </c:manualLayout>
          </c:layout>
          <c:spPr>
            <a:noFill/>
            <a:ln w="25400">
              <a:noFill/>
            </a:ln>
          </c:spPr>
        </c:title>
        <c:numFmt formatCode="mmm\-yy" sourceLinked="1"/>
        <c:minorTickMark val="out"/>
        <c:tickLblPos val="nextTo"/>
        <c:txPr>
          <a:bodyPr rot="-5400000" vert="horz"/>
          <a:lstStyle/>
          <a:p>
            <a:pPr>
              <a:defRPr sz="1000" b="0" i="1" u="none" strike="noStrike" baseline="0">
                <a:solidFill>
                  <a:srgbClr val="000000"/>
                </a:solidFill>
                <a:latin typeface="Calibri"/>
                <a:ea typeface="Calibri"/>
                <a:cs typeface="Calibri"/>
              </a:defRPr>
            </a:pPr>
            <a:endParaRPr lang="en-US"/>
          </a:p>
        </c:txPr>
        <c:crossAx val="102009472"/>
        <c:crossesAt val="31"/>
        <c:crossBetween val="midCat"/>
        <c:majorUnit val="31"/>
        <c:minorUnit val="31"/>
      </c:valAx>
      <c:valAx>
        <c:axId val="102009472"/>
        <c:scaling>
          <c:orientation val="maxMin"/>
        </c:scaling>
        <c:axPos val="l"/>
        <c:majorGridlines/>
        <c:minorGridlines/>
        <c:title>
          <c:tx>
            <c:rich>
              <a:bodyPr/>
              <a:lstStyle/>
              <a:p>
                <a:pPr>
                  <a:defRPr sz="1000" b="1" i="1" u="none" strike="noStrike" baseline="0">
                    <a:solidFill>
                      <a:srgbClr val="000000"/>
                    </a:solidFill>
                    <a:latin typeface="Calibri"/>
                    <a:ea typeface="Calibri"/>
                    <a:cs typeface="Calibri"/>
                  </a:defRPr>
                </a:pPr>
                <a:r>
                  <a:rPr lang="en-GB"/>
                  <a:t>EXPECTED MONTH OF DELVIERY</a:t>
                </a:r>
              </a:p>
            </c:rich>
          </c:tx>
          <c:spPr>
            <a:noFill/>
            <a:ln w="25400">
              <a:noFill/>
            </a:ln>
          </c:spPr>
        </c:title>
        <c:numFmt formatCode="mmm\-yy" sourceLinked="1"/>
        <c:minorTickMark val="out"/>
        <c:tickLblPos val="nextTo"/>
        <c:txPr>
          <a:bodyPr rot="0" vert="horz"/>
          <a:lstStyle/>
          <a:p>
            <a:pPr>
              <a:defRPr sz="1000" b="0" i="1" u="none" strike="noStrike" baseline="0">
                <a:solidFill>
                  <a:srgbClr val="000000"/>
                </a:solidFill>
                <a:latin typeface="Calibri"/>
                <a:ea typeface="Calibri"/>
                <a:cs typeface="Calibri"/>
              </a:defRPr>
            </a:pPr>
            <a:endParaRPr lang="en-US"/>
          </a:p>
        </c:txPr>
        <c:crossAx val="102002048"/>
        <c:crossesAt val="31"/>
        <c:crossBetween val="midCat"/>
        <c:majorUnit val="31"/>
        <c:minorUnit val="31"/>
      </c:valAx>
      <c:spPr>
        <a:ln>
          <a:solidFill>
            <a:schemeClr val="accent1"/>
          </a:solidFill>
        </a:ln>
      </c:spPr>
    </c:plotArea>
    <c:legend>
      <c:legendPos val="r"/>
      <c:layout>
        <c:manualLayout>
          <c:xMode val="edge"/>
          <c:yMode val="edge"/>
          <c:wMode val="edge"/>
          <c:hMode val="edge"/>
          <c:x val="7.5801851299199835E-2"/>
          <c:y val="0.80506382271836252"/>
          <c:w val="0.88727011164420766"/>
          <c:h val="0.96202598092960001"/>
        </c:manualLayout>
      </c:layout>
      <c:txPr>
        <a:bodyPr/>
        <a:lstStyle/>
        <a:p>
          <a:pPr>
            <a:defRPr sz="920" b="0" i="1" u="none" strike="noStrike" baseline="0">
              <a:solidFill>
                <a:srgbClr val="000000"/>
              </a:solidFill>
              <a:latin typeface="Calibri"/>
              <a:ea typeface="Calibri"/>
              <a:cs typeface="Calibri"/>
            </a:defRPr>
          </a:pPr>
          <a:endParaRPr lang="en-US"/>
        </a:p>
      </c:txPr>
    </c:legend>
    <c:plotVisOnly val="1"/>
    <c:dispBlanksAs val="gap"/>
  </c:chart>
  <c:txPr>
    <a:bodyPr/>
    <a:lstStyle/>
    <a:p>
      <a:pPr>
        <a:defRPr sz="1000" b="0" i="1" u="none" strike="noStrike" baseline="0">
          <a:solidFill>
            <a:srgbClr val="000000"/>
          </a:solidFill>
          <a:latin typeface="Calibri"/>
          <a:ea typeface="Calibri"/>
          <a:cs typeface="Calibri"/>
        </a:defRPr>
      </a:pPr>
      <a:endParaRPr lang="en-US"/>
    </a:p>
  </c:txPr>
  <c:printSettings>
    <c:headerFooter alignWithMargins="0"/>
    <c:pageMargins b="1" l="0.75000000000000333" r="0.75000000000000333"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400" b="1" i="1" u="none" strike="noStrike" baseline="0">
                <a:solidFill>
                  <a:srgbClr val="000000"/>
                </a:solidFill>
                <a:latin typeface="Calibri"/>
                <a:ea typeface="Calibri"/>
                <a:cs typeface="Calibri"/>
              </a:defRPr>
            </a:pPr>
            <a:r>
              <a:rPr lang="en-GB"/>
              <a:t>PCT Milestones graph - QIPP initiative 4</a:t>
            </a:r>
          </a:p>
        </c:rich>
      </c:tx>
      <c:layout>
        <c:manualLayout>
          <c:xMode val="edge"/>
          <c:yMode val="edge"/>
          <c:x val="9.8418571464974642E-3"/>
          <c:y val="9.0457064079111325E-3"/>
        </c:manualLayout>
      </c:layout>
      <c:spPr>
        <a:noFill/>
        <a:ln w="25400">
          <a:noFill/>
        </a:ln>
      </c:spPr>
    </c:title>
    <c:plotArea>
      <c:layout>
        <c:manualLayout>
          <c:layoutTarget val="inner"/>
          <c:xMode val="edge"/>
          <c:yMode val="edge"/>
          <c:x val="8.4476379228106677E-2"/>
          <c:y val="0.13164251304030034"/>
          <c:w val="0.79889298892988925"/>
          <c:h val="0.63285024154590053"/>
        </c:manualLayout>
      </c:layout>
      <c:scatterChart>
        <c:scatterStyle val="lineMarker"/>
        <c:ser>
          <c:idx val="0"/>
          <c:order val="0"/>
          <c:tx>
            <c:v>delivery path</c:v>
          </c:tx>
          <c:spPr>
            <a:ln w="6350">
              <a:prstDash val="dashDot"/>
            </a:ln>
          </c:spPr>
          <c:marker>
            <c:symbol val="none"/>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yVal>
        </c:ser>
        <c:ser>
          <c:idx val="6"/>
          <c:order val="1"/>
          <c:tx>
            <c:strRef>
              <c:f>SWL_QIPPmilestones!$DB$22</c:f>
              <c:strCache>
                <c:ptCount val="1"/>
                <c:pt idx="0">
                  <c:v>QIPP LM 4.1</c:v>
                </c:pt>
              </c:strCache>
            </c:strRef>
          </c:tx>
          <c:spPr>
            <a:ln>
              <a:solidFill>
                <a:schemeClr val="tx2">
                  <a:lumMod val="40000"/>
                  <a:lumOff val="60000"/>
                </a:schemeClr>
              </a:solidFill>
            </a:ln>
          </c:spPr>
          <c:marker>
            <c:symbol val="plus"/>
            <c:size val="7"/>
          </c:marker>
          <c:dLbls>
            <c:dLbl>
              <c:idx val="0"/>
              <c:delete val="1"/>
            </c:dLbl>
            <c:dLbl>
              <c:idx val="1"/>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SWL_QIPPmilestones!$DB$39:$DB$79</c:f>
              <c:numCache>
                <c:formatCode>mmm\ yy</c:formatCode>
                <c:ptCount val="41"/>
                <c:pt idx="4">
                  <c:v>41029</c:v>
                </c:pt>
                <c:pt idx="5">
                  <c:v>41029</c:v>
                </c:pt>
                <c:pt idx="6">
                  <c:v>41029</c:v>
                </c:pt>
                <c:pt idx="7">
                  <c:v>41182</c:v>
                </c:pt>
                <c:pt idx="8">
                  <c:v>41182</c:v>
                </c:pt>
                <c:pt idx="9">
                  <c:v>41182</c:v>
                </c:pt>
              </c:numCache>
            </c:numRef>
          </c:yVal>
        </c:ser>
        <c:ser>
          <c:idx val="7"/>
          <c:order val="2"/>
          <c:tx>
            <c:strRef>
              <c:f>SWL_QIPPmilestones!$DC$22</c:f>
              <c:strCache>
                <c:ptCount val="1"/>
                <c:pt idx="0">
                  <c:v>QIPP LM 4.2</c:v>
                </c:pt>
              </c:strCache>
            </c:strRef>
          </c:tx>
          <c:spPr>
            <a:ln w="25400">
              <a:solidFill>
                <a:srgbClr val="FF8080"/>
              </a:solidFill>
              <a:prstDash val="lgDashDot"/>
            </a:ln>
          </c:spPr>
          <c:marker>
            <c:symbol val="plus"/>
            <c:size val="7"/>
            <c:spPr>
              <a:solidFill>
                <a:srgbClr val="969696"/>
              </a:solidFill>
              <a:ln>
                <a:solidFill>
                  <a:srgbClr val="FF8080"/>
                </a:solidFill>
                <a:prstDash val="solid"/>
              </a:ln>
            </c:spPr>
          </c:marker>
          <c:dLbls>
            <c:dLbl>
              <c:idx val="0"/>
              <c:delete val="1"/>
            </c:dLbl>
            <c:dLbl>
              <c:idx val="1"/>
              <c:delete val="1"/>
            </c:dLbl>
            <c:dLbl>
              <c:idx val="2"/>
              <c:delete val="1"/>
            </c:dLbl>
            <c:dLbl>
              <c:idx val="3"/>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SWL_QIPPmilestones!$DC$39:$DC$79</c:f>
              <c:numCache>
                <c:formatCode>mmm\ yy</c:formatCode>
                <c:ptCount val="41"/>
                <c:pt idx="4">
                  <c:v>41182</c:v>
                </c:pt>
                <c:pt idx="5">
                  <c:v>41182</c:v>
                </c:pt>
                <c:pt idx="6">
                  <c:v>41182</c:v>
                </c:pt>
                <c:pt idx="7">
                  <c:v>41182</c:v>
                </c:pt>
                <c:pt idx="8">
                  <c:v>41182</c:v>
                </c:pt>
                <c:pt idx="9">
                  <c:v>41182</c:v>
                </c:pt>
              </c:numCache>
            </c:numRef>
          </c:yVal>
        </c:ser>
        <c:ser>
          <c:idx val="15"/>
          <c:order val="3"/>
          <c:tx>
            <c:strRef>
              <c:f>SWL_QIPPmilestones!$DD$22</c:f>
              <c:strCache>
                <c:ptCount val="1"/>
                <c:pt idx="0">
                  <c:v>QIPP LM 4.3</c:v>
                </c:pt>
              </c:strCache>
            </c:strRef>
          </c:tx>
          <c:spPr>
            <a:ln w="25400">
              <a:solidFill>
                <a:srgbClr val="FFCC99"/>
              </a:solidFill>
              <a:prstDash val="solid"/>
            </a:ln>
          </c:spPr>
          <c:marker>
            <c:symbol val="plus"/>
            <c:size val="7"/>
            <c:spPr>
              <a:noFill/>
              <a:ln>
                <a:solidFill>
                  <a:srgbClr val="FFCC99"/>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SWL_QIPPmilestones!$DD$39:$DD$79</c:f>
              <c:numCache>
                <c:formatCode>mmm\ yy</c:formatCode>
                <c:ptCount val="41"/>
                <c:pt idx="4">
                  <c:v>41364</c:v>
                </c:pt>
                <c:pt idx="5">
                  <c:v>41364</c:v>
                </c:pt>
                <c:pt idx="6">
                  <c:v>41364</c:v>
                </c:pt>
                <c:pt idx="7">
                  <c:v>41364</c:v>
                </c:pt>
                <c:pt idx="8">
                  <c:v>41364</c:v>
                </c:pt>
                <c:pt idx="9">
                  <c:v>41364</c:v>
                </c:pt>
              </c:numCache>
            </c:numRef>
          </c:yVal>
        </c:ser>
        <c:ser>
          <c:idx val="16"/>
          <c:order val="4"/>
          <c:tx>
            <c:strRef>
              <c:f>SWL_QIPPmilestones!$DE$22</c:f>
              <c:strCache>
                <c:ptCount val="1"/>
                <c:pt idx="0">
                  <c:v>QIPP LM 4.4</c:v>
                </c:pt>
              </c:strCache>
            </c:strRef>
          </c:tx>
          <c:spPr>
            <a:ln w="25400">
              <a:solidFill>
                <a:srgbClr val="3366FF"/>
              </a:solidFill>
              <a:prstDash val="solid"/>
            </a:ln>
          </c:spPr>
          <c:marker>
            <c:symbol val="plus"/>
            <c:size val="7"/>
            <c:spPr>
              <a:noFill/>
              <a:ln>
                <a:solidFill>
                  <a:srgbClr val="3366FF"/>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SWL_QIPPmilestones!$DE$39:$DE$79</c:f>
              <c:numCache>
                <c:formatCode>mmm\ yy</c:formatCode>
                <c:ptCount val="41"/>
                <c:pt idx="4">
                  <c:v>41029</c:v>
                </c:pt>
              </c:numCache>
            </c:numRef>
          </c:yVal>
        </c:ser>
        <c:ser>
          <c:idx val="17"/>
          <c:order val="5"/>
          <c:tx>
            <c:strRef>
              <c:f>SWL_QIPPmilestones!$DF$22</c:f>
              <c:strCache>
                <c:ptCount val="1"/>
                <c:pt idx="0">
                  <c:v>QIPP LM 4.5</c:v>
                </c:pt>
              </c:strCache>
            </c:strRef>
          </c:tx>
          <c:spPr>
            <a:ln w="25400">
              <a:solidFill>
                <a:srgbClr val="33CCCC"/>
              </a:solidFill>
              <a:prstDash val="solid"/>
            </a:ln>
          </c:spPr>
          <c:marker>
            <c:symbol val="plus"/>
            <c:size val="7"/>
            <c:spPr>
              <a:noFill/>
              <a:ln>
                <a:solidFill>
                  <a:srgbClr val="33CCCC"/>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SWL_QIPPmilestones!$DF$39:$DF$79</c:f>
              <c:numCache>
                <c:formatCode>mmm\ yy</c:formatCode>
                <c:ptCount val="41"/>
                <c:pt idx="4">
                  <c:v>41182</c:v>
                </c:pt>
                <c:pt idx="5">
                  <c:v>41182</c:v>
                </c:pt>
                <c:pt idx="6">
                  <c:v>41182</c:v>
                </c:pt>
                <c:pt idx="7">
                  <c:v>41182</c:v>
                </c:pt>
                <c:pt idx="8">
                  <c:v>41182</c:v>
                </c:pt>
                <c:pt idx="9">
                  <c:v>41182</c:v>
                </c:pt>
              </c:numCache>
            </c:numRef>
          </c:yVal>
        </c:ser>
        <c:ser>
          <c:idx val="2"/>
          <c:order val="6"/>
          <c:tx>
            <c:strRef>
              <c:f>SWL_QIPPmilestones!$DG$22</c:f>
              <c:strCache>
                <c:ptCount val="1"/>
                <c:pt idx="0">
                  <c:v>QIPP LM 4.6</c:v>
                </c:pt>
              </c:strCache>
            </c:strRef>
          </c:tx>
          <c:marker>
            <c:symbol val="plus"/>
            <c:size val="7"/>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SWL_QIPPmilestones!$DG$39:$DG$79</c:f>
              <c:numCache>
                <c:formatCode>mmm\ yy</c:formatCode>
                <c:ptCount val="41"/>
                <c:pt idx="4">
                  <c:v>41364</c:v>
                </c:pt>
                <c:pt idx="5">
                  <c:v>41364</c:v>
                </c:pt>
                <c:pt idx="6">
                  <c:v>41364</c:v>
                </c:pt>
                <c:pt idx="7">
                  <c:v>41364</c:v>
                </c:pt>
                <c:pt idx="8">
                  <c:v>41364</c:v>
                </c:pt>
                <c:pt idx="9">
                  <c:v>41364</c:v>
                </c:pt>
              </c:numCache>
            </c:numRef>
          </c:yVal>
        </c:ser>
        <c:ser>
          <c:idx val="3"/>
          <c:order val="7"/>
          <c:tx>
            <c:strRef>
              <c:f>SWL_QIPPmilestones!$DH$22</c:f>
              <c:strCache>
                <c:ptCount val="1"/>
                <c:pt idx="0">
                  <c:v>QIPP LM 4.7</c:v>
                </c:pt>
              </c:strCache>
            </c:strRef>
          </c:tx>
          <c:marker>
            <c:symbol val="plus"/>
            <c:size val="7"/>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SWL_QIPPmilestones!$DH$39:$DH$79</c:f>
              <c:numCache>
                <c:formatCode>mmm\ yy</c:formatCode>
                <c:ptCount val="41"/>
                <c:pt idx="4">
                  <c:v>41182</c:v>
                </c:pt>
                <c:pt idx="5">
                  <c:v>41182</c:v>
                </c:pt>
                <c:pt idx="6">
                  <c:v>41182</c:v>
                </c:pt>
                <c:pt idx="7">
                  <c:v>41182</c:v>
                </c:pt>
                <c:pt idx="8">
                  <c:v>41182</c:v>
                </c:pt>
                <c:pt idx="9">
                  <c:v>41182</c:v>
                </c:pt>
              </c:numCache>
            </c:numRef>
          </c:yVal>
        </c:ser>
        <c:ser>
          <c:idx val="4"/>
          <c:order val="8"/>
          <c:tx>
            <c:strRef>
              <c:f>SWL_QIPPmilestones!$DI$22</c:f>
              <c:strCache>
                <c:ptCount val="1"/>
                <c:pt idx="0">
                  <c:v>QIPP LM 4.8</c:v>
                </c:pt>
              </c:strCache>
            </c:strRef>
          </c:tx>
          <c:marker>
            <c:symbol val="plus"/>
            <c:size val="7"/>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SWL_QIPPmilestones!$DI$39:$DI$79</c:f>
              <c:numCache>
                <c:formatCode>mmm\ yy</c:formatCode>
                <c:ptCount val="41"/>
                <c:pt idx="4">
                  <c:v>41274</c:v>
                </c:pt>
                <c:pt idx="5">
                  <c:v>41274</c:v>
                </c:pt>
                <c:pt idx="6">
                  <c:v>41274</c:v>
                </c:pt>
                <c:pt idx="7">
                  <c:v>41274</c:v>
                </c:pt>
                <c:pt idx="8">
                  <c:v>41274</c:v>
                </c:pt>
                <c:pt idx="9">
                  <c:v>41274</c:v>
                </c:pt>
              </c:numCache>
            </c:numRef>
          </c:yVal>
        </c:ser>
        <c:ser>
          <c:idx val="5"/>
          <c:order val="9"/>
          <c:tx>
            <c:strRef>
              <c:f>SWL_QIPPmilestones!$DJ$22</c:f>
              <c:strCache>
                <c:ptCount val="1"/>
                <c:pt idx="0">
                  <c:v>QIPP LM 4.9</c:v>
                </c:pt>
              </c:strCache>
            </c:strRef>
          </c:tx>
          <c:marker>
            <c:symbol val="plus"/>
            <c:size val="7"/>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SWL_QIPPmilestones!$DJ$39:$DJ$79</c:f>
              <c:numCache>
                <c:formatCode>mmm\ yy</c:formatCode>
                <c:ptCount val="41"/>
                <c:pt idx="4">
                  <c:v>41364</c:v>
                </c:pt>
                <c:pt idx="5">
                  <c:v>41364</c:v>
                </c:pt>
                <c:pt idx="6">
                  <c:v>41364</c:v>
                </c:pt>
                <c:pt idx="7">
                  <c:v>41364</c:v>
                </c:pt>
                <c:pt idx="8">
                  <c:v>41364</c:v>
                </c:pt>
                <c:pt idx="9">
                  <c:v>41364</c:v>
                </c:pt>
              </c:numCache>
            </c:numRef>
          </c:yVal>
        </c:ser>
        <c:ser>
          <c:idx val="8"/>
          <c:order val="10"/>
          <c:tx>
            <c:strRef>
              <c:f>SWL_QIPPmilestones!$DK$22</c:f>
              <c:strCache>
                <c:ptCount val="1"/>
                <c:pt idx="0">
                  <c:v>QIPP LM 4.10</c:v>
                </c:pt>
              </c:strCache>
            </c:strRef>
          </c:tx>
          <c:marker>
            <c:symbol val="plus"/>
            <c:size val="7"/>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SWL_QIPPmilestones!$DK$39:$DK$79</c:f>
              <c:numCache>
                <c:formatCode>mmm\ yy</c:formatCode>
                <c:ptCount val="41"/>
              </c:numCache>
            </c:numRef>
          </c:yVal>
        </c:ser>
        <c:ser>
          <c:idx val="1"/>
          <c:order val="11"/>
          <c:tx>
            <c:strRef>
              <c:f>SWL_QIPPmilestones!$DL$22</c:f>
              <c:strCache>
                <c:ptCount val="1"/>
                <c:pt idx="0">
                  <c:v>QIPP LM 4.11</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SWL_QIPPmilestones!$DL$39:$DL$79</c:f>
              <c:numCache>
                <c:formatCode>mmm\ yy</c:formatCode>
                <c:ptCount val="41"/>
              </c:numCache>
            </c:numRef>
          </c:yVal>
        </c:ser>
        <c:ser>
          <c:idx val="9"/>
          <c:order val="12"/>
          <c:tx>
            <c:strRef>
              <c:f>SWL_QIPPmilestones!$DM$22</c:f>
              <c:strCache>
                <c:ptCount val="1"/>
                <c:pt idx="0">
                  <c:v>QIPP LM 4.12</c:v>
                </c:pt>
              </c:strCache>
            </c:strRef>
          </c:tx>
          <c:spPr>
            <a:ln w="12700">
              <a:solidFill>
                <a:srgbClr val="CCFFFF"/>
              </a:solidFill>
              <a:prstDash val="solid"/>
            </a:ln>
          </c:spPr>
          <c:marker>
            <c:symbol val="diamond"/>
            <c:size val="5"/>
            <c:spPr>
              <a:solidFill>
                <a:srgbClr val="CCFFFF"/>
              </a:solidFill>
              <a:ln>
                <a:solidFill>
                  <a:srgbClr val="CCFFFF"/>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SWL_QIPPmilestones!$DM$39:$DM$79</c:f>
              <c:numCache>
                <c:formatCode>mmm\ yy</c:formatCode>
                <c:ptCount val="41"/>
              </c:numCache>
            </c:numRef>
          </c:yVal>
        </c:ser>
        <c:ser>
          <c:idx val="10"/>
          <c:order val="13"/>
          <c:tx>
            <c:strRef>
              <c:f>SWL_QIPPmilestones!$DN$22</c:f>
              <c:strCache>
                <c:ptCount val="1"/>
                <c:pt idx="0">
                  <c:v>QIPP LM 4.13</c:v>
                </c:pt>
              </c:strCache>
            </c:strRef>
          </c:tx>
          <c:spPr>
            <a:ln w="12700">
              <a:solidFill>
                <a:srgbClr val="CCFFCC"/>
              </a:solidFill>
              <a:prstDash val="solid"/>
            </a:ln>
          </c:spPr>
          <c:marker>
            <c:symbol val="square"/>
            <c:size val="5"/>
            <c:spPr>
              <a:solidFill>
                <a:srgbClr val="CCFFCC"/>
              </a:solidFill>
              <a:ln>
                <a:solidFill>
                  <a:srgbClr val="CCFFCC"/>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SWL_QIPPmilestones!$DN$39:$DN$79</c:f>
              <c:numCache>
                <c:formatCode>mmm\ yy</c:formatCode>
                <c:ptCount val="41"/>
              </c:numCache>
            </c:numRef>
          </c:yVal>
        </c:ser>
        <c:ser>
          <c:idx val="11"/>
          <c:order val="14"/>
          <c:tx>
            <c:strRef>
              <c:f>SWL_QIPPmilestones!$DO$22</c:f>
              <c:strCache>
                <c:ptCount val="1"/>
                <c:pt idx="0">
                  <c:v>QIPP LM 4.14</c:v>
                </c:pt>
              </c:strCache>
            </c:strRef>
          </c:tx>
          <c:spPr>
            <a:ln w="12700">
              <a:solidFill>
                <a:srgbClr val="FFFF99"/>
              </a:solidFill>
              <a:prstDash val="solid"/>
            </a:ln>
          </c:spPr>
          <c:marker>
            <c:symbol val="triangle"/>
            <c:size val="5"/>
            <c:spPr>
              <a:solidFill>
                <a:srgbClr val="FFFF99"/>
              </a:solidFill>
              <a:ln>
                <a:solidFill>
                  <a:srgbClr val="FFFF99"/>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SWL_QIPPmilestones!$DO$39:$DO$79</c:f>
              <c:numCache>
                <c:formatCode>mmm\ yy</c:formatCode>
                <c:ptCount val="41"/>
              </c:numCache>
            </c:numRef>
          </c:yVal>
        </c:ser>
        <c:ser>
          <c:idx val="12"/>
          <c:order val="15"/>
          <c:tx>
            <c:strRef>
              <c:f>SWL_QIPPmilestones!$DP$22</c:f>
              <c:strCache>
                <c:ptCount val="1"/>
                <c:pt idx="0">
                  <c:v>QIPP LM 4.15</c:v>
                </c:pt>
              </c:strCache>
            </c:strRef>
          </c:tx>
          <c:spPr>
            <a:ln w="12700">
              <a:solidFill>
                <a:srgbClr val="99CCFF"/>
              </a:solidFill>
              <a:prstDash val="solid"/>
            </a:ln>
          </c:spPr>
          <c:marker>
            <c:symbol val="x"/>
            <c:size val="5"/>
            <c:spPr>
              <a:noFill/>
              <a:ln>
                <a:solidFill>
                  <a:srgbClr val="99CCFF"/>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SWL_QIPPmilestones!$DP$39:$DP$79</c:f>
              <c:numCache>
                <c:formatCode>mmm\ yy</c:formatCode>
                <c:ptCount val="41"/>
              </c:numCache>
            </c:numRef>
          </c:yVal>
        </c:ser>
        <c:ser>
          <c:idx val="13"/>
          <c:order val="16"/>
          <c:tx>
            <c:strRef>
              <c:f>SWL_QIPPmilestones!$DQ$22</c:f>
              <c:strCache>
                <c:ptCount val="1"/>
                <c:pt idx="0">
                  <c:v>QIPP LM 4.16</c:v>
                </c:pt>
              </c:strCache>
            </c:strRef>
          </c:tx>
          <c:spPr>
            <a:ln w="12700">
              <a:solidFill>
                <a:srgbClr val="FF99CC"/>
              </a:solidFill>
              <a:prstDash val="solid"/>
            </a:ln>
          </c:spPr>
          <c:marker>
            <c:symbol val="star"/>
            <c:size val="5"/>
            <c:spPr>
              <a:noFill/>
              <a:ln>
                <a:solidFill>
                  <a:srgbClr val="FF99CC"/>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SWL_QIPPmilestones!$DQ$39:$DQ$79</c:f>
              <c:numCache>
                <c:formatCode>mmm\ yy</c:formatCode>
                <c:ptCount val="41"/>
              </c:numCache>
            </c:numRef>
          </c:yVal>
        </c:ser>
        <c:ser>
          <c:idx val="14"/>
          <c:order val="17"/>
          <c:tx>
            <c:strRef>
              <c:f>SWL_QIPPmilestones!$DR$22</c:f>
              <c:strCache>
                <c:ptCount val="1"/>
                <c:pt idx="0">
                  <c:v>QIPP LM 4.17</c:v>
                </c:pt>
              </c:strCache>
            </c:strRef>
          </c:tx>
          <c:spPr>
            <a:ln w="12700">
              <a:solidFill>
                <a:srgbClr val="CC99FF"/>
              </a:solidFill>
              <a:prstDash val="solid"/>
            </a:ln>
          </c:spPr>
          <c:marker>
            <c:symbol val="circle"/>
            <c:size val="5"/>
            <c:spPr>
              <a:solidFill>
                <a:srgbClr val="CC99FF"/>
              </a:solidFill>
              <a:ln>
                <a:solidFill>
                  <a:srgbClr val="CC99FF"/>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SWL_QIPPmilestones!$DR$39:$DR$79</c:f>
              <c:numCache>
                <c:formatCode>mmm\ yy</c:formatCode>
                <c:ptCount val="41"/>
              </c:numCache>
            </c:numRef>
          </c:yVal>
        </c:ser>
        <c:ser>
          <c:idx val="18"/>
          <c:order val="18"/>
          <c:tx>
            <c:strRef>
              <c:f>SWL_QIPPmilestones!$DS$22</c:f>
              <c:strCache>
                <c:ptCount val="1"/>
                <c:pt idx="0">
                  <c:v>QIPP LM 4.18</c:v>
                </c:pt>
              </c:strCache>
            </c:strRef>
          </c:tx>
          <c:spPr>
            <a:ln w="12700">
              <a:solidFill>
                <a:srgbClr val="99CC00"/>
              </a:solidFill>
              <a:prstDash val="solid"/>
            </a:ln>
          </c:spPr>
          <c:marker>
            <c:symbol val="diamond"/>
            <c:size val="5"/>
            <c:spPr>
              <a:solidFill>
                <a:srgbClr val="99CC00"/>
              </a:solidFill>
              <a:ln>
                <a:solidFill>
                  <a:srgbClr val="99CC00"/>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SWL_QIPPmilestones!$DS$39:$DS$79</c:f>
              <c:numCache>
                <c:formatCode>mmm\ yy</c:formatCode>
                <c:ptCount val="41"/>
              </c:numCache>
            </c:numRef>
          </c:yVal>
        </c:ser>
        <c:ser>
          <c:idx val="19"/>
          <c:order val="19"/>
          <c:tx>
            <c:strRef>
              <c:f>SWL_QIPPmilestones!$DT$22</c:f>
              <c:strCache>
                <c:ptCount val="1"/>
                <c:pt idx="0">
                  <c:v>QIPP LM 4.19</c:v>
                </c:pt>
              </c:strCache>
            </c:strRef>
          </c:tx>
          <c:spPr>
            <a:ln w="12700">
              <a:solidFill>
                <a:srgbClr val="FFCC00"/>
              </a:solidFill>
              <a:prstDash val="solid"/>
            </a:ln>
          </c:spPr>
          <c:marker>
            <c:symbol val="square"/>
            <c:size val="5"/>
            <c:spPr>
              <a:solidFill>
                <a:srgbClr val="FFCC00"/>
              </a:solidFill>
              <a:ln>
                <a:solidFill>
                  <a:srgbClr val="FFCC00"/>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SWL_QIPPmilestones!$DT$39:$DT$79</c:f>
              <c:numCache>
                <c:formatCode>mmm\ yy</c:formatCode>
                <c:ptCount val="41"/>
              </c:numCache>
            </c:numRef>
          </c:yVal>
        </c:ser>
        <c:ser>
          <c:idx val="20"/>
          <c:order val="20"/>
          <c:tx>
            <c:strRef>
              <c:f>SWL_QIPPmilestones!$DU$22</c:f>
              <c:strCache>
                <c:ptCount val="1"/>
                <c:pt idx="0">
                  <c:v>QIPP LM 4.20</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SWL_QIPPmilestones!$DU$39:$DU$79</c:f>
              <c:numCache>
                <c:formatCode>mmm\ yy</c:formatCode>
                <c:ptCount val="41"/>
              </c:numCache>
            </c:numRef>
          </c:yVal>
        </c:ser>
        <c:ser>
          <c:idx val="21"/>
          <c:order val="21"/>
          <c:tx>
            <c:strRef>
              <c:f>SWL_QIPPmilestones!$DV$22</c:f>
              <c:strCache>
                <c:ptCount val="1"/>
                <c:pt idx="0">
                  <c:v>QIPP LM 4.21</c:v>
                </c:pt>
              </c:strCache>
            </c:strRef>
          </c:tx>
          <c:spPr>
            <a:ln w="12700">
              <a:solidFill>
                <a:srgbClr val="FF6600"/>
              </a:solidFill>
              <a:prstDash val="solid"/>
            </a:ln>
          </c:spPr>
          <c:marker>
            <c:symbol val="x"/>
            <c:size val="5"/>
            <c:spPr>
              <a:noFill/>
              <a:ln>
                <a:solidFill>
                  <a:srgbClr val="FF6600"/>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SWL_QIPPmilestones!$DV$39:$DV$79</c:f>
              <c:numCache>
                <c:formatCode>mmm\ yy</c:formatCode>
                <c:ptCount val="41"/>
              </c:numCache>
            </c:numRef>
          </c:yVal>
        </c:ser>
        <c:ser>
          <c:idx val="22"/>
          <c:order val="22"/>
          <c:tx>
            <c:strRef>
              <c:f>SWL_QIPPmilestones!$DW$22</c:f>
              <c:strCache>
                <c:ptCount val="1"/>
                <c:pt idx="0">
                  <c:v>QIPP LM 4.22</c:v>
                </c:pt>
              </c:strCache>
            </c:strRef>
          </c:tx>
          <c:spPr>
            <a:ln w="12700">
              <a:solidFill>
                <a:srgbClr val="666699"/>
              </a:solidFill>
              <a:prstDash val="solid"/>
            </a:ln>
          </c:spPr>
          <c:marker>
            <c:symbol val="star"/>
            <c:size val="5"/>
            <c:spPr>
              <a:noFill/>
              <a:ln>
                <a:solidFill>
                  <a:srgbClr val="666699"/>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SWL_QIPPmilestones!$DW$39:$DW$79</c:f>
              <c:numCache>
                <c:formatCode>mmm\ yy</c:formatCode>
                <c:ptCount val="41"/>
              </c:numCache>
            </c:numRef>
          </c:yVal>
        </c:ser>
        <c:ser>
          <c:idx val="23"/>
          <c:order val="23"/>
          <c:tx>
            <c:strRef>
              <c:f>SWL_QIPPmilestones!$DX$22</c:f>
              <c:strCache>
                <c:ptCount val="1"/>
                <c:pt idx="0">
                  <c:v>QIPP LM 4.23</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SWL_QIPPmilestones!$DX$39:$DX$79</c:f>
              <c:numCache>
                <c:formatCode>mmm\ yy</c:formatCode>
                <c:ptCount val="41"/>
              </c:numCache>
            </c:numRef>
          </c:yVal>
        </c:ser>
        <c:ser>
          <c:idx val="24"/>
          <c:order val="24"/>
          <c:tx>
            <c:strRef>
              <c:f>SWL_QIPPmilestones!$DY$22</c:f>
              <c:strCache>
                <c:ptCount val="1"/>
                <c:pt idx="0">
                  <c:v>QIPP LM 4.24</c:v>
                </c:pt>
              </c:strCache>
            </c:strRef>
          </c:tx>
          <c:spPr>
            <a:ln w="12700">
              <a:solidFill>
                <a:srgbClr val="003366"/>
              </a:solidFill>
              <a:prstDash val="solid"/>
            </a:ln>
          </c:spPr>
          <c:marker>
            <c:symbol val="plus"/>
            <c:size val="5"/>
            <c:spPr>
              <a:noFill/>
              <a:ln>
                <a:solidFill>
                  <a:srgbClr val="003366"/>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SWL_QIPPmilestones!$DY$39:$DY$79</c:f>
              <c:numCache>
                <c:formatCode>mmm\ yy</c:formatCode>
                <c:ptCount val="41"/>
              </c:numCache>
            </c:numRef>
          </c:yVal>
        </c:ser>
        <c:ser>
          <c:idx val="25"/>
          <c:order val="25"/>
          <c:tx>
            <c:strRef>
              <c:f>SWL_QIPPmilestones!$DZ$22</c:f>
              <c:strCache>
                <c:ptCount val="1"/>
                <c:pt idx="0">
                  <c:v>QIPP LM 4.25</c:v>
                </c:pt>
              </c:strCache>
            </c:strRef>
          </c:tx>
          <c:spPr>
            <a:ln w="12700">
              <a:solidFill>
                <a:srgbClr val="339966"/>
              </a:solidFill>
              <a:prstDash val="solid"/>
            </a:ln>
          </c:spPr>
          <c:marker>
            <c:symbol val="dot"/>
            <c:size val="5"/>
            <c:spPr>
              <a:noFill/>
              <a:ln>
                <a:solidFill>
                  <a:srgbClr val="339966"/>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SWL_QIPPmilestones!$DZ$39:$DZ$79</c:f>
              <c:numCache>
                <c:formatCode>mmm\ yy</c:formatCode>
                <c:ptCount val="41"/>
              </c:numCache>
            </c:numRef>
          </c:yVal>
        </c:ser>
        <c:ser>
          <c:idx val="26"/>
          <c:order val="26"/>
          <c:tx>
            <c:strRef>
              <c:f>SWL_QIPPmilestones!$EA$22</c:f>
              <c:strCache>
                <c:ptCount val="1"/>
                <c:pt idx="0">
                  <c:v>QIPP LM 4.26</c:v>
                </c:pt>
              </c:strCache>
            </c:strRef>
          </c:tx>
          <c:spPr>
            <a:ln w="12700">
              <a:solidFill>
                <a:srgbClr val="003300"/>
              </a:solidFill>
              <a:prstDash val="solid"/>
            </a:ln>
          </c:spPr>
          <c:marker>
            <c:symbol val="dash"/>
            <c:size val="5"/>
            <c:spPr>
              <a:noFill/>
              <a:ln>
                <a:solidFill>
                  <a:srgbClr val="003300"/>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SWL_QIPPmilestones!$EA$39:$EA$79</c:f>
              <c:numCache>
                <c:formatCode>mmm\ yy</c:formatCode>
                <c:ptCount val="41"/>
              </c:numCache>
            </c:numRef>
          </c:yVal>
        </c:ser>
        <c:ser>
          <c:idx val="27"/>
          <c:order val="27"/>
          <c:tx>
            <c:strRef>
              <c:f>SWL_QIPPmilestones!$EB$22</c:f>
              <c:strCache>
                <c:ptCount val="1"/>
                <c:pt idx="0">
                  <c:v>QIPP LM 4.27</c:v>
                </c:pt>
              </c:strCache>
            </c:strRef>
          </c:tx>
          <c:spPr>
            <a:ln w="12700">
              <a:solidFill>
                <a:srgbClr val="333300"/>
              </a:solidFill>
              <a:prstDash val="solid"/>
            </a:ln>
          </c:spPr>
          <c:marker>
            <c:symbol val="diamond"/>
            <c:size val="5"/>
            <c:spPr>
              <a:solidFill>
                <a:srgbClr val="333300"/>
              </a:solidFill>
              <a:ln>
                <a:solidFill>
                  <a:srgbClr val="333300"/>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SWL_QIPPmilestones!$EB$39:$EB$79</c:f>
              <c:numCache>
                <c:formatCode>mmm\ yy</c:formatCode>
                <c:ptCount val="41"/>
              </c:numCache>
            </c:numRef>
          </c:yVal>
        </c:ser>
        <c:ser>
          <c:idx val="28"/>
          <c:order val="28"/>
          <c:tx>
            <c:strRef>
              <c:f>SWL_QIPPmilestones!$EC$22</c:f>
              <c:strCache>
                <c:ptCount val="1"/>
                <c:pt idx="0">
                  <c:v>QIPP LM 4.28</c:v>
                </c:pt>
              </c:strCache>
            </c:strRef>
          </c:tx>
          <c:spPr>
            <a:ln w="12700">
              <a:solidFill>
                <a:srgbClr val="993300"/>
              </a:solidFill>
              <a:prstDash val="solid"/>
            </a:ln>
          </c:spPr>
          <c:marker>
            <c:symbol val="square"/>
            <c:size val="5"/>
            <c:spPr>
              <a:solidFill>
                <a:srgbClr val="993300"/>
              </a:solidFill>
              <a:ln>
                <a:solidFill>
                  <a:srgbClr val="993300"/>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SWL_QIPPmilestones!$EC$39:$EC$79</c:f>
              <c:numCache>
                <c:formatCode>mmm\ yy</c:formatCode>
                <c:ptCount val="41"/>
              </c:numCache>
            </c:numRef>
          </c:yVal>
        </c:ser>
        <c:ser>
          <c:idx val="29"/>
          <c:order val="29"/>
          <c:tx>
            <c:strRef>
              <c:f>SWL_QIPPmilestones!$ED$22</c:f>
              <c:strCache>
                <c:ptCount val="1"/>
                <c:pt idx="0">
                  <c:v>QIPP LM 4.29</c:v>
                </c:pt>
              </c:strCache>
            </c:strRef>
          </c:tx>
          <c:spPr>
            <a:ln w="12700">
              <a:solidFill>
                <a:srgbClr val="993366"/>
              </a:solidFill>
              <a:prstDash val="solid"/>
            </a:ln>
          </c:spPr>
          <c:marker>
            <c:symbol val="triangle"/>
            <c:size val="5"/>
            <c:spPr>
              <a:solidFill>
                <a:srgbClr val="993366"/>
              </a:solidFill>
              <a:ln>
                <a:solidFill>
                  <a:srgbClr val="993366"/>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SWL_QIPPmilestones!$ED$39:$ED$79</c:f>
              <c:numCache>
                <c:formatCode>mmm\ yy</c:formatCode>
                <c:ptCount val="41"/>
              </c:numCache>
            </c:numRef>
          </c:yVal>
        </c:ser>
        <c:axId val="102349440"/>
        <c:axId val="102373248"/>
      </c:scatterChart>
      <c:valAx>
        <c:axId val="102349440"/>
        <c:scaling>
          <c:orientation val="minMax"/>
        </c:scaling>
        <c:axPos val="t"/>
        <c:title>
          <c:tx>
            <c:rich>
              <a:bodyPr/>
              <a:lstStyle/>
              <a:p>
                <a:pPr>
                  <a:defRPr sz="1000" b="1" i="1" u="none" strike="noStrike" baseline="0">
                    <a:solidFill>
                      <a:srgbClr val="000000"/>
                    </a:solidFill>
                    <a:latin typeface="Calibri"/>
                    <a:ea typeface="Calibri"/>
                    <a:cs typeface="Calibri"/>
                  </a:defRPr>
                </a:pPr>
                <a:r>
                  <a:rPr lang="en-GB"/>
                  <a:t>MONTH REPORTED</a:t>
                </a:r>
              </a:p>
            </c:rich>
          </c:tx>
          <c:layout>
            <c:manualLayout>
              <c:xMode val="edge"/>
              <c:yMode val="edge"/>
              <c:x val="0.40778605101546861"/>
              <c:y val="5.1548291312070837E-2"/>
            </c:manualLayout>
          </c:layout>
          <c:spPr>
            <a:noFill/>
            <a:ln w="25400">
              <a:noFill/>
            </a:ln>
          </c:spPr>
        </c:title>
        <c:numFmt formatCode="mmm\-yy" sourceLinked="1"/>
        <c:minorTickMark val="out"/>
        <c:tickLblPos val="nextTo"/>
        <c:txPr>
          <a:bodyPr rot="-5400000" vert="horz"/>
          <a:lstStyle/>
          <a:p>
            <a:pPr>
              <a:defRPr sz="1000" b="0" i="1" u="none" strike="noStrike" baseline="0">
                <a:solidFill>
                  <a:srgbClr val="000000"/>
                </a:solidFill>
                <a:latin typeface="Calibri"/>
                <a:ea typeface="Calibri"/>
                <a:cs typeface="Calibri"/>
              </a:defRPr>
            </a:pPr>
            <a:endParaRPr lang="en-US"/>
          </a:p>
        </c:txPr>
        <c:crossAx val="102373248"/>
        <c:crossesAt val="31"/>
        <c:crossBetween val="midCat"/>
        <c:majorUnit val="31"/>
        <c:minorUnit val="31"/>
      </c:valAx>
      <c:valAx>
        <c:axId val="102373248"/>
        <c:scaling>
          <c:orientation val="maxMin"/>
        </c:scaling>
        <c:axPos val="l"/>
        <c:majorGridlines/>
        <c:minorGridlines/>
        <c:title>
          <c:tx>
            <c:rich>
              <a:bodyPr/>
              <a:lstStyle/>
              <a:p>
                <a:pPr>
                  <a:defRPr sz="1000" b="1" i="1" u="none" strike="noStrike" baseline="0">
                    <a:solidFill>
                      <a:srgbClr val="000000"/>
                    </a:solidFill>
                    <a:latin typeface="Calibri"/>
                    <a:ea typeface="Calibri"/>
                    <a:cs typeface="Calibri"/>
                  </a:defRPr>
                </a:pPr>
                <a:r>
                  <a:rPr lang="en-GB"/>
                  <a:t>EXPECTED MONTH OF DELVIERY</a:t>
                </a:r>
              </a:p>
            </c:rich>
          </c:tx>
          <c:spPr>
            <a:noFill/>
            <a:ln w="25400">
              <a:noFill/>
            </a:ln>
          </c:spPr>
        </c:title>
        <c:numFmt formatCode="mmm\-yy" sourceLinked="1"/>
        <c:minorTickMark val="out"/>
        <c:tickLblPos val="nextTo"/>
        <c:txPr>
          <a:bodyPr rot="0" vert="horz"/>
          <a:lstStyle/>
          <a:p>
            <a:pPr>
              <a:defRPr sz="1000" b="0" i="1" u="none" strike="noStrike" baseline="0">
                <a:solidFill>
                  <a:srgbClr val="000000"/>
                </a:solidFill>
                <a:latin typeface="Calibri"/>
                <a:ea typeface="Calibri"/>
                <a:cs typeface="Calibri"/>
              </a:defRPr>
            </a:pPr>
            <a:endParaRPr lang="en-US"/>
          </a:p>
        </c:txPr>
        <c:crossAx val="102349440"/>
        <c:crossesAt val="31"/>
        <c:crossBetween val="midCat"/>
        <c:majorUnit val="88.460399999999993"/>
        <c:minorUnit val="88.460399999999993"/>
      </c:valAx>
      <c:spPr>
        <a:ln>
          <a:solidFill>
            <a:schemeClr val="accent1"/>
          </a:solidFill>
        </a:ln>
      </c:spPr>
    </c:plotArea>
    <c:legend>
      <c:legendPos val="r"/>
      <c:layout>
        <c:manualLayout>
          <c:xMode val="edge"/>
          <c:yMode val="edge"/>
          <c:wMode val="edge"/>
          <c:hMode val="edge"/>
          <c:x val="7.6699029126213597E-2"/>
          <c:y val="0.8055564834698693"/>
          <c:w val="0.88737904849272453"/>
          <c:h val="0.96212227259471605"/>
        </c:manualLayout>
      </c:layout>
      <c:txPr>
        <a:bodyPr/>
        <a:lstStyle/>
        <a:p>
          <a:pPr>
            <a:defRPr sz="920" b="0" i="1" u="none" strike="noStrike" baseline="0">
              <a:solidFill>
                <a:srgbClr val="000000"/>
              </a:solidFill>
              <a:latin typeface="Calibri"/>
              <a:ea typeface="Calibri"/>
              <a:cs typeface="Calibri"/>
            </a:defRPr>
          </a:pPr>
          <a:endParaRPr lang="en-US"/>
        </a:p>
      </c:txPr>
    </c:legend>
    <c:plotVisOnly val="1"/>
    <c:dispBlanksAs val="gap"/>
  </c:chart>
  <c:txPr>
    <a:bodyPr/>
    <a:lstStyle/>
    <a:p>
      <a:pPr>
        <a:defRPr sz="1000" b="0" i="1" u="none" strike="noStrike" baseline="0">
          <a:solidFill>
            <a:srgbClr val="000000"/>
          </a:solidFill>
          <a:latin typeface="Calibri"/>
          <a:ea typeface="Calibri"/>
          <a:cs typeface="Calibri"/>
        </a:defRPr>
      </a:pPr>
      <a:endParaRPr lang="en-US"/>
    </a:p>
  </c:txPr>
  <c:printSettings>
    <c:headerFooter alignWithMargins="0"/>
    <c:pageMargins b="1" l="0.75000000000000333" r="0.75000000000000333" t="1" header="0.5" footer="0.5"/>
    <c:pageSetup orientation="landscape" horizontalDpi="200" verticalDpi="200" copies="0"/>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400" b="1" i="1" u="none" strike="noStrike" baseline="0">
                <a:solidFill>
                  <a:srgbClr val="000000"/>
                </a:solidFill>
                <a:latin typeface="Calibri"/>
                <a:ea typeface="Calibri"/>
                <a:cs typeface="Calibri"/>
              </a:defRPr>
            </a:pPr>
            <a:r>
              <a:t>PCT Milestones graph - QIPP initiative 4</a:t>
            </a:r>
          </a:p>
        </c:rich>
      </c:tx>
      <c:layout>
        <c:manualLayout>
          <c:xMode val="edge"/>
          <c:yMode val="edge"/>
          <c:x val="9.8418571464974642E-3"/>
          <c:y val="9.0457064079111325E-3"/>
        </c:manualLayout>
      </c:layout>
      <c:spPr>
        <a:noFill/>
        <a:ln w="25400">
          <a:noFill/>
        </a:ln>
      </c:spPr>
    </c:title>
    <c:plotArea>
      <c:layout>
        <c:manualLayout>
          <c:layoutTarget val="inner"/>
          <c:xMode val="edge"/>
          <c:yMode val="edge"/>
          <c:x val="8.4476379228106677E-2"/>
          <c:y val="0.13164251304030034"/>
          <c:w val="0.79889298892988925"/>
          <c:h val="0.63285024154590053"/>
        </c:manualLayout>
      </c:layout>
      <c:scatterChart>
        <c:scatterStyle val="lineMarker"/>
        <c:ser>
          <c:idx val="0"/>
          <c:order val="0"/>
          <c:tx>
            <c:v>delivery path</c:v>
          </c:tx>
          <c:spPr>
            <a:ln w="6350">
              <a:prstDash val="dashDot"/>
            </a:ln>
          </c:spPr>
          <c:marker>
            <c:symbol val="none"/>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yVal>
        </c:ser>
        <c:ser>
          <c:idx val="6"/>
          <c:order val="1"/>
          <c:tx>
            <c:strRef>
              <c:f>INEL_QIPPmilestones!$DB$22</c:f>
              <c:strCache>
                <c:ptCount val="1"/>
                <c:pt idx="0">
                  <c:v>QIPP LM 4.1</c:v>
                </c:pt>
              </c:strCache>
            </c:strRef>
          </c:tx>
          <c:spPr>
            <a:ln>
              <a:solidFill>
                <a:schemeClr val="tx2">
                  <a:lumMod val="40000"/>
                  <a:lumOff val="60000"/>
                </a:schemeClr>
              </a:solidFill>
            </a:ln>
          </c:spPr>
          <c:marker>
            <c:symbol val="plus"/>
            <c:size val="7"/>
          </c:marker>
          <c:dLbls>
            <c:dLbl>
              <c:idx val="0"/>
              <c:delete val="1"/>
            </c:dLbl>
            <c:dLbl>
              <c:idx val="1"/>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INEL_QIPPmilestones!$DB$39:$DB$79</c:f>
              <c:numCache>
                <c:formatCode>mmm\ yy</c:formatCode>
                <c:ptCount val="41"/>
                <c:pt idx="4">
                  <c:v>41029</c:v>
                </c:pt>
              </c:numCache>
            </c:numRef>
          </c:yVal>
        </c:ser>
        <c:ser>
          <c:idx val="7"/>
          <c:order val="2"/>
          <c:tx>
            <c:strRef>
              <c:f>INEL_QIPPmilestones!$DC$22</c:f>
              <c:strCache>
                <c:ptCount val="1"/>
                <c:pt idx="0">
                  <c:v>QIPP LM 4.2</c:v>
                </c:pt>
              </c:strCache>
            </c:strRef>
          </c:tx>
          <c:spPr>
            <a:ln w="25400">
              <a:solidFill>
                <a:srgbClr val="FF8080"/>
              </a:solidFill>
              <a:prstDash val="lgDashDot"/>
            </a:ln>
          </c:spPr>
          <c:marker>
            <c:symbol val="plus"/>
            <c:size val="7"/>
            <c:spPr>
              <a:solidFill>
                <a:srgbClr val="969696"/>
              </a:solidFill>
              <a:ln>
                <a:solidFill>
                  <a:srgbClr val="FF8080"/>
                </a:solidFill>
                <a:prstDash val="solid"/>
              </a:ln>
            </c:spPr>
          </c:marker>
          <c:dLbls>
            <c:dLbl>
              <c:idx val="0"/>
              <c:delete val="1"/>
            </c:dLbl>
            <c:dLbl>
              <c:idx val="1"/>
              <c:delete val="1"/>
            </c:dLbl>
            <c:dLbl>
              <c:idx val="2"/>
              <c:delete val="1"/>
            </c:dLbl>
            <c:dLbl>
              <c:idx val="3"/>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INEL_QIPPmilestones!$DC$39:$DC$79</c:f>
              <c:numCache>
                <c:formatCode>mmm\ yy</c:formatCode>
                <c:ptCount val="41"/>
                <c:pt idx="4">
                  <c:v>41090</c:v>
                </c:pt>
                <c:pt idx="5">
                  <c:v>41090</c:v>
                </c:pt>
                <c:pt idx="6">
                  <c:v>41090</c:v>
                </c:pt>
              </c:numCache>
            </c:numRef>
          </c:yVal>
        </c:ser>
        <c:ser>
          <c:idx val="15"/>
          <c:order val="3"/>
          <c:tx>
            <c:strRef>
              <c:f>INEL_QIPPmilestones!$DD$22</c:f>
              <c:strCache>
                <c:ptCount val="1"/>
                <c:pt idx="0">
                  <c:v>QIPP LM 4.3</c:v>
                </c:pt>
              </c:strCache>
            </c:strRef>
          </c:tx>
          <c:spPr>
            <a:ln w="25400">
              <a:solidFill>
                <a:srgbClr val="FFCC99"/>
              </a:solidFill>
              <a:prstDash val="solid"/>
            </a:ln>
          </c:spPr>
          <c:marker>
            <c:symbol val="plus"/>
            <c:size val="7"/>
            <c:spPr>
              <a:noFill/>
              <a:ln>
                <a:solidFill>
                  <a:srgbClr val="FFCC99"/>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INEL_QIPPmilestones!$DD$39:$DD$79</c:f>
              <c:numCache>
                <c:formatCode>mmm\ yy</c:formatCode>
                <c:ptCount val="41"/>
                <c:pt idx="4">
                  <c:v>41121</c:v>
                </c:pt>
                <c:pt idx="5">
                  <c:v>41121</c:v>
                </c:pt>
                <c:pt idx="6">
                  <c:v>41121</c:v>
                </c:pt>
                <c:pt idx="7">
                  <c:v>41121</c:v>
                </c:pt>
                <c:pt idx="8">
                  <c:v>41121</c:v>
                </c:pt>
              </c:numCache>
            </c:numRef>
          </c:yVal>
        </c:ser>
        <c:ser>
          <c:idx val="16"/>
          <c:order val="4"/>
          <c:tx>
            <c:strRef>
              <c:f>INEL_QIPPmilestones!$DE$22</c:f>
              <c:strCache>
                <c:ptCount val="1"/>
                <c:pt idx="0">
                  <c:v>QIPP LM 4.4</c:v>
                </c:pt>
              </c:strCache>
            </c:strRef>
          </c:tx>
          <c:spPr>
            <a:ln w="25400">
              <a:solidFill>
                <a:srgbClr val="3366FF"/>
              </a:solidFill>
              <a:prstDash val="solid"/>
            </a:ln>
          </c:spPr>
          <c:marker>
            <c:symbol val="plus"/>
            <c:size val="7"/>
            <c:spPr>
              <a:noFill/>
              <a:ln>
                <a:solidFill>
                  <a:srgbClr val="3366FF"/>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INEL_QIPPmilestones!$DE$39:$DE$79</c:f>
              <c:numCache>
                <c:formatCode>mmm\ yy</c:formatCode>
                <c:ptCount val="41"/>
                <c:pt idx="4">
                  <c:v>41029</c:v>
                </c:pt>
              </c:numCache>
            </c:numRef>
          </c:yVal>
        </c:ser>
        <c:ser>
          <c:idx val="17"/>
          <c:order val="5"/>
          <c:tx>
            <c:strRef>
              <c:f>INEL_QIPPmilestones!$DF$22</c:f>
              <c:strCache>
                <c:ptCount val="1"/>
                <c:pt idx="0">
                  <c:v>QIPP LM 4.5</c:v>
                </c:pt>
              </c:strCache>
            </c:strRef>
          </c:tx>
          <c:spPr>
            <a:ln w="25400">
              <a:solidFill>
                <a:srgbClr val="33CCCC"/>
              </a:solidFill>
              <a:prstDash val="solid"/>
            </a:ln>
          </c:spPr>
          <c:marker>
            <c:symbol val="plus"/>
            <c:size val="7"/>
            <c:spPr>
              <a:noFill/>
              <a:ln>
                <a:solidFill>
                  <a:srgbClr val="33CCCC"/>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INEL_QIPPmilestones!$DF$39:$DF$79</c:f>
              <c:numCache>
                <c:formatCode>mmm\ yy</c:formatCode>
                <c:ptCount val="41"/>
                <c:pt idx="4">
                  <c:v>41029</c:v>
                </c:pt>
              </c:numCache>
            </c:numRef>
          </c:yVal>
        </c:ser>
        <c:ser>
          <c:idx val="2"/>
          <c:order val="6"/>
          <c:tx>
            <c:strRef>
              <c:f>INEL_QIPPmilestones!$DG$22</c:f>
              <c:strCache>
                <c:ptCount val="1"/>
                <c:pt idx="0">
                  <c:v>QIPP LM 4.6</c:v>
                </c:pt>
              </c:strCache>
            </c:strRef>
          </c:tx>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INEL_QIPPmilestones!$DG$39:$DG$79</c:f>
              <c:numCache>
                <c:formatCode>mmm\ yy</c:formatCode>
                <c:ptCount val="41"/>
                <c:pt idx="4">
                  <c:v>41029</c:v>
                </c:pt>
              </c:numCache>
            </c:numRef>
          </c:yVal>
        </c:ser>
        <c:ser>
          <c:idx val="3"/>
          <c:order val="7"/>
          <c:tx>
            <c:strRef>
              <c:f>INEL_QIPPmilestones!$DH$22</c:f>
              <c:strCache>
                <c:ptCount val="1"/>
                <c:pt idx="0">
                  <c:v>QIPP LM 4.7</c:v>
                </c:pt>
              </c:strCache>
            </c:strRef>
          </c:tx>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INEL_QIPPmilestones!$DH$39:$DH$79</c:f>
              <c:numCache>
                <c:formatCode>mmm\ yy</c:formatCode>
                <c:ptCount val="41"/>
                <c:pt idx="4">
                  <c:v>41029</c:v>
                </c:pt>
              </c:numCache>
            </c:numRef>
          </c:yVal>
        </c:ser>
        <c:ser>
          <c:idx val="4"/>
          <c:order val="8"/>
          <c:tx>
            <c:strRef>
              <c:f>INEL_QIPPmilestones!$DI$22</c:f>
              <c:strCache>
                <c:ptCount val="1"/>
                <c:pt idx="0">
                  <c:v>QIPP LM 4.8</c:v>
                </c:pt>
              </c:strCache>
            </c:strRef>
          </c:tx>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INEL_QIPPmilestones!$DI$39:$DI$79</c:f>
              <c:numCache>
                <c:formatCode>mmm\ yy</c:formatCode>
                <c:ptCount val="41"/>
                <c:pt idx="4">
                  <c:v>41090</c:v>
                </c:pt>
                <c:pt idx="5">
                  <c:v>41090</c:v>
                </c:pt>
                <c:pt idx="6">
                  <c:v>41090</c:v>
                </c:pt>
              </c:numCache>
            </c:numRef>
          </c:yVal>
        </c:ser>
        <c:ser>
          <c:idx val="5"/>
          <c:order val="9"/>
          <c:tx>
            <c:strRef>
              <c:f>INEL_QIPPmilestones!$DJ$22</c:f>
              <c:strCache>
                <c:ptCount val="1"/>
                <c:pt idx="0">
                  <c:v>QIPP LM 4.9</c:v>
                </c:pt>
              </c:strCache>
            </c:strRef>
          </c:tx>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INEL_QIPPmilestones!$DJ$39:$DJ$79</c:f>
              <c:numCache>
                <c:formatCode>mmm\ yy</c:formatCode>
                <c:ptCount val="41"/>
                <c:pt idx="4">
                  <c:v>41090</c:v>
                </c:pt>
                <c:pt idx="5">
                  <c:v>41090</c:v>
                </c:pt>
                <c:pt idx="6">
                  <c:v>41182</c:v>
                </c:pt>
                <c:pt idx="7">
                  <c:v>41182</c:v>
                </c:pt>
                <c:pt idx="8">
                  <c:v>41182</c:v>
                </c:pt>
                <c:pt idx="9">
                  <c:v>41182</c:v>
                </c:pt>
              </c:numCache>
            </c:numRef>
          </c:yVal>
        </c:ser>
        <c:ser>
          <c:idx val="8"/>
          <c:order val="10"/>
          <c:tx>
            <c:strRef>
              <c:f>INEL_QIPPmilestones!$DK$22</c:f>
              <c:strCache>
                <c:ptCount val="1"/>
                <c:pt idx="0">
                  <c:v>QIPP LM 4.10</c:v>
                </c:pt>
              </c:strCache>
            </c:strRef>
          </c:tx>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INEL_QIPPmilestones!$DK$39:$DK$79</c:f>
              <c:numCache>
                <c:formatCode>mmm\ yy</c:formatCode>
                <c:ptCount val="41"/>
                <c:pt idx="4">
                  <c:v>41090</c:v>
                </c:pt>
                <c:pt idx="5">
                  <c:v>41090</c:v>
                </c:pt>
                <c:pt idx="6">
                  <c:v>41090</c:v>
                </c:pt>
              </c:numCache>
            </c:numRef>
          </c:yVal>
        </c:ser>
        <c:ser>
          <c:idx val="1"/>
          <c:order val="11"/>
          <c:tx>
            <c:strRef>
              <c:f>INEL_QIPPmilestones!$DL$22</c:f>
              <c:strCache>
                <c:ptCount val="1"/>
                <c:pt idx="0">
                  <c:v>QIPP LM 4.11</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INEL_QIPPmilestones!$DL$39:$DL$79</c:f>
              <c:numCache>
                <c:formatCode>mmm\ yy</c:formatCode>
                <c:ptCount val="41"/>
                <c:pt idx="4">
                  <c:v>41121</c:v>
                </c:pt>
                <c:pt idx="5">
                  <c:v>41121</c:v>
                </c:pt>
                <c:pt idx="6">
                  <c:v>41121</c:v>
                </c:pt>
                <c:pt idx="7">
                  <c:v>41121</c:v>
                </c:pt>
              </c:numCache>
            </c:numRef>
          </c:yVal>
        </c:ser>
        <c:ser>
          <c:idx val="9"/>
          <c:order val="12"/>
          <c:tx>
            <c:strRef>
              <c:f>INEL_QIPPmilestones!$DM$22</c:f>
              <c:strCache>
                <c:ptCount val="1"/>
                <c:pt idx="0">
                  <c:v>QIPP LM 4.12</c:v>
                </c:pt>
              </c:strCache>
            </c:strRef>
          </c:tx>
          <c:spPr>
            <a:ln w="12700">
              <a:solidFill>
                <a:srgbClr val="CCFFFF"/>
              </a:solidFill>
              <a:prstDash val="solid"/>
            </a:ln>
          </c:spPr>
          <c:marker>
            <c:symbol val="diamond"/>
            <c:size val="5"/>
            <c:spPr>
              <a:solidFill>
                <a:srgbClr val="CCFFFF"/>
              </a:solidFill>
              <a:ln>
                <a:solidFill>
                  <a:srgbClr val="CCFFFF"/>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INEL_QIPPmilestones!$DM$39:$DM$79</c:f>
              <c:numCache>
                <c:formatCode>mmm\ yy</c:formatCode>
                <c:ptCount val="41"/>
                <c:pt idx="4">
                  <c:v>41274</c:v>
                </c:pt>
                <c:pt idx="5">
                  <c:v>41274</c:v>
                </c:pt>
                <c:pt idx="6">
                  <c:v>41274</c:v>
                </c:pt>
                <c:pt idx="7">
                  <c:v>41274</c:v>
                </c:pt>
                <c:pt idx="8">
                  <c:v>41274</c:v>
                </c:pt>
                <c:pt idx="9">
                  <c:v>41274</c:v>
                </c:pt>
              </c:numCache>
            </c:numRef>
          </c:yVal>
        </c:ser>
        <c:ser>
          <c:idx val="10"/>
          <c:order val="13"/>
          <c:tx>
            <c:strRef>
              <c:f>INEL_QIPPmilestones!$DN$22</c:f>
              <c:strCache>
                <c:ptCount val="1"/>
                <c:pt idx="0">
                  <c:v>QIPP LM 4.13</c:v>
                </c:pt>
              </c:strCache>
            </c:strRef>
          </c:tx>
          <c:spPr>
            <a:ln w="12700">
              <a:solidFill>
                <a:srgbClr val="CCFFCC"/>
              </a:solidFill>
              <a:prstDash val="solid"/>
            </a:ln>
          </c:spPr>
          <c:marker>
            <c:symbol val="square"/>
            <c:size val="5"/>
            <c:spPr>
              <a:solidFill>
                <a:srgbClr val="CCFFCC"/>
              </a:solidFill>
              <a:ln>
                <a:solidFill>
                  <a:srgbClr val="CCFFCC"/>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INEL_QIPPmilestones!$DN$39:$DN$79</c:f>
              <c:numCache>
                <c:formatCode>mmm\ yy</c:formatCode>
                <c:ptCount val="41"/>
                <c:pt idx="4">
                  <c:v>41305</c:v>
                </c:pt>
                <c:pt idx="5">
                  <c:v>41305</c:v>
                </c:pt>
                <c:pt idx="6">
                  <c:v>41305</c:v>
                </c:pt>
                <c:pt idx="7">
                  <c:v>41305</c:v>
                </c:pt>
                <c:pt idx="8">
                  <c:v>41305</c:v>
                </c:pt>
                <c:pt idx="9">
                  <c:v>41305</c:v>
                </c:pt>
              </c:numCache>
            </c:numRef>
          </c:yVal>
        </c:ser>
        <c:ser>
          <c:idx val="11"/>
          <c:order val="14"/>
          <c:tx>
            <c:strRef>
              <c:f>INEL_QIPPmilestones!$DO$22</c:f>
              <c:strCache>
                <c:ptCount val="1"/>
                <c:pt idx="0">
                  <c:v>QIPP LM 4.14</c:v>
                </c:pt>
              </c:strCache>
            </c:strRef>
          </c:tx>
          <c:spPr>
            <a:ln w="12700">
              <a:solidFill>
                <a:srgbClr val="FFFF99"/>
              </a:solidFill>
              <a:prstDash val="solid"/>
            </a:ln>
          </c:spPr>
          <c:marker>
            <c:symbol val="triangle"/>
            <c:size val="5"/>
            <c:spPr>
              <a:solidFill>
                <a:srgbClr val="FFFF99"/>
              </a:solidFill>
              <a:ln>
                <a:solidFill>
                  <a:srgbClr val="FFFF99"/>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INEL_QIPPmilestones!$DO$39:$DO$79</c:f>
              <c:numCache>
                <c:formatCode>mmm\ yy</c:formatCode>
                <c:ptCount val="41"/>
                <c:pt idx="4">
                  <c:v>41305</c:v>
                </c:pt>
                <c:pt idx="5">
                  <c:v>41305</c:v>
                </c:pt>
                <c:pt idx="6">
                  <c:v>41305</c:v>
                </c:pt>
                <c:pt idx="7">
                  <c:v>41305</c:v>
                </c:pt>
                <c:pt idx="8">
                  <c:v>41305</c:v>
                </c:pt>
                <c:pt idx="9">
                  <c:v>41305</c:v>
                </c:pt>
              </c:numCache>
            </c:numRef>
          </c:yVal>
        </c:ser>
        <c:ser>
          <c:idx val="12"/>
          <c:order val="15"/>
          <c:tx>
            <c:strRef>
              <c:f>INEL_QIPPmilestones!$DP$22</c:f>
              <c:strCache>
                <c:ptCount val="1"/>
                <c:pt idx="0">
                  <c:v>QIPP LM 4.15</c:v>
                </c:pt>
              </c:strCache>
            </c:strRef>
          </c:tx>
          <c:spPr>
            <a:ln w="12700">
              <a:solidFill>
                <a:srgbClr val="99CCFF"/>
              </a:solidFill>
              <a:prstDash val="solid"/>
            </a:ln>
          </c:spPr>
          <c:marker>
            <c:symbol val="x"/>
            <c:size val="5"/>
            <c:spPr>
              <a:noFill/>
              <a:ln>
                <a:solidFill>
                  <a:srgbClr val="99CCFF"/>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INEL_QIPPmilestones!$DP$39:$DP$79</c:f>
              <c:numCache>
                <c:formatCode>mmm\ yy</c:formatCode>
                <c:ptCount val="41"/>
                <c:pt idx="4">
                  <c:v>41364</c:v>
                </c:pt>
                <c:pt idx="5">
                  <c:v>41364</c:v>
                </c:pt>
                <c:pt idx="6">
                  <c:v>41305</c:v>
                </c:pt>
                <c:pt idx="7">
                  <c:v>41305</c:v>
                </c:pt>
                <c:pt idx="8">
                  <c:v>41305</c:v>
                </c:pt>
                <c:pt idx="9">
                  <c:v>41305</c:v>
                </c:pt>
              </c:numCache>
            </c:numRef>
          </c:yVal>
        </c:ser>
        <c:ser>
          <c:idx val="13"/>
          <c:order val="16"/>
          <c:tx>
            <c:strRef>
              <c:f>INEL_QIPPmilestones!$DQ$22</c:f>
              <c:strCache>
                <c:ptCount val="1"/>
                <c:pt idx="0">
                  <c:v>QIPP LM 4.16</c:v>
                </c:pt>
              </c:strCache>
            </c:strRef>
          </c:tx>
          <c:spPr>
            <a:ln w="12700">
              <a:solidFill>
                <a:srgbClr val="FF99CC"/>
              </a:solidFill>
              <a:prstDash val="solid"/>
            </a:ln>
          </c:spPr>
          <c:marker>
            <c:symbol val="star"/>
            <c:size val="5"/>
            <c:spPr>
              <a:noFill/>
              <a:ln>
                <a:solidFill>
                  <a:srgbClr val="FF99CC"/>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INEL_QIPPmilestones!$DQ$39:$DQ$79</c:f>
              <c:numCache>
                <c:formatCode>mmm\ yy</c:formatCode>
                <c:ptCount val="41"/>
                <c:pt idx="4">
                  <c:v>41394</c:v>
                </c:pt>
                <c:pt idx="5">
                  <c:v>41394</c:v>
                </c:pt>
                <c:pt idx="6">
                  <c:v>41305</c:v>
                </c:pt>
                <c:pt idx="7">
                  <c:v>41305</c:v>
                </c:pt>
                <c:pt idx="8">
                  <c:v>41305</c:v>
                </c:pt>
                <c:pt idx="9">
                  <c:v>41305</c:v>
                </c:pt>
              </c:numCache>
            </c:numRef>
          </c:yVal>
        </c:ser>
        <c:ser>
          <c:idx val="14"/>
          <c:order val="17"/>
          <c:tx>
            <c:strRef>
              <c:f>INEL_QIPPmilestones!$DR$22</c:f>
              <c:strCache>
                <c:ptCount val="1"/>
                <c:pt idx="0">
                  <c:v>QIPP LM 4.17</c:v>
                </c:pt>
              </c:strCache>
            </c:strRef>
          </c:tx>
          <c:spPr>
            <a:ln w="12700">
              <a:solidFill>
                <a:srgbClr val="CC99FF"/>
              </a:solidFill>
              <a:prstDash val="solid"/>
            </a:ln>
          </c:spPr>
          <c:marker>
            <c:symbol val="circle"/>
            <c:size val="5"/>
            <c:spPr>
              <a:solidFill>
                <a:srgbClr val="CC99FF"/>
              </a:solidFill>
              <a:ln>
                <a:solidFill>
                  <a:srgbClr val="CC99FF"/>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INEL_QIPPmilestones!$DR$39:$DR$79</c:f>
              <c:numCache>
                <c:formatCode>mmm\ yy</c:formatCode>
                <c:ptCount val="41"/>
                <c:pt idx="4">
                  <c:v>41547</c:v>
                </c:pt>
                <c:pt idx="5">
                  <c:v>41547</c:v>
                </c:pt>
                <c:pt idx="6">
                  <c:v>41547</c:v>
                </c:pt>
                <c:pt idx="7">
                  <c:v>41547</c:v>
                </c:pt>
                <c:pt idx="8">
                  <c:v>41547</c:v>
                </c:pt>
                <c:pt idx="9">
                  <c:v>41547</c:v>
                </c:pt>
              </c:numCache>
            </c:numRef>
          </c:yVal>
        </c:ser>
        <c:ser>
          <c:idx val="18"/>
          <c:order val="18"/>
          <c:tx>
            <c:strRef>
              <c:f>INEL_QIPPmilestones!$DS$22</c:f>
              <c:strCache>
                <c:ptCount val="1"/>
                <c:pt idx="0">
                  <c:v>QIPP LM 4.18</c:v>
                </c:pt>
              </c:strCache>
            </c:strRef>
          </c:tx>
          <c:spPr>
            <a:ln w="12700">
              <a:solidFill>
                <a:srgbClr val="99CC00"/>
              </a:solidFill>
              <a:prstDash val="solid"/>
            </a:ln>
          </c:spPr>
          <c:marker>
            <c:symbol val="diamond"/>
            <c:size val="5"/>
            <c:spPr>
              <a:solidFill>
                <a:srgbClr val="99CC00"/>
              </a:solidFill>
              <a:ln>
                <a:solidFill>
                  <a:srgbClr val="99CC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INEL_QIPPmilestones!$DS$39:$DS$79</c:f>
              <c:numCache>
                <c:formatCode>mmm\ yy</c:formatCode>
                <c:ptCount val="41"/>
                <c:pt idx="4">
                  <c:v>41670</c:v>
                </c:pt>
                <c:pt idx="5">
                  <c:v>41670</c:v>
                </c:pt>
                <c:pt idx="6">
                  <c:v>41670</c:v>
                </c:pt>
                <c:pt idx="7">
                  <c:v>41670</c:v>
                </c:pt>
                <c:pt idx="8">
                  <c:v>41670</c:v>
                </c:pt>
                <c:pt idx="9">
                  <c:v>41670</c:v>
                </c:pt>
              </c:numCache>
            </c:numRef>
          </c:yVal>
        </c:ser>
        <c:ser>
          <c:idx val="19"/>
          <c:order val="19"/>
          <c:tx>
            <c:strRef>
              <c:f>INEL_QIPPmilestones!$DT$22</c:f>
              <c:strCache>
                <c:ptCount val="1"/>
                <c:pt idx="0">
                  <c:v>QIPP LM 4.19</c:v>
                </c:pt>
              </c:strCache>
            </c:strRef>
          </c:tx>
          <c:spPr>
            <a:ln w="12700">
              <a:solidFill>
                <a:srgbClr val="FFCC00"/>
              </a:solidFill>
              <a:prstDash val="solid"/>
            </a:ln>
          </c:spPr>
          <c:marker>
            <c:symbol val="square"/>
            <c:size val="5"/>
            <c:spPr>
              <a:solidFill>
                <a:srgbClr val="FFCC00"/>
              </a:solidFill>
              <a:ln>
                <a:solidFill>
                  <a:srgbClr val="FFCC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INEL_QIPPmilestones!$DT$39:$DT$79</c:f>
              <c:numCache>
                <c:formatCode>mmm\ yy</c:formatCode>
                <c:ptCount val="41"/>
              </c:numCache>
            </c:numRef>
          </c:yVal>
        </c:ser>
        <c:ser>
          <c:idx val="20"/>
          <c:order val="20"/>
          <c:tx>
            <c:strRef>
              <c:f>INEL_QIPPmilestones!$DU$22</c:f>
              <c:strCache>
                <c:ptCount val="1"/>
                <c:pt idx="0">
                  <c:v>QIPP LM 4.20</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INEL_QIPPmilestones!$DU$39:$DU$79</c:f>
              <c:numCache>
                <c:formatCode>mmm\ yy</c:formatCode>
                <c:ptCount val="41"/>
              </c:numCache>
            </c:numRef>
          </c:yVal>
        </c:ser>
        <c:ser>
          <c:idx val="21"/>
          <c:order val="21"/>
          <c:tx>
            <c:strRef>
              <c:f>INEL_QIPPmilestones!$DV$22</c:f>
              <c:strCache>
                <c:ptCount val="1"/>
                <c:pt idx="0">
                  <c:v>QIPP LM 4.21</c:v>
                </c:pt>
              </c:strCache>
            </c:strRef>
          </c:tx>
          <c:spPr>
            <a:ln w="12700">
              <a:solidFill>
                <a:srgbClr val="FF6600"/>
              </a:solidFill>
              <a:prstDash val="solid"/>
            </a:ln>
          </c:spPr>
          <c:marker>
            <c:symbol val="x"/>
            <c:size val="5"/>
            <c:spPr>
              <a:noFill/>
              <a:ln>
                <a:solidFill>
                  <a:srgbClr val="FF66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INEL_QIPPmilestones!$DV$39:$DV$79</c:f>
              <c:numCache>
                <c:formatCode>mmm\ yy</c:formatCode>
                <c:ptCount val="41"/>
              </c:numCache>
            </c:numRef>
          </c:yVal>
        </c:ser>
        <c:ser>
          <c:idx val="22"/>
          <c:order val="22"/>
          <c:tx>
            <c:strRef>
              <c:f>INEL_QIPPmilestones!$DW$22</c:f>
              <c:strCache>
                <c:ptCount val="1"/>
                <c:pt idx="0">
                  <c:v>QIPP LM 4.22</c:v>
                </c:pt>
              </c:strCache>
            </c:strRef>
          </c:tx>
          <c:spPr>
            <a:ln w="12700">
              <a:solidFill>
                <a:srgbClr val="666699"/>
              </a:solidFill>
              <a:prstDash val="solid"/>
            </a:ln>
          </c:spPr>
          <c:marker>
            <c:symbol val="star"/>
            <c:size val="5"/>
            <c:spPr>
              <a:noFill/>
              <a:ln>
                <a:solidFill>
                  <a:srgbClr val="666699"/>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INEL_QIPPmilestones!$DW$39:$DW$79</c:f>
              <c:numCache>
                <c:formatCode>mmm\ yy</c:formatCode>
                <c:ptCount val="41"/>
              </c:numCache>
            </c:numRef>
          </c:yVal>
        </c:ser>
        <c:ser>
          <c:idx val="23"/>
          <c:order val="23"/>
          <c:tx>
            <c:strRef>
              <c:f>INEL_QIPPmilestones!$DX$22</c:f>
              <c:strCache>
                <c:ptCount val="1"/>
                <c:pt idx="0">
                  <c:v>QIPP LM 4.23</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INEL_QIPPmilestones!$DX$39:$DX$79</c:f>
              <c:numCache>
                <c:formatCode>mmm\ yy</c:formatCode>
                <c:ptCount val="41"/>
              </c:numCache>
            </c:numRef>
          </c:yVal>
        </c:ser>
        <c:ser>
          <c:idx val="24"/>
          <c:order val="24"/>
          <c:tx>
            <c:strRef>
              <c:f>INEL_QIPPmilestones!$DY$22</c:f>
              <c:strCache>
                <c:ptCount val="1"/>
                <c:pt idx="0">
                  <c:v>QIPP LM 4.24</c:v>
                </c:pt>
              </c:strCache>
            </c:strRef>
          </c:tx>
          <c:spPr>
            <a:ln w="12700">
              <a:solidFill>
                <a:srgbClr val="003366"/>
              </a:solidFill>
              <a:prstDash val="solid"/>
            </a:ln>
          </c:spPr>
          <c:marker>
            <c:symbol val="plus"/>
            <c:size val="5"/>
            <c:spPr>
              <a:noFill/>
              <a:ln>
                <a:solidFill>
                  <a:srgbClr val="003366"/>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INEL_QIPPmilestones!$DY$39:$DY$79</c:f>
              <c:numCache>
                <c:formatCode>mmm\ yy</c:formatCode>
                <c:ptCount val="41"/>
              </c:numCache>
            </c:numRef>
          </c:yVal>
        </c:ser>
        <c:ser>
          <c:idx val="25"/>
          <c:order val="25"/>
          <c:tx>
            <c:strRef>
              <c:f>INEL_QIPPmilestones!$DZ$22</c:f>
              <c:strCache>
                <c:ptCount val="1"/>
                <c:pt idx="0">
                  <c:v>QIPP LM 4.25</c:v>
                </c:pt>
              </c:strCache>
            </c:strRef>
          </c:tx>
          <c:spPr>
            <a:ln w="12700">
              <a:solidFill>
                <a:srgbClr val="339966"/>
              </a:solidFill>
              <a:prstDash val="solid"/>
            </a:ln>
          </c:spPr>
          <c:marker>
            <c:symbol val="dot"/>
            <c:size val="5"/>
            <c:spPr>
              <a:noFill/>
              <a:ln>
                <a:solidFill>
                  <a:srgbClr val="339966"/>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INEL_QIPPmilestones!$DZ$39:$DZ$79</c:f>
              <c:numCache>
                <c:formatCode>mmm\ yy</c:formatCode>
                <c:ptCount val="41"/>
              </c:numCache>
            </c:numRef>
          </c:yVal>
        </c:ser>
        <c:ser>
          <c:idx val="26"/>
          <c:order val="26"/>
          <c:tx>
            <c:strRef>
              <c:f>INEL_QIPPmilestones!$EA$22</c:f>
              <c:strCache>
                <c:ptCount val="1"/>
                <c:pt idx="0">
                  <c:v>QIPP LM 4.26</c:v>
                </c:pt>
              </c:strCache>
            </c:strRef>
          </c:tx>
          <c:spPr>
            <a:ln w="12700">
              <a:solidFill>
                <a:srgbClr val="003300"/>
              </a:solidFill>
              <a:prstDash val="solid"/>
            </a:ln>
          </c:spPr>
          <c:marker>
            <c:symbol val="dash"/>
            <c:size val="5"/>
            <c:spPr>
              <a:noFill/>
              <a:ln>
                <a:solidFill>
                  <a:srgbClr val="0033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INEL_QIPPmilestones!$EA$39:$EA$79</c:f>
              <c:numCache>
                <c:formatCode>mmm\ yy</c:formatCode>
                <c:ptCount val="41"/>
              </c:numCache>
            </c:numRef>
          </c:yVal>
        </c:ser>
        <c:ser>
          <c:idx val="27"/>
          <c:order val="27"/>
          <c:tx>
            <c:strRef>
              <c:f>INEL_QIPPmilestones!$EB$22</c:f>
              <c:strCache>
                <c:ptCount val="1"/>
                <c:pt idx="0">
                  <c:v>QIPP LM 4.27</c:v>
                </c:pt>
              </c:strCache>
            </c:strRef>
          </c:tx>
          <c:spPr>
            <a:ln w="12700">
              <a:solidFill>
                <a:srgbClr val="333300"/>
              </a:solidFill>
              <a:prstDash val="solid"/>
            </a:ln>
          </c:spPr>
          <c:marker>
            <c:symbol val="diamond"/>
            <c:size val="5"/>
            <c:spPr>
              <a:solidFill>
                <a:srgbClr val="333300"/>
              </a:solidFill>
              <a:ln>
                <a:solidFill>
                  <a:srgbClr val="3333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INEL_QIPPmilestones!$EB$39:$EB$79</c:f>
              <c:numCache>
                <c:formatCode>mmm\ yy</c:formatCode>
                <c:ptCount val="41"/>
              </c:numCache>
            </c:numRef>
          </c:yVal>
        </c:ser>
        <c:ser>
          <c:idx val="28"/>
          <c:order val="28"/>
          <c:tx>
            <c:strRef>
              <c:f>INEL_QIPPmilestones!$EC$22</c:f>
              <c:strCache>
                <c:ptCount val="1"/>
                <c:pt idx="0">
                  <c:v>QIPP LM 4.28</c:v>
                </c:pt>
              </c:strCache>
            </c:strRef>
          </c:tx>
          <c:spPr>
            <a:ln w="12700">
              <a:solidFill>
                <a:srgbClr val="993300"/>
              </a:solidFill>
              <a:prstDash val="solid"/>
            </a:ln>
          </c:spPr>
          <c:marker>
            <c:symbol val="square"/>
            <c:size val="5"/>
            <c:spPr>
              <a:solidFill>
                <a:srgbClr val="993300"/>
              </a:solidFill>
              <a:ln>
                <a:solidFill>
                  <a:srgbClr val="9933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INEL_QIPPmilestones!$EC$39:$EC$79</c:f>
              <c:numCache>
                <c:formatCode>mmm\ yy</c:formatCode>
                <c:ptCount val="41"/>
              </c:numCache>
            </c:numRef>
          </c:yVal>
        </c:ser>
        <c:ser>
          <c:idx val="29"/>
          <c:order val="29"/>
          <c:tx>
            <c:strRef>
              <c:f>INEL_QIPPmilestones!$ED$22</c:f>
              <c:strCache>
                <c:ptCount val="1"/>
                <c:pt idx="0">
                  <c:v>QIPP LM 4.29</c:v>
                </c:pt>
              </c:strCache>
            </c:strRef>
          </c:tx>
          <c:spPr>
            <a:ln w="12700">
              <a:solidFill>
                <a:srgbClr val="993366"/>
              </a:solidFill>
              <a:prstDash val="solid"/>
            </a:ln>
          </c:spPr>
          <c:marker>
            <c:symbol val="triangle"/>
            <c:size val="5"/>
            <c:spPr>
              <a:solidFill>
                <a:srgbClr val="993366"/>
              </a:solidFill>
              <a:ln>
                <a:solidFill>
                  <a:srgbClr val="993366"/>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INEL_QIPPmilestones!$ED$39:$ED$79</c:f>
              <c:numCache>
                <c:formatCode>mmm\ yy</c:formatCode>
                <c:ptCount val="41"/>
              </c:numCache>
            </c:numRef>
          </c:yVal>
        </c:ser>
        <c:axId val="83460480"/>
        <c:axId val="83463552"/>
      </c:scatterChart>
      <c:valAx>
        <c:axId val="83460480"/>
        <c:scaling>
          <c:orientation val="minMax"/>
        </c:scaling>
        <c:axPos val="t"/>
        <c:title>
          <c:tx>
            <c:rich>
              <a:bodyPr/>
              <a:lstStyle/>
              <a:p>
                <a:pPr>
                  <a:defRPr sz="1000" b="1" i="1" u="none" strike="noStrike" baseline="0">
                    <a:solidFill>
                      <a:srgbClr val="000000"/>
                    </a:solidFill>
                    <a:latin typeface="Calibri"/>
                    <a:ea typeface="Calibri"/>
                    <a:cs typeface="Calibri"/>
                  </a:defRPr>
                </a:pPr>
                <a:r>
                  <a:t>MONTH REPORTED</a:t>
                </a:r>
              </a:p>
            </c:rich>
          </c:tx>
          <c:layout>
            <c:manualLayout>
              <c:xMode val="edge"/>
              <c:yMode val="edge"/>
              <c:x val="0.40778605101546861"/>
              <c:y val="5.1548291312070837E-2"/>
            </c:manualLayout>
          </c:layout>
          <c:spPr>
            <a:noFill/>
            <a:ln w="25400">
              <a:noFill/>
            </a:ln>
          </c:spPr>
        </c:title>
        <c:numFmt formatCode="mmm\-yy" sourceLinked="1"/>
        <c:minorTickMark val="out"/>
        <c:tickLblPos val="nextTo"/>
        <c:txPr>
          <a:bodyPr rot="-5400000" vert="horz"/>
          <a:lstStyle/>
          <a:p>
            <a:pPr>
              <a:defRPr sz="1000" b="0" i="1" u="none" strike="noStrike" baseline="0">
                <a:solidFill>
                  <a:srgbClr val="000000"/>
                </a:solidFill>
                <a:latin typeface="Calibri"/>
                <a:ea typeface="Calibri"/>
                <a:cs typeface="Calibri"/>
              </a:defRPr>
            </a:pPr>
            <a:endParaRPr lang="en-US"/>
          </a:p>
        </c:txPr>
        <c:crossAx val="83463552"/>
        <c:crossesAt val="31"/>
        <c:crossBetween val="midCat"/>
        <c:majorUnit val="31"/>
        <c:minorUnit val="31"/>
      </c:valAx>
      <c:valAx>
        <c:axId val="83463552"/>
        <c:scaling>
          <c:orientation val="maxMin"/>
        </c:scaling>
        <c:axPos val="l"/>
        <c:majorGridlines/>
        <c:minorGridlines/>
        <c:title>
          <c:tx>
            <c:rich>
              <a:bodyPr/>
              <a:lstStyle/>
              <a:p>
                <a:pPr>
                  <a:defRPr sz="1000" b="1" i="1" u="none" strike="noStrike" baseline="0">
                    <a:solidFill>
                      <a:srgbClr val="000000"/>
                    </a:solidFill>
                    <a:latin typeface="Calibri"/>
                    <a:ea typeface="Calibri"/>
                    <a:cs typeface="Calibri"/>
                  </a:defRPr>
                </a:pPr>
                <a:r>
                  <a:t>EXPECTED MONTH OF DELVIERY</a:t>
                </a:r>
              </a:p>
            </c:rich>
          </c:tx>
          <c:spPr>
            <a:noFill/>
            <a:ln w="25400">
              <a:noFill/>
            </a:ln>
          </c:spPr>
        </c:title>
        <c:numFmt formatCode="mmm\-yy" sourceLinked="1"/>
        <c:minorTickMark val="out"/>
        <c:tickLblPos val="nextTo"/>
        <c:txPr>
          <a:bodyPr rot="0" vert="horz"/>
          <a:lstStyle/>
          <a:p>
            <a:pPr>
              <a:defRPr sz="1000" b="0" i="1" u="none" strike="noStrike" baseline="0">
                <a:solidFill>
                  <a:srgbClr val="000000"/>
                </a:solidFill>
                <a:latin typeface="Calibri"/>
                <a:ea typeface="Calibri"/>
                <a:cs typeface="Calibri"/>
              </a:defRPr>
            </a:pPr>
            <a:endParaRPr lang="en-US"/>
          </a:p>
        </c:txPr>
        <c:crossAx val="83460480"/>
        <c:crossesAt val="31"/>
        <c:crossBetween val="midCat"/>
        <c:majorUnit val="88.460399999999993"/>
        <c:minorUnit val="88.460399999999993"/>
      </c:valAx>
      <c:spPr>
        <a:ln>
          <a:solidFill>
            <a:schemeClr val="accent1"/>
          </a:solidFill>
        </a:ln>
      </c:spPr>
    </c:plotArea>
    <c:legend>
      <c:legendPos val="r"/>
      <c:layout>
        <c:manualLayout>
          <c:xMode val="edge"/>
          <c:yMode val="edge"/>
          <c:wMode val="edge"/>
          <c:hMode val="edge"/>
          <c:x val="7.6699029126213597E-2"/>
          <c:y val="0.8055564834698693"/>
          <c:w val="0.88737904849272453"/>
          <c:h val="0.96212227259471605"/>
        </c:manualLayout>
      </c:layout>
      <c:txPr>
        <a:bodyPr/>
        <a:lstStyle/>
        <a:p>
          <a:pPr>
            <a:defRPr sz="920" b="0" i="1" u="none" strike="noStrike" baseline="0">
              <a:solidFill>
                <a:srgbClr val="000000"/>
              </a:solidFill>
              <a:latin typeface="Calibri"/>
              <a:ea typeface="Calibri"/>
              <a:cs typeface="Calibri"/>
            </a:defRPr>
          </a:pPr>
          <a:endParaRPr lang="en-US"/>
        </a:p>
      </c:txPr>
    </c:legend>
    <c:plotVisOnly val="1"/>
    <c:dispBlanksAs val="gap"/>
  </c:chart>
  <c:txPr>
    <a:bodyPr/>
    <a:lstStyle/>
    <a:p>
      <a:pPr>
        <a:defRPr sz="1000" b="0" i="1" u="none" strike="noStrike" baseline="0">
          <a:solidFill>
            <a:srgbClr val="000000"/>
          </a:solidFill>
          <a:latin typeface="Calibri"/>
          <a:ea typeface="Calibri"/>
          <a:cs typeface="Calibri"/>
        </a:defRPr>
      </a:pPr>
      <a:endParaRPr lang="en-US"/>
    </a:p>
  </c:txPr>
  <c:printSettings>
    <c:headerFooter alignWithMargins="0"/>
    <c:pageMargins b="1" l="0.75000000000000333" r="0.75000000000000333" t="1" header="0.5" footer="0.5"/>
    <c:pageSetup orientation="landscape" horizontalDpi="200" verticalDpi="200" copies="0"/>
  </c:printSettings>
</c:chartSpace>
</file>

<file path=xl/charts/chart40.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400" b="1" i="1" u="none" strike="noStrike" baseline="0">
                <a:solidFill>
                  <a:srgbClr val="000000"/>
                </a:solidFill>
                <a:latin typeface="Calibri"/>
                <a:ea typeface="Calibri"/>
                <a:cs typeface="Calibri"/>
              </a:defRPr>
            </a:pPr>
            <a:r>
              <a:rPr lang="en-GB"/>
              <a:t>PCT Milestones graph - QIPP initiative 5</a:t>
            </a:r>
          </a:p>
        </c:rich>
      </c:tx>
      <c:layout>
        <c:manualLayout>
          <c:xMode val="edge"/>
          <c:yMode val="edge"/>
          <c:x val="9.8418571464974642E-3"/>
          <c:y val="9.0457064079111325E-3"/>
        </c:manualLayout>
      </c:layout>
      <c:spPr>
        <a:noFill/>
        <a:ln w="25400">
          <a:noFill/>
        </a:ln>
      </c:spPr>
    </c:title>
    <c:plotArea>
      <c:layout>
        <c:manualLayout>
          <c:layoutTarget val="inner"/>
          <c:xMode val="edge"/>
          <c:yMode val="edge"/>
          <c:x val="8.4476379228106677E-2"/>
          <c:y val="0.13164251304030034"/>
          <c:w val="0.79889298892988925"/>
          <c:h val="0.63285024154590053"/>
        </c:manualLayout>
      </c:layout>
      <c:scatterChart>
        <c:scatterStyle val="lineMarker"/>
        <c:ser>
          <c:idx val="0"/>
          <c:order val="0"/>
          <c:tx>
            <c:v>delivery path</c:v>
          </c:tx>
          <c:spPr>
            <a:ln w="6350">
              <a:prstDash val="dashDot"/>
            </a:ln>
          </c:spPr>
          <c:marker>
            <c:symbol val="none"/>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yVal>
        </c:ser>
        <c:ser>
          <c:idx val="6"/>
          <c:order val="1"/>
          <c:tx>
            <c:strRef>
              <c:f>SWL_QIPPmilestones!$EI$22</c:f>
              <c:strCache>
                <c:ptCount val="1"/>
                <c:pt idx="0">
                  <c:v>QIPP LM 5.1</c:v>
                </c:pt>
              </c:strCache>
            </c:strRef>
          </c:tx>
          <c:spPr>
            <a:ln>
              <a:solidFill>
                <a:schemeClr val="tx2">
                  <a:lumMod val="40000"/>
                  <a:lumOff val="60000"/>
                </a:schemeClr>
              </a:solidFill>
            </a:ln>
          </c:spPr>
          <c:marker>
            <c:symbol val="plus"/>
            <c:size val="7"/>
          </c:marker>
          <c:dLbls>
            <c:dLbl>
              <c:idx val="0"/>
              <c:delete val="1"/>
            </c:dLbl>
            <c:dLbl>
              <c:idx val="1"/>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SWL_QIPPmilestones!$EI$39:$EI$79</c:f>
              <c:numCache>
                <c:formatCode>mmm\ yy</c:formatCode>
                <c:ptCount val="41"/>
                <c:pt idx="4">
                  <c:v>41364</c:v>
                </c:pt>
                <c:pt idx="5">
                  <c:v>41364</c:v>
                </c:pt>
                <c:pt idx="6">
                  <c:v>41364</c:v>
                </c:pt>
                <c:pt idx="7">
                  <c:v>41364</c:v>
                </c:pt>
                <c:pt idx="8">
                  <c:v>41364</c:v>
                </c:pt>
                <c:pt idx="9">
                  <c:v>41364</c:v>
                </c:pt>
              </c:numCache>
            </c:numRef>
          </c:yVal>
        </c:ser>
        <c:ser>
          <c:idx val="7"/>
          <c:order val="2"/>
          <c:tx>
            <c:strRef>
              <c:f>SWL_QIPPmilestones!$EJ$22</c:f>
              <c:strCache>
                <c:ptCount val="1"/>
                <c:pt idx="0">
                  <c:v>QIPP LM 5.2</c:v>
                </c:pt>
              </c:strCache>
            </c:strRef>
          </c:tx>
          <c:spPr>
            <a:ln w="25400">
              <a:solidFill>
                <a:srgbClr val="FF8080"/>
              </a:solidFill>
              <a:prstDash val="lgDashDot"/>
            </a:ln>
          </c:spPr>
          <c:marker>
            <c:symbol val="plus"/>
            <c:size val="7"/>
            <c:spPr>
              <a:solidFill>
                <a:srgbClr val="969696"/>
              </a:solidFill>
              <a:ln>
                <a:solidFill>
                  <a:srgbClr val="FF8080"/>
                </a:solidFill>
                <a:prstDash val="solid"/>
              </a:ln>
            </c:spPr>
          </c:marker>
          <c:dLbls>
            <c:dLbl>
              <c:idx val="0"/>
              <c:delete val="1"/>
            </c:dLbl>
            <c:dLbl>
              <c:idx val="1"/>
              <c:delete val="1"/>
            </c:dLbl>
            <c:dLbl>
              <c:idx val="2"/>
              <c:delete val="1"/>
            </c:dLbl>
            <c:dLbl>
              <c:idx val="3"/>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SWL_QIPPmilestones!$EJ$39:$EJ$79</c:f>
              <c:numCache>
                <c:formatCode>mmm\ yy</c:formatCode>
                <c:ptCount val="41"/>
              </c:numCache>
            </c:numRef>
          </c:yVal>
        </c:ser>
        <c:ser>
          <c:idx val="15"/>
          <c:order val="3"/>
          <c:tx>
            <c:strRef>
              <c:f>SWL_QIPPmilestones!$EK$22</c:f>
              <c:strCache>
                <c:ptCount val="1"/>
                <c:pt idx="0">
                  <c:v>QIPP LM 5.3</c:v>
                </c:pt>
              </c:strCache>
            </c:strRef>
          </c:tx>
          <c:spPr>
            <a:ln w="25400">
              <a:solidFill>
                <a:srgbClr val="FFCC99"/>
              </a:solidFill>
              <a:prstDash val="solid"/>
            </a:ln>
          </c:spPr>
          <c:marker>
            <c:symbol val="plus"/>
            <c:size val="7"/>
            <c:spPr>
              <a:noFill/>
              <a:ln>
                <a:solidFill>
                  <a:srgbClr val="FFCC99"/>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SWL_QIPPmilestones!$EK$39:$EK$79</c:f>
              <c:numCache>
                <c:formatCode>mmm\ yy</c:formatCode>
                <c:ptCount val="41"/>
              </c:numCache>
            </c:numRef>
          </c:yVal>
        </c:ser>
        <c:ser>
          <c:idx val="16"/>
          <c:order val="4"/>
          <c:tx>
            <c:strRef>
              <c:f>SWL_QIPPmilestones!$EL$22</c:f>
              <c:strCache>
                <c:ptCount val="1"/>
                <c:pt idx="0">
                  <c:v>QIPP LM 5.4</c:v>
                </c:pt>
              </c:strCache>
            </c:strRef>
          </c:tx>
          <c:spPr>
            <a:ln w="25400">
              <a:solidFill>
                <a:srgbClr val="3366FF"/>
              </a:solidFill>
              <a:prstDash val="solid"/>
            </a:ln>
          </c:spPr>
          <c:marker>
            <c:symbol val="plus"/>
            <c:size val="7"/>
            <c:spPr>
              <a:noFill/>
              <a:ln>
                <a:solidFill>
                  <a:srgbClr val="3366FF"/>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SWL_QIPPmilestones!$EL$39:$EL$79</c:f>
              <c:numCache>
                <c:formatCode>mmm\ yy</c:formatCode>
                <c:ptCount val="41"/>
              </c:numCache>
            </c:numRef>
          </c:yVal>
        </c:ser>
        <c:ser>
          <c:idx val="17"/>
          <c:order val="5"/>
          <c:tx>
            <c:strRef>
              <c:f>SWL_QIPPmilestones!$EM$22</c:f>
              <c:strCache>
                <c:ptCount val="1"/>
                <c:pt idx="0">
                  <c:v>QIPP LM 5.5</c:v>
                </c:pt>
              </c:strCache>
            </c:strRef>
          </c:tx>
          <c:spPr>
            <a:ln w="25400">
              <a:solidFill>
                <a:srgbClr val="33CCCC"/>
              </a:solidFill>
              <a:prstDash val="solid"/>
            </a:ln>
          </c:spPr>
          <c:marker>
            <c:symbol val="plus"/>
            <c:size val="7"/>
            <c:spPr>
              <a:noFill/>
              <a:ln>
                <a:solidFill>
                  <a:srgbClr val="33CCCC"/>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SWL_QIPPmilestones!$EM$39:$EM$79</c:f>
              <c:numCache>
                <c:formatCode>mmm\ yy</c:formatCode>
                <c:ptCount val="41"/>
              </c:numCache>
            </c:numRef>
          </c:yVal>
        </c:ser>
        <c:ser>
          <c:idx val="2"/>
          <c:order val="6"/>
          <c:tx>
            <c:strRef>
              <c:f>SWL_QIPPmilestones!$EN$22</c:f>
              <c:strCache>
                <c:ptCount val="1"/>
                <c:pt idx="0">
                  <c:v>QIPP LM 5.6</c:v>
                </c:pt>
              </c:strCache>
            </c:strRef>
          </c:tx>
          <c:marker>
            <c:symbol val="plus"/>
            <c:size val="7"/>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SWL_QIPPmilestones!$EN$39:$EN$79</c:f>
              <c:numCache>
                <c:formatCode>mmm\ yy</c:formatCode>
                <c:ptCount val="41"/>
              </c:numCache>
            </c:numRef>
          </c:yVal>
        </c:ser>
        <c:ser>
          <c:idx val="3"/>
          <c:order val="7"/>
          <c:tx>
            <c:strRef>
              <c:f>SWL_QIPPmilestones!$EO$22</c:f>
              <c:strCache>
                <c:ptCount val="1"/>
                <c:pt idx="0">
                  <c:v>QIPP LM 5.7</c:v>
                </c:pt>
              </c:strCache>
            </c:strRef>
          </c:tx>
          <c:marker>
            <c:symbol val="plus"/>
            <c:size val="7"/>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SWL_QIPPmilestones!$EO$39:$EO$79</c:f>
              <c:numCache>
                <c:formatCode>mmm\ yy</c:formatCode>
                <c:ptCount val="41"/>
              </c:numCache>
            </c:numRef>
          </c:yVal>
        </c:ser>
        <c:ser>
          <c:idx val="4"/>
          <c:order val="8"/>
          <c:tx>
            <c:strRef>
              <c:f>SWL_QIPPmilestones!$EP$22</c:f>
              <c:strCache>
                <c:ptCount val="1"/>
                <c:pt idx="0">
                  <c:v>QIPP LM 5.8</c:v>
                </c:pt>
              </c:strCache>
            </c:strRef>
          </c:tx>
          <c:marker>
            <c:symbol val="plus"/>
            <c:size val="7"/>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SWL_QIPPmilestones!$EP$39:$EP$79</c:f>
              <c:numCache>
                <c:formatCode>mmm\ yy</c:formatCode>
                <c:ptCount val="41"/>
              </c:numCache>
            </c:numRef>
          </c:yVal>
        </c:ser>
        <c:ser>
          <c:idx val="5"/>
          <c:order val="9"/>
          <c:tx>
            <c:strRef>
              <c:f>SWL_QIPPmilestones!$EQ$22</c:f>
              <c:strCache>
                <c:ptCount val="1"/>
                <c:pt idx="0">
                  <c:v>QIPP LM 5.9</c:v>
                </c:pt>
              </c:strCache>
            </c:strRef>
          </c:tx>
          <c:marker>
            <c:symbol val="plus"/>
            <c:size val="7"/>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SWL_QIPPmilestones!$EQ$39:$EQ$79</c:f>
              <c:numCache>
                <c:formatCode>mmm\ yy</c:formatCode>
                <c:ptCount val="41"/>
              </c:numCache>
            </c:numRef>
          </c:yVal>
        </c:ser>
        <c:ser>
          <c:idx val="8"/>
          <c:order val="10"/>
          <c:tx>
            <c:strRef>
              <c:f>SWL_QIPPmilestones!$ER$22</c:f>
              <c:strCache>
                <c:ptCount val="1"/>
                <c:pt idx="0">
                  <c:v>QIPP LM 5.10</c:v>
                </c:pt>
              </c:strCache>
            </c:strRef>
          </c:tx>
          <c:marker>
            <c:symbol val="plus"/>
            <c:size val="7"/>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SWL_QIPPmilestones!$ER$39:$ER$79</c:f>
              <c:numCache>
                <c:formatCode>mmm\ yy</c:formatCode>
                <c:ptCount val="41"/>
              </c:numCache>
            </c:numRef>
          </c:yVal>
        </c:ser>
        <c:ser>
          <c:idx val="1"/>
          <c:order val="11"/>
          <c:tx>
            <c:strRef>
              <c:f>SWL_QIPPmilestones!$ES$22</c:f>
              <c:strCache>
                <c:ptCount val="1"/>
                <c:pt idx="0">
                  <c:v>QIPP LM 5.11</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SWL_QIPPmilestones!$ES$39:$ES$79</c:f>
              <c:numCache>
                <c:formatCode>mmm\ yy</c:formatCode>
                <c:ptCount val="41"/>
              </c:numCache>
            </c:numRef>
          </c:yVal>
        </c:ser>
        <c:ser>
          <c:idx val="9"/>
          <c:order val="12"/>
          <c:tx>
            <c:strRef>
              <c:f>SWL_QIPPmilestones!$ET$22</c:f>
              <c:strCache>
                <c:ptCount val="1"/>
                <c:pt idx="0">
                  <c:v>QIPP LM 5.12</c:v>
                </c:pt>
              </c:strCache>
            </c:strRef>
          </c:tx>
          <c:spPr>
            <a:ln w="12700">
              <a:solidFill>
                <a:srgbClr val="CCFFFF"/>
              </a:solidFill>
              <a:prstDash val="solid"/>
            </a:ln>
          </c:spPr>
          <c:marker>
            <c:symbol val="diamond"/>
            <c:size val="5"/>
            <c:spPr>
              <a:solidFill>
                <a:srgbClr val="CCFFFF"/>
              </a:solidFill>
              <a:ln>
                <a:solidFill>
                  <a:srgbClr val="CCFFFF"/>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SWL_QIPPmilestones!$ET$39:$ET$79</c:f>
              <c:numCache>
                <c:formatCode>mmm\ yy</c:formatCode>
                <c:ptCount val="41"/>
              </c:numCache>
            </c:numRef>
          </c:yVal>
        </c:ser>
        <c:ser>
          <c:idx val="10"/>
          <c:order val="13"/>
          <c:tx>
            <c:strRef>
              <c:f>SWL_QIPPmilestones!$EU$22</c:f>
              <c:strCache>
                <c:ptCount val="1"/>
                <c:pt idx="0">
                  <c:v>QIPP LM 5.13</c:v>
                </c:pt>
              </c:strCache>
            </c:strRef>
          </c:tx>
          <c:spPr>
            <a:ln w="12700">
              <a:solidFill>
                <a:srgbClr val="CCFFCC"/>
              </a:solidFill>
              <a:prstDash val="solid"/>
            </a:ln>
          </c:spPr>
          <c:marker>
            <c:symbol val="square"/>
            <c:size val="5"/>
            <c:spPr>
              <a:solidFill>
                <a:srgbClr val="CCFFCC"/>
              </a:solidFill>
              <a:ln>
                <a:solidFill>
                  <a:srgbClr val="CCFFCC"/>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SWL_QIPPmilestones!$EU$39:$EU$79</c:f>
              <c:numCache>
                <c:formatCode>mmm\ yy</c:formatCode>
                <c:ptCount val="41"/>
              </c:numCache>
            </c:numRef>
          </c:yVal>
        </c:ser>
        <c:ser>
          <c:idx val="11"/>
          <c:order val="14"/>
          <c:tx>
            <c:strRef>
              <c:f>SWL_QIPPmilestones!$EV$22</c:f>
              <c:strCache>
                <c:ptCount val="1"/>
                <c:pt idx="0">
                  <c:v>QIPP LM 5.14</c:v>
                </c:pt>
              </c:strCache>
            </c:strRef>
          </c:tx>
          <c:spPr>
            <a:ln w="12700">
              <a:solidFill>
                <a:srgbClr val="FFFF99"/>
              </a:solidFill>
              <a:prstDash val="solid"/>
            </a:ln>
          </c:spPr>
          <c:marker>
            <c:symbol val="triangle"/>
            <c:size val="5"/>
            <c:spPr>
              <a:solidFill>
                <a:srgbClr val="FFFF99"/>
              </a:solidFill>
              <a:ln>
                <a:solidFill>
                  <a:srgbClr val="FFFF99"/>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SWL_QIPPmilestones!$EV$39:$EV$79</c:f>
              <c:numCache>
                <c:formatCode>mmm\ yy</c:formatCode>
                <c:ptCount val="41"/>
              </c:numCache>
            </c:numRef>
          </c:yVal>
        </c:ser>
        <c:ser>
          <c:idx val="12"/>
          <c:order val="15"/>
          <c:tx>
            <c:strRef>
              <c:f>SWL_QIPPmilestones!$EW$22</c:f>
              <c:strCache>
                <c:ptCount val="1"/>
                <c:pt idx="0">
                  <c:v>QIPP LM 5.15</c:v>
                </c:pt>
              </c:strCache>
            </c:strRef>
          </c:tx>
          <c:spPr>
            <a:ln w="12700">
              <a:solidFill>
                <a:srgbClr val="99CCFF"/>
              </a:solidFill>
              <a:prstDash val="solid"/>
            </a:ln>
          </c:spPr>
          <c:marker>
            <c:symbol val="x"/>
            <c:size val="5"/>
            <c:spPr>
              <a:noFill/>
              <a:ln>
                <a:solidFill>
                  <a:srgbClr val="99CCFF"/>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SWL_QIPPmilestones!$EW$39:$EW$79</c:f>
              <c:numCache>
                <c:formatCode>mmm\ yy</c:formatCode>
                <c:ptCount val="41"/>
              </c:numCache>
            </c:numRef>
          </c:yVal>
        </c:ser>
        <c:ser>
          <c:idx val="13"/>
          <c:order val="16"/>
          <c:tx>
            <c:strRef>
              <c:f>SWL_QIPPmilestones!$EX$22</c:f>
              <c:strCache>
                <c:ptCount val="1"/>
                <c:pt idx="0">
                  <c:v>QIPP LM 5.16</c:v>
                </c:pt>
              </c:strCache>
            </c:strRef>
          </c:tx>
          <c:spPr>
            <a:ln w="12700">
              <a:solidFill>
                <a:srgbClr val="FF99CC"/>
              </a:solidFill>
              <a:prstDash val="solid"/>
            </a:ln>
          </c:spPr>
          <c:marker>
            <c:symbol val="star"/>
            <c:size val="5"/>
            <c:spPr>
              <a:noFill/>
              <a:ln>
                <a:solidFill>
                  <a:srgbClr val="FF99CC"/>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SWL_QIPPmilestones!$EX$39:$EX$79</c:f>
              <c:numCache>
                <c:formatCode>mmm\ yy</c:formatCode>
                <c:ptCount val="41"/>
              </c:numCache>
            </c:numRef>
          </c:yVal>
        </c:ser>
        <c:ser>
          <c:idx val="14"/>
          <c:order val="17"/>
          <c:tx>
            <c:strRef>
              <c:f>SWL_QIPPmilestones!$EY$22</c:f>
              <c:strCache>
                <c:ptCount val="1"/>
                <c:pt idx="0">
                  <c:v>QIPP LM 5.17</c:v>
                </c:pt>
              </c:strCache>
            </c:strRef>
          </c:tx>
          <c:spPr>
            <a:ln w="12700">
              <a:solidFill>
                <a:srgbClr val="CC99FF"/>
              </a:solidFill>
              <a:prstDash val="solid"/>
            </a:ln>
          </c:spPr>
          <c:marker>
            <c:symbol val="circle"/>
            <c:size val="5"/>
            <c:spPr>
              <a:solidFill>
                <a:srgbClr val="CC99FF"/>
              </a:solidFill>
              <a:ln>
                <a:solidFill>
                  <a:srgbClr val="CC99FF"/>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SWL_QIPPmilestones!$EY$39:$EY$79</c:f>
              <c:numCache>
                <c:formatCode>mmm\ yy</c:formatCode>
                <c:ptCount val="41"/>
              </c:numCache>
            </c:numRef>
          </c:yVal>
        </c:ser>
        <c:ser>
          <c:idx val="18"/>
          <c:order val="18"/>
          <c:tx>
            <c:strRef>
              <c:f>SWL_QIPPmilestones!$EZ$22</c:f>
              <c:strCache>
                <c:ptCount val="1"/>
                <c:pt idx="0">
                  <c:v>QIPP LM 5.18</c:v>
                </c:pt>
              </c:strCache>
            </c:strRef>
          </c:tx>
          <c:spPr>
            <a:ln w="12700">
              <a:solidFill>
                <a:srgbClr val="99CC00"/>
              </a:solidFill>
              <a:prstDash val="solid"/>
            </a:ln>
          </c:spPr>
          <c:marker>
            <c:symbol val="diamond"/>
            <c:size val="5"/>
            <c:spPr>
              <a:solidFill>
                <a:srgbClr val="99CC00"/>
              </a:solidFill>
              <a:ln>
                <a:solidFill>
                  <a:srgbClr val="99CC00"/>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SWL_QIPPmilestones!$EZ$39:$EZ$79</c:f>
              <c:numCache>
                <c:formatCode>mmm\ yy</c:formatCode>
                <c:ptCount val="41"/>
              </c:numCache>
            </c:numRef>
          </c:yVal>
        </c:ser>
        <c:ser>
          <c:idx val="19"/>
          <c:order val="19"/>
          <c:tx>
            <c:strRef>
              <c:f>SWL_QIPPmilestones!$FA$22</c:f>
              <c:strCache>
                <c:ptCount val="1"/>
                <c:pt idx="0">
                  <c:v>QIPP LM 5.19</c:v>
                </c:pt>
              </c:strCache>
            </c:strRef>
          </c:tx>
          <c:spPr>
            <a:ln w="12700">
              <a:solidFill>
                <a:srgbClr val="FFCC00"/>
              </a:solidFill>
              <a:prstDash val="solid"/>
            </a:ln>
          </c:spPr>
          <c:marker>
            <c:symbol val="square"/>
            <c:size val="5"/>
            <c:spPr>
              <a:solidFill>
                <a:srgbClr val="FFCC00"/>
              </a:solidFill>
              <a:ln>
                <a:solidFill>
                  <a:srgbClr val="FFCC00"/>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SWL_QIPPmilestones!$FA$39:$FA$79</c:f>
              <c:numCache>
                <c:formatCode>mmm\ yy</c:formatCode>
                <c:ptCount val="41"/>
              </c:numCache>
            </c:numRef>
          </c:yVal>
        </c:ser>
        <c:ser>
          <c:idx val="20"/>
          <c:order val="20"/>
          <c:tx>
            <c:strRef>
              <c:f>SWL_QIPPmilestones!$FB$22</c:f>
              <c:strCache>
                <c:ptCount val="1"/>
                <c:pt idx="0">
                  <c:v>QIPP LM 5.20</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SWL_QIPPmilestones!$FB$39:$FB$79</c:f>
              <c:numCache>
                <c:formatCode>mmm\ yy</c:formatCode>
                <c:ptCount val="41"/>
              </c:numCache>
            </c:numRef>
          </c:yVal>
        </c:ser>
        <c:ser>
          <c:idx val="21"/>
          <c:order val="21"/>
          <c:tx>
            <c:strRef>
              <c:f>SWL_QIPPmilestones!$FC$22</c:f>
              <c:strCache>
                <c:ptCount val="1"/>
                <c:pt idx="0">
                  <c:v>QIPP LM 5.21</c:v>
                </c:pt>
              </c:strCache>
            </c:strRef>
          </c:tx>
          <c:spPr>
            <a:ln w="12700">
              <a:solidFill>
                <a:srgbClr val="FF6600"/>
              </a:solidFill>
              <a:prstDash val="solid"/>
            </a:ln>
          </c:spPr>
          <c:marker>
            <c:symbol val="x"/>
            <c:size val="5"/>
            <c:spPr>
              <a:noFill/>
              <a:ln>
                <a:solidFill>
                  <a:srgbClr val="FF6600"/>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SWL_QIPPmilestones!$FC$39:$FC$79</c:f>
              <c:numCache>
                <c:formatCode>mmm\ yy</c:formatCode>
                <c:ptCount val="41"/>
              </c:numCache>
            </c:numRef>
          </c:yVal>
        </c:ser>
        <c:ser>
          <c:idx val="22"/>
          <c:order val="22"/>
          <c:tx>
            <c:strRef>
              <c:f>SWL_QIPPmilestones!$FD$22</c:f>
              <c:strCache>
                <c:ptCount val="1"/>
                <c:pt idx="0">
                  <c:v>QIPP LM 5.22</c:v>
                </c:pt>
              </c:strCache>
            </c:strRef>
          </c:tx>
          <c:spPr>
            <a:ln w="12700">
              <a:solidFill>
                <a:srgbClr val="666699"/>
              </a:solidFill>
              <a:prstDash val="solid"/>
            </a:ln>
          </c:spPr>
          <c:marker>
            <c:symbol val="star"/>
            <c:size val="5"/>
            <c:spPr>
              <a:noFill/>
              <a:ln>
                <a:solidFill>
                  <a:srgbClr val="666699"/>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SWL_QIPPmilestones!$FD$39:$FD$79</c:f>
              <c:numCache>
                <c:formatCode>mmm\ yy</c:formatCode>
                <c:ptCount val="41"/>
              </c:numCache>
            </c:numRef>
          </c:yVal>
        </c:ser>
        <c:ser>
          <c:idx val="23"/>
          <c:order val="23"/>
          <c:tx>
            <c:strRef>
              <c:f>SWL_QIPPmilestones!$FE$22</c:f>
              <c:strCache>
                <c:ptCount val="1"/>
                <c:pt idx="0">
                  <c:v>QIPP LM 5.23</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SWL_QIPPmilestones!$FE$39:$FE$79</c:f>
              <c:numCache>
                <c:formatCode>mmm\ yy</c:formatCode>
                <c:ptCount val="41"/>
              </c:numCache>
            </c:numRef>
          </c:yVal>
        </c:ser>
        <c:ser>
          <c:idx val="24"/>
          <c:order val="24"/>
          <c:tx>
            <c:strRef>
              <c:f>SWL_QIPPmilestones!$FF$22</c:f>
              <c:strCache>
                <c:ptCount val="1"/>
                <c:pt idx="0">
                  <c:v>QIPP LM 5.24</c:v>
                </c:pt>
              </c:strCache>
            </c:strRef>
          </c:tx>
          <c:spPr>
            <a:ln w="12700">
              <a:solidFill>
                <a:srgbClr val="003366"/>
              </a:solidFill>
              <a:prstDash val="solid"/>
            </a:ln>
          </c:spPr>
          <c:marker>
            <c:symbol val="plus"/>
            <c:size val="5"/>
            <c:spPr>
              <a:noFill/>
              <a:ln>
                <a:solidFill>
                  <a:srgbClr val="003366"/>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SWL_QIPPmilestones!$FF$39:$FF$79</c:f>
              <c:numCache>
                <c:formatCode>mmm\ yy</c:formatCode>
                <c:ptCount val="41"/>
              </c:numCache>
            </c:numRef>
          </c:yVal>
        </c:ser>
        <c:ser>
          <c:idx val="25"/>
          <c:order val="25"/>
          <c:tx>
            <c:strRef>
              <c:f>SWL_QIPPmilestones!$FG$22</c:f>
              <c:strCache>
                <c:ptCount val="1"/>
                <c:pt idx="0">
                  <c:v>QIPP LM 5.25</c:v>
                </c:pt>
              </c:strCache>
            </c:strRef>
          </c:tx>
          <c:spPr>
            <a:ln w="12700">
              <a:solidFill>
                <a:srgbClr val="339966"/>
              </a:solidFill>
              <a:prstDash val="solid"/>
            </a:ln>
          </c:spPr>
          <c:marker>
            <c:symbol val="dot"/>
            <c:size val="5"/>
            <c:spPr>
              <a:noFill/>
              <a:ln>
                <a:solidFill>
                  <a:srgbClr val="339966"/>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SWL_QIPPmilestones!$FG$39:$FG$79</c:f>
              <c:numCache>
                <c:formatCode>mmm\ yy</c:formatCode>
                <c:ptCount val="41"/>
              </c:numCache>
            </c:numRef>
          </c:yVal>
        </c:ser>
        <c:ser>
          <c:idx val="26"/>
          <c:order val="26"/>
          <c:tx>
            <c:strRef>
              <c:f>SWL_QIPPmilestones!$FH$22</c:f>
              <c:strCache>
                <c:ptCount val="1"/>
                <c:pt idx="0">
                  <c:v>QIPP LM 5.26</c:v>
                </c:pt>
              </c:strCache>
            </c:strRef>
          </c:tx>
          <c:spPr>
            <a:ln w="12700">
              <a:solidFill>
                <a:srgbClr val="003300"/>
              </a:solidFill>
              <a:prstDash val="solid"/>
            </a:ln>
          </c:spPr>
          <c:marker>
            <c:symbol val="dash"/>
            <c:size val="5"/>
            <c:spPr>
              <a:noFill/>
              <a:ln>
                <a:solidFill>
                  <a:srgbClr val="003300"/>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SWL_QIPPmilestones!$FH$39:$FH$79</c:f>
              <c:numCache>
                <c:formatCode>mmm\ yy</c:formatCode>
                <c:ptCount val="41"/>
              </c:numCache>
            </c:numRef>
          </c:yVal>
        </c:ser>
        <c:ser>
          <c:idx val="27"/>
          <c:order val="27"/>
          <c:tx>
            <c:strRef>
              <c:f>SWL_QIPPmilestones!$FI$22</c:f>
              <c:strCache>
                <c:ptCount val="1"/>
                <c:pt idx="0">
                  <c:v>QIPP LM 5.27</c:v>
                </c:pt>
              </c:strCache>
            </c:strRef>
          </c:tx>
          <c:spPr>
            <a:ln w="12700">
              <a:solidFill>
                <a:srgbClr val="333300"/>
              </a:solidFill>
              <a:prstDash val="solid"/>
            </a:ln>
          </c:spPr>
          <c:marker>
            <c:symbol val="diamond"/>
            <c:size val="5"/>
            <c:spPr>
              <a:solidFill>
                <a:srgbClr val="333300"/>
              </a:solidFill>
              <a:ln>
                <a:solidFill>
                  <a:srgbClr val="333300"/>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SWL_QIPPmilestones!$FI$39:$FI$79</c:f>
              <c:numCache>
                <c:formatCode>mmm\ yy</c:formatCode>
                <c:ptCount val="41"/>
              </c:numCache>
            </c:numRef>
          </c:yVal>
        </c:ser>
        <c:ser>
          <c:idx val="28"/>
          <c:order val="28"/>
          <c:tx>
            <c:strRef>
              <c:f>SWL_QIPPmilestones!$FJ$22</c:f>
              <c:strCache>
                <c:ptCount val="1"/>
                <c:pt idx="0">
                  <c:v>QIPP LM 5.28</c:v>
                </c:pt>
              </c:strCache>
            </c:strRef>
          </c:tx>
          <c:spPr>
            <a:ln w="12700">
              <a:solidFill>
                <a:srgbClr val="993300"/>
              </a:solidFill>
              <a:prstDash val="solid"/>
            </a:ln>
          </c:spPr>
          <c:marker>
            <c:symbol val="square"/>
            <c:size val="5"/>
            <c:spPr>
              <a:solidFill>
                <a:srgbClr val="993300"/>
              </a:solidFill>
              <a:ln>
                <a:solidFill>
                  <a:srgbClr val="993300"/>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SWL_QIPPmilestones!$FJ$39:$FJ$79</c:f>
              <c:numCache>
                <c:formatCode>mmm\ yy</c:formatCode>
                <c:ptCount val="41"/>
              </c:numCache>
            </c:numRef>
          </c:yVal>
        </c:ser>
        <c:ser>
          <c:idx val="29"/>
          <c:order val="29"/>
          <c:tx>
            <c:strRef>
              <c:f>SWL_QIPPmilestones!$FK$22</c:f>
              <c:strCache>
                <c:ptCount val="1"/>
                <c:pt idx="0">
                  <c:v>QIPP LM 5.29</c:v>
                </c:pt>
              </c:strCache>
            </c:strRef>
          </c:tx>
          <c:spPr>
            <a:ln w="12700">
              <a:solidFill>
                <a:srgbClr val="993366"/>
              </a:solidFill>
              <a:prstDash val="solid"/>
            </a:ln>
          </c:spPr>
          <c:marker>
            <c:symbol val="triangle"/>
            <c:size val="5"/>
            <c:spPr>
              <a:solidFill>
                <a:srgbClr val="993366"/>
              </a:solidFill>
              <a:ln>
                <a:solidFill>
                  <a:srgbClr val="993366"/>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SWL_QIPPmilestones!$FK$39:$FK$79</c:f>
              <c:numCache>
                <c:formatCode>mmm\ yy</c:formatCode>
                <c:ptCount val="41"/>
              </c:numCache>
            </c:numRef>
          </c:yVal>
        </c:ser>
        <c:axId val="102600704"/>
        <c:axId val="102603776"/>
      </c:scatterChart>
      <c:valAx>
        <c:axId val="102600704"/>
        <c:scaling>
          <c:orientation val="minMax"/>
        </c:scaling>
        <c:axPos val="t"/>
        <c:title>
          <c:tx>
            <c:rich>
              <a:bodyPr/>
              <a:lstStyle/>
              <a:p>
                <a:pPr>
                  <a:defRPr sz="1000" b="1" i="1" u="none" strike="noStrike" baseline="0">
                    <a:solidFill>
                      <a:srgbClr val="000000"/>
                    </a:solidFill>
                    <a:latin typeface="Calibri"/>
                    <a:ea typeface="Calibri"/>
                    <a:cs typeface="Calibri"/>
                  </a:defRPr>
                </a:pPr>
                <a:r>
                  <a:rPr lang="en-GB"/>
                  <a:t>MONTH REPORTED</a:t>
                </a:r>
              </a:p>
            </c:rich>
          </c:tx>
          <c:layout>
            <c:manualLayout>
              <c:xMode val="edge"/>
              <c:yMode val="edge"/>
              <c:x val="0.40778605101546861"/>
              <c:y val="5.1548291312070837E-2"/>
            </c:manualLayout>
          </c:layout>
          <c:spPr>
            <a:noFill/>
            <a:ln w="25400">
              <a:noFill/>
            </a:ln>
          </c:spPr>
        </c:title>
        <c:numFmt formatCode="mmm\-yy" sourceLinked="1"/>
        <c:minorTickMark val="out"/>
        <c:tickLblPos val="nextTo"/>
        <c:txPr>
          <a:bodyPr rot="-5400000" vert="horz"/>
          <a:lstStyle/>
          <a:p>
            <a:pPr>
              <a:defRPr sz="1000" b="0" i="1" u="none" strike="noStrike" baseline="0">
                <a:solidFill>
                  <a:srgbClr val="000000"/>
                </a:solidFill>
                <a:latin typeface="Calibri"/>
                <a:ea typeface="Calibri"/>
                <a:cs typeface="Calibri"/>
              </a:defRPr>
            </a:pPr>
            <a:endParaRPr lang="en-US"/>
          </a:p>
        </c:txPr>
        <c:crossAx val="102603776"/>
        <c:crossesAt val="31"/>
        <c:crossBetween val="midCat"/>
        <c:majorUnit val="31"/>
        <c:minorUnit val="31"/>
      </c:valAx>
      <c:valAx>
        <c:axId val="102603776"/>
        <c:scaling>
          <c:orientation val="maxMin"/>
        </c:scaling>
        <c:axPos val="l"/>
        <c:majorGridlines/>
        <c:minorGridlines/>
        <c:title>
          <c:tx>
            <c:rich>
              <a:bodyPr/>
              <a:lstStyle/>
              <a:p>
                <a:pPr>
                  <a:defRPr sz="1000" b="1" i="1" u="none" strike="noStrike" baseline="0">
                    <a:solidFill>
                      <a:srgbClr val="000000"/>
                    </a:solidFill>
                    <a:latin typeface="Calibri"/>
                    <a:ea typeface="Calibri"/>
                    <a:cs typeface="Calibri"/>
                  </a:defRPr>
                </a:pPr>
                <a:r>
                  <a:rPr lang="en-GB"/>
                  <a:t>EXPECTED MONTH OF DELVIERY</a:t>
                </a:r>
              </a:p>
            </c:rich>
          </c:tx>
          <c:spPr>
            <a:noFill/>
            <a:ln w="25400">
              <a:noFill/>
            </a:ln>
          </c:spPr>
        </c:title>
        <c:numFmt formatCode="mmm\-yy" sourceLinked="1"/>
        <c:minorTickMark val="out"/>
        <c:tickLblPos val="nextTo"/>
        <c:txPr>
          <a:bodyPr rot="0" vert="horz"/>
          <a:lstStyle/>
          <a:p>
            <a:pPr>
              <a:defRPr sz="1000" b="0" i="1" u="none" strike="noStrike" baseline="0">
                <a:solidFill>
                  <a:srgbClr val="000000"/>
                </a:solidFill>
                <a:latin typeface="Calibri"/>
                <a:ea typeface="Calibri"/>
                <a:cs typeface="Calibri"/>
              </a:defRPr>
            </a:pPr>
            <a:endParaRPr lang="en-US"/>
          </a:p>
        </c:txPr>
        <c:crossAx val="102600704"/>
        <c:crossesAt val="31"/>
        <c:crossBetween val="midCat"/>
        <c:majorUnit val="31"/>
        <c:minorUnit val="31"/>
      </c:valAx>
      <c:spPr>
        <a:ln>
          <a:solidFill>
            <a:schemeClr val="accent1"/>
          </a:solidFill>
        </a:ln>
      </c:spPr>
    </c:plotArea>
    <c:legend>
      <c:legendPos val="r"/>
      <c:layout>
        <c:manualLayout>
          <c:xMode val="edge"/>
          <c:yMode val="edge"/>
          <c:wMode val="edge"/>
          <c:hMode val="edge"/>
          <c:x val="7.6699029126213597E-2"/>
          <c:y val="0.8055564834698693"/>
          <c:w val="0.88737904849272453"/>
          <c:h val="0.96212227259471605"/>
        </c:manualLayout>
      </c:layout>
      <c:txPr>
        <a:bodyPr/>
        <a:lstStyle/>
        <a:p>
          <a:pPr>
            <a:defRPr sz="920" b="0" i="1" u="none" strike="noStrike" baseline="0">
              <a:solidFill>
                <a:srgbClr val="000000"/>
              </a:solidFill>
              <a:latin typeface="Calibri"/>
              <a:ea typeface="Calibri"/>
              <a:cs typeface="Calibri"/>
            </a:defRPr>
          </a:pPr>
          <a:endParaRPr lang="en-US"/>
        </a:p>
      </c:txPr>
    </c:legend>
    <c:plotVisOnly val="1"/>
    <c:dispBlanksAs val="gap"/>
  </c:chart>
  <c:txPr>
    <a:bodyPr/>
    <a:lstStyle/>
    <a:p>
      <a:pPr>
        <a:defRPr sz="1000" b="0" i="1" u="none" strike="noStrike" baseline="0">
          <a:solidFill>
            <a:srgbClr val="000000"/>
          </a:solidFill>
          <a:latin typeface="Calibri"/>
          <a:ea typeface="Calibri"/>
          <a:cs typeface="Calibri"/>
        </a:defRPr>
      </a:pPr>
      <a:endParaRPr lang="en-US"/>
    </a:p>
  </c:txPr>
  <c:printSettings>
    <c:headerFooter alignWithMargins="0"/>
    <c:pageMargins b="1" l="0.75000000000000333" r="0.75000000000000333"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400" b="1" i="1" u="none" strike="noStrike" baseline="0">
                <a:solidFill>
                  <a:srgbClr val="000000"/>
                </a:solidFill>
                <a:latin typeface="Calibri"/>
                <a:ea typeface="Calibri"/>
                <a:cs typeface="Calibri"/>
              </a:defRPr>
            </a:pPr>
            <a:r>
              <a:rPr lang="en-GB"/>
              <a:t>PCT Milestones graph - QIPP initiative 6</a:t>
            </a:r>
          </a:p>
        </c:rich>
      </c:tx>
      <c:layout>
        <c:manualLayout>
          <c:xMode val="edge"/>
          <c:yMode val="edge"/>
          <c:x val="9.8417814165081968E-3"/>
          <c:y val="9.0456851783817412E-3"/>
        </c:manualLayout>
      </c:layout>
      <c:spPr>
        <a:noFill/>
        <a:ln w="25400">
          <a:noFill/>
        </a:ln>
      </c:spPr>
    </c:title>
    <c:plotArea>
      <c:layout>
        <c:manualLayout>
          <c:layoutTarget val="inner"/>
          <c:xMode val="edge"/>
          <c:yMode val="edge"/>
          <c:x val="8.4476379228106677E-2"/>
          <c:y val="0.13164251304030034"/>
          <c:w val="0.79889298892988925"/>
          <c:h val="0.63285024154590053"/>
        </c:manualLayout>
      </c:layout>
      <c:scatterChart>
        <c:scatterStyle val="lineMarker"/>
        <c:ser>
          <c:idx val="0"/>
          <c:order val="0"/>
          <c:tx>
            <c:v>delivery path</c:v>
          </c:tx>
          <c:spPr>
            <a:ln w="6350">
              <a:prstDash val="dashDot"/>
            </a:ln>
          </c:spPr>
          <c:marker>
            <c:symbol val="none"/>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yVal>
        </c:ser>
        <c:ser>
          <c:idx val="6"/>
          <c:order val="1"/>
          <c:tx>
            <c:strRef>
              <c:f>SWL_QIPPmilestones!$FP$22</c:f>
              <c:strCache>
                <c:ptCount val="1"/>
                <c:pt idx="0">
                  <c:v>QIPP LM 6.1</c:v>
                </c:pt>
              </c:strCache>
            </c:strRef>
          </c:tx>
          <c:spPr>
            <a:ln>
              <a:solidFill>
                <a:schemeClr val="tx2">
                  <a:lumMod val="40000"/>
                  <a:lumOff val="60000"/>
                </a:schemeClr>
              </a:solidFill>
            </a:ln>
          </c:spPr>
          <c:marker>
            <c:symbol val="plus"/>
            <c:size val="7"/>
          </c:marker>
          <c:dLbls>
            <c:dLbl>
              <c:idx val="0"/>
              <c:delete val="1"/>
            </c:dLbl>
            <c:dLbl>
              <c:idx val="1"/>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SWL_QIPPmilestones!$FP$39:$FP$79</c:f>
              <c:numCache>
                <c:formatCode>mmm\ yy</c:formatCode>
                <c:ptCount val="41"/>
                <c:pt idx="4">
                  <c:v>41090</c:v>
                </c:pt>
                <c:pt idx="5">
                  <c:v>41090</c:v>
                </c:pt>
                <c:pt idx="6">
                  <c:v>41090</c:v>
                </c:pt>
              </c:numCache>
            </c:numRef>
          </c:yVal>
        </c:ser>
        <c:ser>
          <c:idx val="7"/>
          <c:order val="2"/>
          <c:tx>
            <c:strRef>
              <c:f>SWL_QIPPmilestones!$FQ$22</c:f>
              <c:strCache>
                <c:ptCount val="1"/>
                <c:pt idx="0">
                  <c:v>QIPP LM 6.2</c:v>
                </c:pt>
              </c:strCache>
            </c:strRef>
          </c:tx>
          <c:spPr>
            <a:ln w="25400">
              <a:solidFill>
                <a:srgbClr val="FF8080"/>
              </a:solidFill>
              <a:prstDash val="lgDashDot"/>
            </a:ln>
          </c:spPr>
          <c:marker>
            <c:symbol val="plus"/>
            <c:size val="7"/>
            <c:spPr>
              <a:solidFill>
                <a:srgbClr val="969696"/>
              </a:solidFill>
              <a:ln>
                <a:solidFill>
                  <a:srgbClr val="FF8080"/>
                </a:solidFill>
                <a:prstDash val="solid"/>
              </a:ln>
            </c:spPr>
          </c:marker>
          <c:dLbls>
            <c:dLbl>
              <c:idx val="0"/>
              <c:delete val="1"/>
            </c:dLbl>
            <c:dLbl>
              <c:idx val="1"/>
              <c:delete val="1"/>
            </c:dLbl>
            <c:dLbl>
              <c:idx val="2"/>
              <c:delete val="1"/>
            </c:dLbl>
            <c:dLbl>
              <c:idx val="3"/>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SWL_QIPPmilestones!$FM$51</c:f>
              <c:numCache>
                <c:formatCode>mmm\ yy</c:formatCode>
                <c:ptCount val="1"/>
              </c:numCache>
            </c:numRef>
          </c:yVal>
        </c:ser>
        <c:ser>
          <c:idx val="15"/>
          <c:order val="3"/>
          <c:tx>
            <c:strRef>
              <c:f>SWL_QIPPmilestones!$FR$22</c:f>
              <c:strCache>
                <c:ptCount val="1"/>
                <c:pt idx="0">
                  <c:v>QIPP LM 6.3</c:v>
                </c:pt>
              </c:strCache>
            </c:strRef>
          </c:tx>
          <c:spPr>
            <a:ln w="25400">
              <a:solidFill>
                <a:srgbClr val="FFCC99"/>
              </a:solidFill>
              <a:prstDash val="solid"/>
            </a:ln>
          </c:spPr>
          <c:marker>
            <c:symbol val="plus"/>
            <c:size val="7"/>
            <c:spPr>
              <a:noFill/>
              <a:ln>
                <a:solidFill>
                  <a:srgbClr val="FFCC99"/>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SWL_QIPPmilestones!$FR$39:$FR$79</c:f>
              <c:numCache>
                <c:formatCode>mmm\ yy</c:formatCode>
                <c:ptCount val="41"/>
                <c:pt idx="4">
                  <c:v>41274</c:v>
                </c:pt>
                <c:pt idx="5">
                  <c:v>41274</c:v>
                </c:pt>
                <c:pt idx="6">
                  <c:v>41274</c:v>
                </c:pt>
                <c:pt idx="7">
                  <c:v>41274</c:v>
                </c:pt>
                <c:pt idx="8">
                  <c:v>41274</c:v>
                </c:pt>
                <c:pt idx="9">
                  <c:v>41274</c:v>
                </c:pt>
              </c:numCache>
            </c:numRef>
          </c:yVal>
        </c:ser>
        <c:ser>
          <c:idx val="16"/>
          <c:order val="4"/>
          <c:tx>
            <c:strRef>
              <c:f>SWL_QIPPmilestones!$FS$22</c:f>
              <c:strCache>
                <c:ptCount val="1"/>
                <c:pt idx="0">
                  <c:v>QIPP LM 6.4</c:v>
                </c:pt>
              </c:strCache>
            </c:strRef>
          </c:tx>
          <c:spPr>
            <a:ln w="25400">
              <a:solidFill>
                <a:srgbClr val="3366FF"/>
              </a:solidFill>
              <a:prstDash val="solid"/>
            </a:ln>
          </c:spPr>
          <c:marker>
            <c:symbol val="plus"/>
            <c:size val="7"/>
            <c:spPr>
              <a:noFill/>
              <a:ln>
                <a:solidFill>
                  <a:srgbClr val="3366FF"/>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SWL_QIPPmilestones!$FS$39:$FS$79</c:f>
              <c:numCache>
                <c:formatCode>mmm\ yy</c:formatCode>
                <c:ptCount val="41"/>
                <c:pt idx="4">
                  <c:v>41364</c:v>
                </c:pt>
                <c:pt idx="5">
                  <c:v>41364</c:v>
                </c:pt>
                <c:pt idx="6">
                  <c:v>41364</c:v>
                </c:pt>
                <c:pt idx="7">
                  <c:v>41364</c:v>
                </c:pt>
                <c:pt idx="8">
                  <c:v>41364</c:v>
                </c:pt>
                <c:pt idx="9">
                  <c:v>41364</c:v>
                </c:pt>
              </c:numCache>
            </c:numRef>
          </c:yVal>
        </c:ser>
        <c:ser>
          <c:idx val="17"/>
          <c:order val="5"/>
          <c:tx>
            <c:strRef>
              <c:f>SWL_QIPPmilestones!$FT$22</c:f>
              <c:strCache>
                <c:ptCount val="1"/>
                <c:pt idx="0">
                  <c:v>QIPP LM 6.5</c:v>
                </c:pt>
              </c:strCache>
            </c:strRef>
          </c:tx>
          <c:spPr>
            <a:ln w="25400">
              <a:solidFill>
                <a:srgbClr val="33CCCC"/>
              </a:solidFill>
              <a:prstDash val="solid"/>
            </a:ln>
          </c:spPr>
          <c:marker>
            <c:symbol val="plus"/>
            <c:size val="7"/>
            <c:spPr>
              <a:noFill/>
              <a:ln>
                <a:solidFill>
                  <a:srgbClr val="33CCCC"/>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SWL_QIPPmilestones!$FT$39:$FT$79</c:f>
              <c:numCache>
                <c:formatCode>mmm\ yy</c:formatCode>
                <c:ptCount val="41"/>
              </c:numCache>
            </c:numRef>
          </c:yVal>
        </c:ser>
        <c:ser>
          <c:idx val="2"/>
          <c:order val="6"/>
          <c:tx>
            <c:strRef>
              <c:f>SWL_QIPPmilestones!$FU$22</c:f>
              <c:strCache>
                <c:ptCount val="1"/>
                <c:pt idx="0">
                  <c:v>QIPP LM 6.6</c:v>
                </c:pt>
              </c:strCache>
            </c:strRef>
          </c:tx>
          <c:marker>
            <c:symbol val="plus"/>
            <c:size val="7"/>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SWL_QIPPmilestones!$FU$39:$FU$79</c:f>
              <c:numCache>
                <c:formatCode>mmm\ yy</c:formatCode>
                <c:ptCount val="41"/>
              </c:numCache>
            </c:numRef>
          </c:yVal>
        </c:ser>
        <c:ser>
          <c:idx val="3"/>
          <c:order val="7"/>
          <c:tx>
            <c:strRef>
              <c:f>SWL_QIPPmilestones!$FV$22</c:f>
              <c:strCache>
                <c:ptCount val="1"/>
                <c:pt idx="0">
                  <c:v>QIPP LM 6.7</c:v>
                </c:pt>
              </c:strCache>
            </c:strRef>
          </c:tx>
          <c:marker>
            <c:symbol val="plus"/>
            <c:size val="7"/>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SWL_QIPPmilestones!$FV$39:$FV$79</c:f>
              <c:numCache>
                <c:formatCode>mmm\ yy</c:formatCode>
                <c:ptCount val="41"/>
              </c:numCache>
            </c:numRef>
          </c:yVal>
        </c:ser>
        <c:ser>
          <c:idx val="4"/>
          <c:order val="8"/>
          <c:tx>
            <c:strRef>
              <c:f>SWL_QIPPmilestones!$FW$22</c:f>
              <c:strCache>
                <c:ptCount val="1"/>
                <c:pt idx="0">
                  <c:v>QIPP LM 6.8</c:v>
                </c:pt>
              </c:strCache>
            </c:strRef>
          </c:tx>
          <c:marker>
            <c:symbol val="plus"/>
            <c:size val="7"/>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SWL_QIPPmilestones!$FW$39:$FW$79</c:f>
              <c:numCache>
                <c:formatCode>mmm\ yy</c:formatCode>
                <c:ptCount val="41"/>
              </c:numCache>
            </c:numRef>
          </c:yVal>
        </c:ser>
        <c:ser>
          <c:idx val="5"/>
          <c:order val="9"/>
          <c:tx>
            <c:strRef>
              <c:f>SWL_QIPPmilestones!$FX$22</c:f>
              <c:strCache>
                <c:ptCount val="1"/>
                <c:pt idx="0">
                  <c:v>QIPP LM 6.9</c:v>
                </c:pt>
              </c:strCache>
            </c:strRef>
          </c:tx>
          <c:marker>
            <c:symbol val="plus"/>
            <c:size val="7"/>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SWL_QIPPmilestones!$FX$39:$FX$78</c:f>
              <c:numCache>
                <c:formatCode>mmm\ yy</c:formatCode>
                <c:ptCount val="40"/>
              </c:numCache>
            </c:numRef>
          </c:yVal>
        </c:ser>
        <c:ser>
          <c:idx val="8"/>
          <c:order val="10"/>
          <c:tx>
            <c:strRef>
              <c:f>SWL_QIPPmilestones!$FY$22</c:f>
              <c:strCache>
                <c:ptCount val="1"/>
                <c:pt idx="0">
                  <c:v>QIPP LM 6.10</c:v>
                </c:pt>
              </c:strCache>
            </c:strRef>
          </c:tx>
          <c:marker>
            <c:symbol val="plus"/>
            <c:size val="7"/>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SWL_QIPPmilestones!$FY$39:$FY$79</c:f>
              <c:numCache>
                <c:formatCode>mmm\ yy</c:formatCode>
                <c:ptCount val="41"/>
              </c:numCache>
            </c:numRef>
          </c:yVal>
        </c:ser>
        <c:ser>
          <c:idx val="1"/>
          <c:order val="11"/>
          <c:tx>
            <c:strRef>
              <c:f>SWL_QIPPmilestones!$FZ$22</c:f>
              <c:strCache>
                <c:ptCount val="1"/>
                <c:pt idx="0">
                  <c:v>QIPP LM 6.11</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SWL_QIPPmilestones!$FZ$39:$FZ$79</c:f>
              <c:numCache>
                <c:formatCode>mmm\ yy</c:formatCode>
                <c:ptCount val="41"/>
              </c:numCache>
            </c:numRef>
          </c:yVal>
        </c:ser>
        <c:ser>
          <c:idx val="9"/>
          <c:order val="12"/>
          <c:tx>
            <c:strRef>
              <c:f>SWL_QIPPmilestones!$GA$22</c:f>
              <c:strCache>
                <c:ptCount val="1"/>
                <c:pt idx="0">
                  <c:v>QIPP LM 6.12</c:v>
                </c:pt>
              </c:strCache>
            </c:strRef>
          </c:tx>
          <c:spPr>
            <a:ln w="12700">
              <a:solidFill>
                <a:srgbClr val="CCFFFF"/>
              </a:solidFill>
              <a:prstDash val="solid"/>
            </a:ln>
          </c:spPr>
          <c:marker>
            <c:symbol val="diamond"/>
            <c:size val="5"/>
            <c:spPr>
              <a:solidFill>
                <a:srgbClr val="CCFFFF"/>
              </a:solidFill>
              <a:ln>
                <a:solidFill>
                  <a:srgbClr val="CCFFFF"/>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SWL_QIPPmilestones!$GA$39:$GA$79</c:f>
              <c:numCache>
                <c:formatCode>mmm\ yy</c:formatCode>
                <c:ptCount val="41"/>
              </c:numCache>
            </c:numRef>
          </c:yVal>
        </c:ser>
        <c:ser>
          <c:idx val="10"/>
          <c:order val="13"/>
          <c:tx>
            <c:strRef>
              <c:f>SWL_QIPPmilestones!$GB$22</c:f>
              <c:strCache>
                <c:ptCount val="1"/>
                <c:pt idx="0">
                  <c:v>QIPP LM 6.13</c:v>
                </c:pt>
              </c:strCache>
            </c:strRef>
          </c:tx>
          <c:spPr>
            <a:ln w="12700">
              <a:solidFill>
                <a:srgbClr val="CCFFCC"/>
              </a:solidFill>
              <a:prstDash val="solid"/>
            </a:ln>
          </c:spPr>
          <c:marker>
            <c:symbol val="square"/>
            <c:size val="5"/>
            <c:spPr>
              <a:solidFill>
                <a:srgbClr val="CCFFCC"/>
              </a:solidFill>
              <a:ln>
                <a:solidFill>
                  <a:srgbClr val="CCFFCC"/>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SWL_QIPPmilestones!$GB$39:$GB$79</c:f>
              <c:numCache>
                <c:formatCode>mmm\ yy</c:formatCode>
                <c:ptCount val="41"/>
              </c:numCache>
            </c:numRef>
          </c:yVal>
        </c:ser>
        <c:ser>
          <c:idx val="11"/>
          <c:order val="14"/>
          <c:tx>
            <c:strRef>
              <c:f>SWL_QIPPmilestones!$GC$22</c:f>
              <c:strCache>
                <c:ptCount val="1"/>
                <c:pt idx="0">
                  <c:v>QIPP LM 6.14</c:v>
                </c:pt>
              </c:strCache>
            </c:strRef>
          </c:tx>
          <c:spPr>
            <a:ln w="12700">
              <a:solidFill>
                <a:srgbClr val="FFFF99"/>
              </a:solidFill>
              <a:prstDash val="solid"/>
            </a:ln>
          </c:spPr>
          <c:marker>
            <c:symbol val="triangle"/>
            <c:size val="5"/>
            <c:spPr>
              <a:solidFill>
                <a:srgbClr val="FFFF99"/>
              </a:solidFill>
              <a:ln>
                <a:solidFill>
                  <a:srgbClr val="FFFF99"/>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SWL_QIPPmilestones!$GC$39:$GC$79</c:f>
              <c:numCache>
                <c:formatCode>mmm\ yy</c:formatCode>
                <c:ptCount val="41"/>
              </c:numCache>
            </c:numRef>
          </c:yVal>
        </c:ser>
        <c:ser>
          <c:idx val="12"/>
          <c:order val="15"/>
          <c:tx>
            <c:strRef>
              <c:f>SWL_QIPPmilestones!$GD$22</c:f>
              <c:strCache>
                <c:ptCount val="1"/>
                <c:pt idx="0">
                  <c:v>QIPP LM 6.15</c:v>
                </c:pt>
              </c:strCache>
            </c:strRef>
          </c:tx>
          <c:spPr>
            <a:ln w="12700">
              <a:solidFill>
                <a:srgbClr val="99CCFF"/>
              </a:solidFill>
              <a:prstDash val="solid"/>
            </a:ln>
          </c:spPr>
          <c:marker>
            <c:symbol val="x"/>
            <c:size val="5"/>
            <c:spPr>
              <a:noFill/>
              <a:ln>
                <a:solidFill>
                  <a:srgbClr val="99CCFF"/>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SWL_QIPPmilestones!$GD$39:$GD$78</c:f>
              <c:numCache>
                <c:formatCode>mmm\ yy</c:formatCode>
                <c:ptCount val="40"/>
              </c:numCache>
            </c:numRef>
          </c:yVal>
        </c:ser>
        <c:ser>
          <c:idx val="13"/>
          <c:order val="16"/>
          <c:tx>
            <c:strRef>
              <c:f>SWL_QIPPmilestones!$GE$22</c:f>
              <c:strCache>
                <c:ptCount val="1"/>
                <c:pt idx="0">
                  <c:v>QIPP LM 6.16</c:v>
                </c:pt>
              </c:strCache>
            </c:strRef>
          </c:tx>
          <c:spPr>
            <a:ln w="12700">
              <a:solidFill>
                <a:srgbClr val="FF99CC"/>
              </a:solidFill>
              <a:prstDash val="solid"/>
            </a:ln>
          </c:spPr>
          <c:marker>
            <c:symbol val="star"/>
            <c:size val="5"/>
            <c:spPr>
              <a:noFill/>
              <a:ln>
                <a:solidFill>
                  <a:srgbClr val="FF99CC"/>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SWL_QIPPmilestones!$GE$39:$GE$79</c:f>
              <c:numCache>
                <c:formatCode>mmm\ yy</c:formatCode>
                <c:ptCount val="41"/>
              </c:numCache>
            </c:numRef>
          </c:yVal>
        </c:ser>
        <c:ser>
          <c:idx val="14"/>
          <c:order val="17"/>
          <c:tx>
            <c:strRef>
              <c:f>SWL_QIPPmilestones!$GF$22</c:f>
              <c:strCache>
                <c:ptCount val="1"/>
                <c:pt idx="0">
                  <c:v>QIPP LM 6.17</c:v>
                </c:pt>
              </c:strCache>
            </c:strRef>
          </c:tx>
          <c:spPr>
            <a:ln w="12700">
              <a:solidFill>
                <a:srgbClr val="CC99FF"/>
              </a:solidFill>
              <a:prstDash val="solid"/>
            </a:ln>
          </c:spPr>
          <c:marker>
            <c:symbol val="circle"/>
            <c:size val="5"/>
            <c:spPr>
              <a:solidFill>
                <a:srgbClr val="CC99FF"/>
              </a:solidFill>
              <a:ln>
                <a:solidFill>
                  <a:srgbClr val="CC99FF"/>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SWL_QIPPmilestones!$GF$39:$GF$79</c:f>
              <c:numCache>
                <c:formatCode>mmm\ yy</c:formatCode>
                <c:ptCount val="41"/>
              </c:numCache>
            </c:numRef>
          </c:yVal>
        </c:ser>
        <c:ser>
          <c:idx val="18"/>
          <c:order val="18"/>
          <c:tx>
            <c:strRef>
              <c:f>SWL_QIPPmilestones!$GG$22</c:f>
              <c:strCache>
                <c:ptCount val="1"/>
                <c:pt idx="0">
                  <c:v>QIPP LM 6.18</c:v>
                </c:pt>
              </c:strCache>
            </c:strRef>
          </c:tx>
          <c:spPr>
            <a:ln w="12700">
              <a:solidFill>
                <a:srgbClr val="99CC00"/>
              </a:solidFill>
              <a:prstDash val="solid"/>
            </a:ln>
          </c:spPr>
          <c:marker>
            <c:symbol val="diamond"/>
            <c:size val="5"/>
            <c:spPr>
              <a:solidFill>
                <a:srgbClr val="99CC00"/>
              </a:solidFill>
              <a:ln>
                <a:solidFill>
                  <a:srgbClr val="99CC00"/>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SWL_QIPPmilestones!$GG$39:$GG$79</c:f>
              <c:numCache>
                <c:formatCode>mmm\ yy</c:formatCode>
                <c:ptCount val="41"/>
              </c:numCache>
            </c:numRef>
          </c:yVal>
        </c:ser>
        <c:ser>
          <c:idx val="19"/>
          <c:order val="19"/>
          <c:tx>
            <c:strRef>
              <c:f>SWL_QIPPmilestones!$GH$22</c:f>
              <c:strCache>
                <c:ptCount val="1"/>
                <c:pt idx="0">
                  <c:v>QIPP LM 6.19</c:v>
                </c:pt>
              </c:strCache>
            </c:strRef>
          </c:tx>
          <c:spPr>
            <a:ln w="12700">
              <a:solidFill>
                <a:srgbClr val="FFCC00"/>
              </a:solidFill>
              <a:prstDash val="solid"/>
            </a:ln>
          </c:spPr>
          <c:marker>
            <c:symbol val="square"/>
            <c:size val="5"/>
            <c:spPr>
              <a:solidFill>
                <a:srgbClr val="FFCC00"/>
              </a:solidFill>
              <a:ln>
                <a:solidFill>
                  <a:srgbClr val="FFCC00"/>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SWL_QIPPmilestones!$GH$39:$GH$79</c:f>
              <c:numCache>
                <c:formatCode>mmm\ yy</c:formatCode>
                <c:ptCount val="41"/>
              </c:numCache>
            </c:numRef>
          </c:yVal>
        </c:ser>
        <c:ser>
          <c:idx val="20"/>
          <c:order val="20"/>
          <c:tx>
            <c:strRef>
              <c:f>SWL_QIPPmilestones!$GI$22</c:f>
              <c:strCache>
                <c:ptCount val="1"/>
                <c:pt idx="0">
                  <c:v>QIPP LM 6.20</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SWL_QIPPmilestones!$GI$39:$GI$79</c:f>
              <c:numCache>
                <c:formatCode>mmm\ yy</c:formatCode>
                <c:ptCount val="41"/>
              </c:numCache>
            </c:numRef>
          </c:yVal>
        </c:ser>
        <c:ser>
          <c:idx val="21"/>
          <c:order val="21"/>
          <c:tx>
            <c:strRef>
              <c:f>SWL_QIPPmilestones!$GJ$22</c:f>
              <c:strCache>
                <c:ptCount val="1"/>
                <c:pt idx="0">
                  <c:v>QIPP LM 6.21</c:v>
                </c:pt>
              </c:strCache>
            </c:strRef>
          </c:tx>
          <c:spPr>
            <a:ln w="12700">
              <a:solidFill>
                <a:srgbClr val="FF6600"/>
              </a:solidFill>
              <a:prstDash val="solid"/>
            </a:ln>
          </c:spPr>
          <c:marker>
            <c:symbol val="x"/>
            <c:size val="5"/>
            <c:spPr>
              <a:noFill/>
              <a:ln>
                <a:solidFill>
                  <a:srgbClr val="FF6600"/>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SWL_QIPPmilestones!$GJ$39:$GJ$79</c:f>
              <c:numCache>
                <c:formatCode>mmm\ yy</c:formatCode>
                <c:ptCount val="41"/>
              </c:numCache>
            </c:numRef>
          </c:yVal>
        </c:ser>
        <c:ser>
          <c:idx val="22"/>
          <c:order val="22"/>
          <c:tx>
            <c:strRef>
              <c:f>SWL_QIPPmilestones!$GK$22</c:f>
              <c:strCache>
                <c:ptCount val="1"/>
                <c:pt idx="0">
                  <c:v>QIPP LM 6.22</c:v>
                </c:pt>
              </c:strCache>
            </c:strRef>
          </c:tx>
          <c:spPr>
            <a:ln w="12700">
              <a:solidFill>
                <a:srgbClr val="666699"/>
              </a:solidFill>
              <a:prstDash val="solid"/>
            </a:ln>
          </c:spPr>
          <c:marker>
            <c:symbol val="star"/>
            <c:size val="5"/>
            <c:spPr>
              <a:noFill/>
              <a:ln>
                <a:solidFill>
                  <a:srgbClr val="666699"/>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SWL_QIPPmilestones!$GK$39:$GK$79</c:f>
              <c:numCache>
                <c:formatCode>mmm\ yy</c:formatCode>
                <c:ptCount val="41"/>
              </c:numCache>
            </c:numRef>
          </c:yVal>
        </c:ser>
        <c:ser>
          <c:idx val="23"/>
          <c:order val="23"/>
          <c:tx>
            <c:strRef>
              <c:f>SWL_QIPPmilestones!$GL$22</c:f>
              <c:strCache>
                <c:ptCount val="1"/>
                <c:pt idx="0">
                  <c:v>QIPP LM 6.23</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SWL_QIPPmilestones!$GL$39:$GL$79</c:f>
              <c:numCache>
                <c:formatCode>mmm\ yy</c:formatCode>
                <c:ptCount val="41"/>
              </c:numCache>
            </c:numRef>
          </c:yVal>
        </c:ser>
        <c:ser>
          <c:idx val="24"/>
          <c:order val="24"/>
          <c:tx>
            <c:strRef>
              <c:f>SWL_QIPPmilestones!$GM$22</c:f>
              <c:strCache>
                <c:ptCount val="1"/>
                <c:pt idx="0">
                  <c:v>QIPP LM 6.24</c:v>
                </c:pt>
              </c:strCache>
            </c:strRef>
          </c:tx>
          <c:spPr>
            <a:ln w="12700">
              <a:solidFill>
                <a:srgbClr val="003366"/>
              </a:solidFill>
              <a:prstDash val="solid"/>
            </a:ln>
          </c:spPr>
          <c:marker>
            <c:symbol val="plus"/>
            <c:size val="5"/>
            <c:spPr>
              <a:noFill/>
              <a:ln>
                <a:solidFill>
                  <a:srgbClr val="003366"/>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SWL_QIPPmilestones!$GM$39:$GM$79</c:f>
              <c:numCache>
                <c:formatCode>mmm\ yy</c:formatCode>
                <c:ptCount val="41"/>
              </c:numCache>
            </c:numRef>
          </c:yVal>
        </c:ser>
        <c:ser>
          <c:idx val="25"/>
          <c:order val="25"/>
          <c:tx>
            <c:strRef>
              <c:f>SWL_QIPPmilestones!$GN$22</c:f>
              <c:strCache>
                <c:ptCount val="1"/>
                <c:pt idx="0">
                  <c:v>QIPP LM 6.25</c:v>
                </c:pt>
              </c:strCache>
            </c:strRef>
          </c:tx>
          <c:spPr>
            <a:ln w="12700">
              <a:solidFill>
                <a:srgbClr val="339966"/>
              </a:solidFill>
              <a:prstDash val="solid"/>
            </a:ln>
          </c:spPr>
          <c:marker>
            <c:symbol val="dot"/>
            <c:size val="5"/>
            <c:spPr>
              <a:noFill/>
              <a:ln>
                <a:solidFill>
                  <a:srgbClr val="339966"/>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SWL_QIPPmilestones!$GN$39:$GN$79</c:f>
              <c:numCache>
                <c:formatCode>mmm\ yy</c:formatCode>
                <c:ptCount val="41"/>
              </c:numCache>
            </c:numRef>
          </c:yVal>
        </c:ser>
        <c:ser>
          <c:idx val="26"/>
          <c:order val="26"/>
          <c:tx>
            <c:strRef>
              <c:f>SWL_QIPPmilestones!$GO$22</c:f>
              <c:strCache>
                <c:ptCount val="1"/>
                <c:pt idx="0">
                  <c:v>QIPP LM 6.26</c:v>
                </c:pt>
              </c:strCache>
            </c:strRef>
          </c:tx>
          <c:spPr>
            <a:ln w="12700">
              <a:solidFill>
                <a:srgbClr val="003300"/>
              </a:solidFill>
              <a:prstDash val="solid"/>
            </a:ln>
          </c:spPr>
          <c:marker>
            <c:symbol val="dash"/>
            <c:size val="5"/>
            <c:spPr>
              <a:noFill/>
              <a:ln>
                <a:solidFill>
                  <a:srgbClr val="003300"/>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SWL_QIPPmilestones!$GO$39:$GO$79</c:f>
              <c:numCache>
                <c:formatCode>mmm\ yy</c:formatCode>
                <c:ptCount val="41"/>
              </c:numCache>
            </c:numRef>
          </c:yVal>
        </c:ser>
        <c:ser>
          <c:idx val="27"/>
          <c:order val="27"/>
          <c:tx>
            <c:strRef>
              <c:f>SWL_QIPPmilestones!$GP$22</c:f>
              <c:strCache>
                <c:ptCount val="1"/>
                <c:pt idx="0">
                  <c:v>QIPP LM 6.27</c:v>
                </c:pt>
              </c:strCache>
            </c:strRef>
          </c:tx>
          <c:spPr>
            <a:ln w="12700">
              <a:solidFill>
                <a:srgbClr val="333300"/>
              </a:solidFill>
              <a:prstDash val="solid"/>
            </a:ln>
          </c:spPr>
          <c:marker>
            <c:symbol val="diamond"/>
            <c:size val="5"/>
            <c:spPr>
              <a:solidFill>
                <a:srgbClr val="333300"/>
              </a:solidFill>
              <a:ln>
                <a:solidFill>
                  <a:srgbClr val="333300"/>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SWL_QIPPmilestones!$GP$39:$GP$79</c:f>
              <c:numCache>
                <c:formatCode>mmm\ yy</c:formatCode>
                <c:ptCount val="41"/>
              </c:numCache>
            </c:numRef>
          </c:yVal>
        </c:ser>
        <c:ser>
          <c:idx val="28"/>
          <c:order val="28"/>
          <c:tx>
            <c:strRef>
              <c:f>SWL_QIPPmilestones!$GQ$22</c:f>
              <c:strCache>
                <c:ptCount val="1"/>
                <c:pt idx="0">
                  <c:v>QIPP LM 6.28</c:v>
                </c:pt>
              </c:strCache>
            </c:strRef>
          </c:tx>
          <c:spPr>
            <a:ln w="12700">
              <a:solidFill>
                <a:srgbClr val="993300"/>
              </a:solidFill>
              <a:prstDash val="solid"/>
            </a:ln>
          </c:spPr>
          <c:marker>
            <c:symbol val="square"/>
            <c:size val="5"/>
            <c:spPr>
              <a:solidFill>
                <a:srgbClr val="993300"/>
              </a:solidFill>
              <a:ln>
                <a:solidFill>
                  <a:srgbClr val="993300"/>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SWL_QIPPmilestones!$GQ$39:$GQ$79</c:f>
              <c:numCache>
                <c:formatCode>mmm\ yy</c:formatCode>
                <c:ptCount val="41"/>
              </c:numCache>
            </c:numRef>
          </c:yVal>
        </c:ser>
        <c:ser>
          <c:idx val="29"/>
          <c:order val="29"/>
          <c:tx>
            <c:strRef>
              <c:f>SWL_QIPPmilestones!$GR$22</c:f>
              <c:strCache>
                <c:ptCount val="1"/>
                <c:pt idx="0">
                  <c:v>QIPP LM 6.29</c:v>
                </c:pt>
              </c:strCache>
            </c:strRef>
          </c:tx>
          <c:spPr>
            <a:ln w="12700">
              <a:solidFill>
                <a:srgbClr val="993366"/>
              </a:solidFill>
              <a:prstDash val="solid"/>
            </a:ln>
          </c:spPr>
          <c:marker>
            <c:symbol val="triangle"/>
            <c:size val="5"/>
            <c:spPr>
              <a:solidFill>
                <a:srgbClr val="993366"/>
              </a:solidFill>
              <a:ln>
                <a:solidFill>
                  <a:srgbClr val="993366"/>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SWL_QIPPmilestones!$GR$39:$GR$79</c:f>
              <c:numCache>
                <c:formatCode>mmm\ yy</c:formatCode>
                <c:ptCount val="41"/>
              </c:numCache>
            </c:numRef>
          </c:yVal>
        </c:ser>
        <c:axId val="102831232"/>
        <c:axId val="102834560"/>
      </c:scatterChart>
      <c:valAx>
        <c:axId val="102831232"/>
        <c:scaling>
          <c:orientation val="minMax"/>
        </c:scaling>
        <c:axPos val="t"/>
        <c:title>
          <c:tx>
            <c:rich>
              <a:bodyPr/>
              <a:lstStyle/>
              <a:p>
                <a:pPr>
                  <a:defRPr sz="1000" b="1" i="1" u="none" strike="noStrike" baseline="0">
                    <a:solidFill>
                      <a:srgbClr val="000000"/>
                    </a:solidFill>
                    <a:latin typeface="Calibri"/>
                    <a:ea typeface="Calibri"/>
                    <a:cs typeface="Calibri"/>
                  </a:defRPr>
                </a:pPr>
                <a:r>
                  <a:rPr lang="en-GB"/>
                  <a:t>MONTH REPORTED</a:t>
                </a:r>
              </a:p>
            </c:rich>
          </c:tx>
          <c:layout>
            <c:manualLayout>
              <c:xMode val="edge"/>
              <c:yMode val="edge"/>
              <c:x val="0.40778603450514367"/>
              <c:y val="5.1548291646394143E-2"/>
            </c:manualLayout>
          </c:layout>
          <c:spPr>
            <a:noFill/>
            <a:ln w="25400">
              <a:noFill/>
            </a:ln>
          </c:spPr>
        </c:title>
        <c:numFmt formatCode="mmm\-yy" sourceLinked="1"/>
        <c:minorTickMark val="out"/>
        <c:tickLblPos val="nextTo"/>
        <c:txPr>
          <a:bodyPr rot="-5400000" vert="horz"/>
          <a:lstStyle/>
          <a:p>
            <a:pPr>
              <a:defRPr sz="1000" b="0" i="1" u="none" strike="noStrike" baseline="0">
                <a:solidFill>
                  <a:srgbClr val="000000"/>
                </a:solidFill>
                <a:latin typeface="Calibri"/>
                <a:ea typeface="Calibri"/>
                <a:cs typeface="Calibri"/>
              </a:defRPr>
            </a:pPr>
            <a:endParaRPr lang="en-US"/>
          </a:p>
        </c:txPr>
        <c:crossAx val="102834560"/>
        <c:crossesAt val="31"/>
        <c:crossBetween val="midCat"/>
        <c:majorUnit val="31"/>
        <c:minorUnit val="31"/>
      </c:valAx>
      <c:valAx>
        <c:axId val="102834560"/>
        <c:scaling>
          <c:orientation val="maxMin"/>
        </c:scaling>
        <c:axPos val="l"/>
        <c:majorGridlines/>
        <c:minorGridlines/>
        <c:title>
          <c:tx>
            <c:rich>
              <a:bodyPr/>
              <a:lstStyle/>
              <a:p>
                <a:pPr>
                  <a:defRPr sz="1000" b="1" i="1" u="none" strike="noStrike" baseline="0">
                    <a:solidFill>
                      <a:srgbClr val="000000"/>
                    </a:solidFill>
                    <a:latin typeface="Calibri"/>
                    <a:ea typeface="Calibri"/>
                    <a:cs typeface="Calibri"/>
                  </a:defRPr>
                </a:pPr>
                <a:r>
                  <a:rPr lang="en-GB"/>
                  <a:t>EXPECTED MONTH OF DELVIERY</a:t>
                </a:r>
              </a:p>
            </c:rich>
          </c:tx>
          <c:spPr>
            <a:noFill/>
            <a:ln w="25400">
              <a:noFill/>
            </a:ln>
          </c:spPr>
        </c:title>
        <c:numFmt formatCode="mmm\-yy" sourceLinked="1"/>
        <c:minorTickMark val="out"/>
        <c:tickLblPos val="nextTo"/>
        <c:txPr>
          <a:bodyPr rot="0" vert="horz"/>
          <a:lstStyle/>
          <a:p>
            <a:pPr>
              <a:defRPr sz="1000" b="0" i="1" u="none" strike="noStrike" baseline="0">
                <a:solidFill>
                  <a:srgbClr val="000000"/>
                </a:solidFill>
                <a:latin typeface="Calibri"/>
                <a:ea typeface="Calibri"/>
                <a:cs typeface="Calibri"/>
              </a:defRPr>
            </a:pPr>
            <a:endParaRPr lang="en-US"/>
          </a:p>
        </c:txPr>
        <c:crossAx val="102831232"/>
        <c:crossesAt val="31"/>
        <c:crossBetween val="midCat"/>
        <c:majorUnit val="31"/>
        <c:minorUnit val="31"/>
      </c:valAx>
      <c:spPr>
        <a:ln>
          <a:solidFill>
            <a:schemeClr val="accent1"/>
          </a:solidFill>
        </a:ln>
      </c:spPr>
    </c:plotArea>
    <c:legend>
      <c:legendPos val="r"/>
      <c:layout>
        <c:manualLayout>
          <c:xMode val="edge"/>
          <c:yMode val="edge"/>
          <c:wMode val="edge"/>
          <c:hMode val="edge"/>
          <c:x val="7.662463627546072E-2"/>
          <c:y val="0.80454025214061364"/>
          <c:w val="0.88651794374393444"/>
          <c:h val="0.96090860647463416"/>
        </c:manualLayout>
      </c:layout>
      <c:txPr>
        <a:bodyPr/>
        <a:lstStyle/>
        <a:p>
          <a:pPr>
            <a:defRPr sz="920" b="0" i="1" u="none" strike="noStrike" baseline="0">
              <a:solidFill>
                <a:srgbClr val="000000"/>
              </a:solidFill>
              <a:latin typeface="Calibri"/>
              <a:ea typeface="Calibri"/>
              <a:cs typeface="Calibri"/>
            </a:defRPr>
          </a:pPr>
          <a:endParaRPr lang="en-US"/>
        </a:p>
      </c:txPr>
    </c:legend>
    <c:plotVisOnly val="1"/>
    <c:dispBlanksAs val="gap"/>
  </c:chart>
  <c:txPr>
    <a:bodyPr/>
    <a:lstStyle/>
    <a:p>
      <a:pPr>
        <a:defRPr sz="1000" b="0" i="1" u="none" strike="noStrike" baseline="0">
          <a:solidFill>
            <a:srgbClr val="000000"/>
          </a:solidFill>
          <a:latin typeface="Calibri"/>
          <a:ea typeface="Calibri"/>
          <a:cs typeface="Calibri"/>
        </a:defRPr>
      </a:pPr>
      <a:endParaRPr lang="en-US"/>
    </a:p>
  </c:txPr>
  <c:printSettings>
    <c:headerFooter alignWithMargins="0"/>
    <c:pageMargins b="1" l="0.75000000000000333" r="0.75000000000000333"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400" b="1" i="1" u="none" strike="noStrike" baseline="0">
                <a:solidFill>
                  <a:srgbClr val="000000"/>
                </a:solidFill>
                <a:latin typeface="Calibri"/>
                <a:ea typeface="Calibri"/>
                <a:cs typeface="Calibri"/>
              </a:defRPr>
            </a:pPr>
            <a:r>
              <a:rPr lang="en-GB"/>
              <a:t>PCT Milestones graph - QIPP initiative 7</a:t>
            </a:r>
          </a:p>
        </c:rich>
      </c:tx>
      <c:layout>
        <c:manualLayout>
          <c:xMode val="edge"/>
          <c:yMode val="edge"/>
          <c:x val="9.8418075647520795E-3"/>
          <c:y val="9.0457962276126614E-3"/>
        </c:manualLayout>
      </c:layout>
      <c:spPr>
        <a:noFill/>
        <a:ln w="25400">
          <a:noFill/>
        </a:ln>
      </c:spPr>
    </c:title>
    <c:plotArea>
      <c:layout>
        <c:manualLayout>
          <c:layoutTarget val="inner"/>
          <c:xMode val="edge"/>
          <c:yMode val="edge"/>
          <c:x val="8.4476379228106677E-2"/>
          <c:y val="0.13164251304030034"/>
          <c:w val="0.79889298892988925"/>
          <c:h val="0.63285024154590053"/>
        </c:manualLayout>
      </c:layout>
      <c:scatterChart>
        <c:scatterStyle val="lineMarker"/>
        <c:ser>
          <c:idx val="0"/>
          <c:order val="0"/>
          <c:tx>
            <c:v>delivery path</c:v>
          </c:tx>
          <c:spPr>
            <a:ln w="6350">
              <a:prstDash val="dashDot"/>
            </a:ln>
          </c:spPr>
          <c:marker>
            <c:symbol val="none"/>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yVal>
        </c:ser>
        <c:ser>
          <c:idx val="6"/>
          <c:order val="1"/>
          <c:tx>
            <c:strRef>
              <c:f>SWL_QIPPmilestones!$GW$22</c:f>
              <c:strCache>
                <c:ptCount val="1"/>
                <c:pt idx="0">
                  <c:v>QIPP LM 7.1</c:v>
                </c:pt>
              </c:strCache>
            </c:strRef>
          </c:tx>
          <c:spPr>
            <a:ln>
              <a:solidFill>
                <a:schemeClr val="tx2">
                  <a:lumMod val="40000"/>
                  <a:lumOff val="60000"/>
                </a:schemeClr>
              </a:solidFill>
            </a:ln>
          </c:spPr>
          <c:marker>
            <c:symbol val="plus"/>
            <c:size val="7"/>
          </c:marker>
          <c:dLbls>
            <c:dLbl>
              <c:idx val="0"/>
              <c:delete val="1"/>
            </c:dLbl>
            <c:dLbl>
              <c:idx val="1"/>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SWL_QIPPmilestones!$GW$39:$GW$79</c:f>
              <c:numCache>
                <c:formatCode>mmm\ yy</c:formatCode>
                <c:ptCount val="41"/>
              </c:numCache>
            </c:numRef>
          </c:yVal>
        </c:ser>
        <c:ser>
          <c:idx val="7"/>
          <c:order val="2"/>
          <c:tx>
            <c:strRef>
              <c:f>SWL_QIPPmilestones!$GX$22</c:f>
              <c:strCache>
                <c:ptCount val="1"/>
                <c:pt idx="0">
                  <c:v>QIPP LM 7.2</c:v>
                </c:pt>
              </c:strCache>
            </c:strRef>
          </c:tx>
          <c:spPr>
            <a:ln w="25400">
              <a:solidFill>
                <a:srgbClr val="FF8080"/>
              </a:solidFill>
              <a:prstDash val="lgDashDot"/>
            </a:ln>
          </c:spPr>
          <c:marker>
            <c:symbol val="plus"/>
            <c:size val="7"/>
            <c:spPr>
              <a:solidFill>
                <a:srgbClr val="969696"/>
              </a:solidFill>
              <a:ln>
                <a:solidFill>
                  <a:srgbClr val="FF8080"/>
                </a:solidFill>
                <a:prstDash val="solid"/>
              </a:ln>
            </c:spPr>
          </c:marker>
          <c:dLbls>
            <c:dLbl>
              <c:idx val="0"/>
              <c:delete val="1"/>
            </c:dLbl>
            <c:dLbl>
              <c:idx val="1"/>
              <c:delete val="1"/>
            </c:dLbl>
            <c:dLbl>
              <c:idx val="2"/>
              <c:delete val="1"/>
            </c:dLbl>
            <c:dLbl>
              <c:idx val="3"/>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SWL_QIPPmilestones!$GX$39:$GX$79</c:f>
              <c:numCache>
                <c:formatCode>mmm\ yy</c:formatCode>
                <c:ptCount val="41"/>
              </c:numCache>
            </c:numRef>
          </c:yVal>
        </c:ser>
        <c:ser>
          <c:idx val="15"/>
          <c:order val="3"/>
          <c:tx>
            <c:strRef>
              <c:f>SWL_QIPPmilestones!$GY$22</c:f>
              <c:strCache>
                <c:ptCount val="1"/>
                <c:pt idx="0">
                  <c:v>QIPP LM 7.3</c:v>
                </c:pt>
              </c:strCache>
            </c:strRef>
          </c:tx>
          <c:spPr>
            <a:ln w="25400">
              <a:solidFill>
                <a:srgbClr val="FFCC99"/>
              </a:solidFill>
              <a:prstDash val="solid"/>
            </a:ln>
          </c:spPr>
          <c:marker>
            <c:symbol val="plus"/>
            <c:size val="7"/>
            <c:spPr>
              <a:noFill/>
              <a:ln>
                <a:solidFill>
                  <a:srgbClr val="FFCC99"/>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SWL_QIPPmilestones!$GY$39:$GY$79</c:f>
              <c:numCache>
                <c:formatCode>mmm\ yy</c:formatCode>
                <c:ptCount val="41"/>
              </c:numCache>
            </c:numRef>
          </c:yVal>
        </c:ser>
        <c:ser>
          <c:idx val="16"/>
          <c:order val="4"/>
          <c:tx>
            <c:strRef>
              <c:f>SWL_QIPPmilestones!$GZ$22</c:f>
              <c:strCache>
                <c:ptCount val="1"/>
                <c:pt idx="0">
                  <c:v>QIPP LM 7.4</c:v>
                </c:pt>
              </c:strCache>
            </c:strRef>
          </c:tx>
          <c:spPr>
            <a:ln w="25400">
              <a:solidFill>
                <a:srgbClr val="3366FF"/>
              </a:solidFill>
              <a:prstDash val="solid"/>
            </a:ln>
          </c:spPr>
          <c:marker>
            <c:symbol val="plus"/>
            <c:size val="7"/>
            <c:spPr>
              <a:noFill/>
              <a:ln>
                <a:solidFill>
                  <a:srgbClr val="3366FF"/>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SWL_QIPPmilestones!$GZ$39:$GZ$79</c:f>
              <c:numCache>
                <c:formatCode>mmm\ yy</c:formatCode>
                <c:ptCount val="41"/>
              </c:numCache>
            </c:numRef>
          </c:yVal>
        </c:ser>
        <c:ser>
          <c:idx val="17"/>
          <c:order val="5"/>
          <c:tx>
            <c:strRef>
              <c:f>SWL_QIPPmilestones!$HA$22</c:f>
              <c:strCache>
                <c:ptCount val="1"/>
                <c:pt idx="0">
                  <c:v>QIPP LM 7.5</c:v>
                </c:pt>
              </c:strCache>
            </c:strRef>
          </c:tx>
          <c:spPr>
            <a:ln w="25400">
              <a:solidFill>
                <a:srgbClr val="33CCCC"/>
              </a:solidFill>
              <a:prstDash val="solid"/>
            </a:ln>
          </c:spPr>
          <c:marker>
            <c:symbol val="plus"/>
            <c:size val="7"/>
            <c:spPr>
              <a:noFill/>
              <a:ln>
                <a:solidFill>
                  <a:srgbClr val="33CCCC"/>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SWL_QIPPmilestones!$HA$39:$HA$79</c:f>
              <c:numCache>
                <c:formatCode>mmm\ yy</c:formatCode>
                <c:ptCount val="41"/>
              </c:numCache>
            </c:numRef>
          </c:yVal>
        </c:ser>
        <c:ser>
          <c:idx val="2"/>
          <c:order val="6"/>
          <c:tx>
            <c:strRef>
              <c:f>SWL_QIPPmilestones!$HB$22</c:f>
              <c:strCache>
                <c:ptCount val="1"/>
                <c:pt idx="0">
                  <c:v>QIPP LM 7.6</c:v>
                </c:pt>
              </c:strCache>
            </c:strRef>
          </c:tx>
          <c:marker>
            <c:symbol val="plus"/>
            <c:size val="7"/>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SWL_QIPPmilestones!$HB$39:$HB$79</c:f>
              <c:numCache>
                <c:formatCode>mmm\ yy</c:formatCode>
                <c:ptCount val="41"/>
              </c:numCache>
            </c:numRef>
          </c:yVal>
        </c:ser>
        <c:ser>
          <c:idx val="3"/>
          <c:order val="7"/>
          <c:tx>
            <c:strRef>
              <c:f>SWL_QIPPmilestones!$HC$22</c:f>
              <c:strCache>
                <c:ptCount val="1"/>
                <c:pt idx="0">
                  <c:v>QIPP LM 7.7</c:v>
                </c:pt>
              </c:strCache>
            </c:strRef>
          </c:tx>
          <c:marker>
            <c:symbol val="plus"/>
            <c:size val="7"/>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SWL_QIPPmilestones!$HC$39:$HC$79</c:f>
              <c:numCache>
                <c:formatCode>mmm\ yy</c:formatCode>
                <c:ptCount val="41"/>
              </c:numCache>
            </c:numRef>
          </c:yVal>
        </c:ser>
        <c:ser>
          <c:idx val="4"/>
          <c:order val="8"/>
          <c:tx>
            <c:strRef>
              <c:f>SWL_QIPPmilestones!$HD$22</c:f>
              <c:strCache>
                <c:ptCount val="1"/>
                <c:pt idx="0">
                  <c:v>QIPP LM 7.8</c:v>
                </c:pt>
              </c:strCache>
            </c:strRef>
          </c:tx>
          <c:marker>
            <c:symbol val="plus"/>
            <c:size val="7"/>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SWL_QIPPmilestones!$HD$39:$HD$79</c:f>
              <c:numCache>
                <c:formatCode>mmm\ yy</c:formatCode>
                <c:ptCount val="41"/>
              </c:numCache>
            </c:numRef>
          </c:yVal>
        </c:ser>
        <c:ser>
          <c:idx val="5"/>
          <c:order val="9"/>
          <c:tx>
            <c:strRef>
              <c:f>SWL_QIPPmilestones!$HE$22</c:f>
              <c:strCache>
                <c:ptCount val="1"/>
                <c:pt idx="0">
                  <c:v>QIPP LM 7.9</c:v>
                </c:pt>
              </c:strCache>
            </c:strRef>
          </c:tx>
          <c:marker>
            <c:symbol val="plus"/>
            <c:size val="7"/>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SWL_QIPPmilestones!$HE$39:$HE$79</c:f>
              <c:numCache>
                <c:formatCode>mmm\ yy</c:formatCode>
                <c:ptCount val="41"/>
              </c:numCache>
            </c:numRef>
          </c:yVal>
        </c:ser>
        <c:ser>
          <c:idx val="8"/>
          <c:order val="10"/>
          <c:tx>
            <c:strRef>
              <c:f>SWL_QIPPmilestones!$HF$22</c:f>
              <c:strCache>
                <c:ptCount val="1"/>
                <c:pt idx="0">
                  <c:v>QIPP LM 7.10</c:v>
                </c:pt>
              </c:strCache>
            </c:strRef>
          </c:tx>
          <c:marker>
            <c:symbol val="plus"/>
            <c:size val="7"/>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SWL_QIPPmilestones!$HF$39:$HF$79</c:f>
              <c:numCache>
                <c:formatCode>mmm\ yy</c:formatCode>
                <c:ptCount val="41"/>
              </c:numCache>
            </c:numRef>
          </c:yVal>
        </c:ser>
        <c:ser>
          <c:idx val="1"/>
          <c:order val="11"/>
          <c:tx>
            <c:strRef>
              <c:f>SWL_QIPPmilestones!$HG$22</c:f>
              <c:strCache>
                <c:ptCount val="1"/>
                <c:pt idx="0">
                  <c:v>QIPP LM 7.11</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SWL_QIPPmilestones!$HG$39:$HG$79</c:f>
              <c:numCache>
                <c:formatCode>mmm\ yy</c:formatCode>
                <c:ptCount val="41"/>
              </c:numCache>
            </c:numRef>
          </c:yVal>
        </c:ser>
        <c:ser>
          <c:idx val="9"/>
          <c:order val="12"/>
          <c:tx>
            <c:strRef>
              <c:f>SWL_QIPPmilestones!$HH$22</c:f>
              <c:strCache>
                <c:ptCount val="1"/>
                <c:pt idx="0">
                  <c:v>QIPP LM 7.12</c:v>
                </c:pt>
              </c:strCache>
            </c:strRef>
          </c:tx>
          <c:spPr>
            <a:ln w="12700">
              <a:solidFill>
                <a:srgbClr val="CCFFFF"/>
              </a:solidFill>
              <a:prstDash val="solid"/>
            </a:ln>
          </c:spPr>
          <c:marker>
            <c:symbol val="diamond"/>
            <c:size val="5"/>
            <c:spPr>
              <a:solidFill>
                <a:srgbClr val="CCFFFF"/>
              </a:solidFill>
              <a:ln>
                <a:solidFill>
                  <a:srgbClr val="CCFFFF"/>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SWL_QIPPmilestones!$HH$39:$HH$79</c:f>
              <c:numCache>
                <c:formatCode>mmm\ yy</c:formatCode>
                <c:ptCount val="41"/>
              </c:numCache>
            </c:numRef>
          </c:yVal>
        </c:ser>
        <c:ser>
          <c:idx val="10"/>
          <c:order val="13"/>
          <c:tx>
            <c:strRef>
              <c:f>SWL_QIPPmilestones!$HI$22</c:f>
              <c:strCache>
                <c:ptCount val="1"/>
                <c:pt idx="0">
                  <c:v>QIPP LM 7.13</c:v>
                </c:pt>
              </c:strCache>
            </c:strRef>
          </c:tx>
          <c:spPr>
            <a:ln w="12700">
              <a:solidFill>
                <a:srgbClr val="CCFFCC"/>
              </a:solidFill>
              <a:prstDash val="solid"/>
            </a:ln>
          </c:spPr>
          <c:marker>
            <c:symbol val="square"/>
            <c:size val="5"/>
            <c:spPr>
              <a:solidFill>
                <a:srgbClr val="CCFFCC"/>
              </a:solidFill>
              <a:ln>
                <a:solidFill>
                  <a:srgbClr val="CCFFCC"/>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SWL_QIPPmilestones!$HI$39:$HI$79</c:f>
              <c:numCache>
                <c:formatCode>mmm\ yy</c:formatCode>
                <c:ptCount val="41"/>
              </c:numCache>
            </c:numRef>
          </c:yVal>
        </c:ser>
        <c:ser>
          <c:idx val="11"/>
          <c:order val="14"/>
          <c:tx>
            <c:strRef>
              <c:f>SWL_QIPPmilestones!$HJ$22</c:f>
              <c:strCache>
                <c:ptCount val="1"/>
                <c:pt idx="0">
                  <c:v>QIPP LM 7.14</c:v>
                </c:pt>
              </c:strCache>
            </c:strRef>
          </c:tx>
          <c:spPr>
            <a:ln w="12700">
              <a:solidFill>
                <a:srgbClr val="FFFF99"/>
              </a:solidFill>
              <a:prstDash val="solid"/>
            </a:ln>
          </c:spPr>
          <c:marker>
            <c:symbol val="triangle"/>
            <c:size val="5"/>
            <c:spPr>
              <a:solidFill>
                <a:srgbClr val="FFFF99"/>
              </a:solidFill>
              <a:ln>
                <a:solidFill>
                  <a:srgbClr val="FFFF99"/>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SWL_QIPPmilestones!$HJ$39:$HJ$79</c:f>
              <c:numCache>
                <c:formatCode>mmm\ yy</c:formatCode>
                <c:ptCount val="41"/>
              </c:numCache>
            </c:numRef>
          </c:yVal>
        </c:ser>
        <c:ser>
          <c:idx val="12"/>
          <c:order val="15"/>
          <c:tx>
            <c:strRef>
              <c:f>SWL_QIPPmilestones!$HK$22</c:f>
              <c:strCache>
                <c:ptCount val="1"/>
                <c:pt idx="0">
                  <c:v>QIPP LM 7.15</c:v>
                </c:pt>
              </c:strCache>
            </c:strRef>
          </c:tx>
          <c:spPr>
            <a:ln w="12700">
              <a:solidFill>
                <a:srgbClr val="99CCFF"/>
              </a:solidFill>
              <a:prstDash val="solid"/>
            </a:ln>
          </c:spPr>
          <c:marker>
            <c:symbol val="x"/>
            <c:size val="5"/>
            <c:spPr>
              <a:noFill/>
              <a:ln>
                <a:solidFill>
                  <a:srgbClr val="99CCFF"/>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SWL_QIPPmilestones!$HK$39:$HK$79</c:f>
              <c:numCache>
                <c:formatCode>mmm\ yy</c:formatCode>
                <c:ptCount val="41"/>
              </c:numCache>
            </c:numRef>
          </c:yVal>
        </c:ser>
        <c:ser>
          <c:idx val="13"/>
          <c:order val="16"/>
          <c:tx>
            <c:strRef>
              <c:f>SWL_QIPPmilestones!$HL$22</c:f>
              <c:strCache>
                <c:ptCount val="1"/>
                <c:pt idx="0">
                  <c:v>QIPP LM 7.16</c:v>
                </c:pt>
              </c:strCache>
            </c:strRef>
          </c:tx>
          <c:spPr>
            <a:ln w="12700">
              <a:solidFill>
                <a:srgbClr val="FF99CC"/>
              </a:solidFill>
              <a:prstDash val="solid"/>
            </a:ln>
          </c:spPr>
          <c:marker>
            <c:symbol val="star"/>
            <c:size val="5"/>
            <c:spPr>
              <a:noFill/>
              <a:ln>
                <a:solidFill>
                  <a:srgbClr val="FF99CC"/>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SWL_QIPPmilestones!$HL$39:$HL$79</c:f>
              <c:numCache>
                <c:formatCode>mmm\ yy</c:formatCode>
                <c:ptCount val="41"/>
              </c:numCache>
            </c:numRef>
          </c:yVal>
        </c:ser>
        <c:ser>
          <c:idx val="14"/>
          <c:order val="17"/>
          <c:tx>
            <c:strRef>
              <c:f>SWL_QIPPmilestones!$HM$22</c:f>
              <c:strCache>
                <c:ptCount val="1"/>
                <c:pt idx="0">
                  <c:v>QIPP LM 7.17</c:v>
                </c:pt>
              </c:strCache>
            </c:strRef>
          </c:tx>
          <c:spPr>
            <a:ln w="12700">
              <a:solidFill>
                <a:srgbClr val="CC99FF"/>
              </a:solidFill>
              <a:prstDash val="solid"/>
            </a:ln>
          </c:spPr>
          <c:marker>
            <c:symbol val="circle"/>
            <c:size val="5"/>
            <c:spPr>
              <a:solidFill>
                <a:srgbClr val="CC99FF"/>
              </a:solidFill>
              <a:ln>
                <a:solidFill>
                  <a:srgbClr val="CC99FF"/>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SWL_QIPPmilestones!$HM$39:$HM$79</c:f>
              <c:numCache>
                <c:formatCode>mmm\ yy</c:formatCode>
                <c:ptCount val="41"/>
              </c:numCache>
            </c:numRef>
          </c:yVal>
        </c:ser>
        <c:ser>
          <c:idx val="18"/>
          <c:order val="18"/>
          <c:tx>
            <c:strRef>
              <c:f>SWL_QIPPmilestones!$HN$22</c:f>
              <c:strCache>
                <c:ptCount val="1"/>
                <c:pt idx="0">
                  <c:v>QIPP LM 7.18</c:v>
                </c:pt>
              </c:strCache>
            </c:strRef>
          </c:tx>
          <c:spPr>
            <a:ln w="12700">
              <a:solidFill>
                <a:srgbClr val="99CC00"/>
              </a:solidFill>
              <a:prstDash val="solid"/>
            </a:ln>
          </c:spPr>
          <c:marker>
            <c:symbol val="diamond"/>
            <c:size val="5"/>
            <c:spPr>
              <a:solidFill>
                <a:srgbClr val="99CC00"/>
              </a:solidFill>
              <a:ln>
                <a:solidFill>
                  <a:srgbClr val="99CC00"/>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SWL_QIPPmilestones!$HN$39:$HN$79</c:f>
              <c:numCache>
                <c:formatCode>mmm\ yy</c:formatCode>
                <c:ptCount val="41"/>
              </c:numCache>
            </c:numRef>
          </c:yVal>
        </c:ser>
        <c:ser>
          <c:idx val="19"/>
          <c:order val="19"/>
          <c:tx>
            <c:strRef>
              <c:f>SWL_QIPPmilestones!$HO$22</c:f>
              <c:strCache>
                <c:ptCount val="1"/>
                <c:pt idx="0">
                  <c:v>QIPP LM 7.19</c:v>
                </c:pt>
              </c:strCache>
            </c:strRef>
          </c:tx>
          <c:spPr>
            <a:ln w="12700">
              <a:solidFill>
                <a:srgbClr val="FFCC00"/>
              </a:solidFill>
              <a:prstDash val="solid"/>
            </a:ln>
          </c:spPr>
          <c:marker>
            <c:symbol val="square"/>
            <c:size val="5"/>
            <c:spPr>
              <a:solidFill>
                <a:srgbClr val="FFCC00"/>
              </a:solidFill>
              <a:ln>
                <a:solidFill>
                  <a:srgbClr val="FFCC00"/>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SWL_QIPPmilestones!$HO$39:$HO$79</c:f>
              <c:numCache>
                <c:formatCode>mmm\ yy</c:formatCode>
                <c:ptCount val="41"/>
              </c:numCache>
            </c:numRef>
          </c:yVal>
        </c:ser>
        <c:ser>
          <c:idx val="20"/>
          <c:order val="20"/>
          <c:tx>
            <c:strRef>
              <c:f>SWL_QIPPmilestones!$HP$22</c:f>
              <c:strCache>
                <c:ptCount val="1"/>
                <c:pt idx="0">
                  <c:v>QIPP LM 7.20</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SWL_QIPPmilestones!$HP$39:$HP$79</c:f>
              <c:numCache>
                <c:formatCode>mmm\ yy</c:formatCode>
                <c:ptCount val="41"/>
              </c:numCache>
            </c:numRef>
          </c:yVal>
        </c:ser>
        <c:ser>
          <c:idx val="21"/>
          <c:order val="21"/>
          <c:tx>
            <c:strRef>
              <c:f>SWL_QIPPmilestones!$HQ$22</c:f>
              <c:strCache>
                <c:ptCount val="1"/>
                <c:pt idx="0">
                  <c:v>QIPP LM 7.21</c:v>
                </c:pt>
              </c:strCache>
            </c:strRef>
          </c:tx>
          <c:spPr>
            <a:ln w="12700">
              <a:solidFill>
                <a:srgbClr val="FF6600"/>
              </a:solidFill>
              <a:prstDash val="solid"/>
            </a:ln>
          </c:spPr>
          <c:marker>
            <c:symbol val="x"/>
            <c:size val="5"/>
            <c:spPr>
              <a:noFill/>
              <a:ln>
                <a:solidFill>
                  <a:srgbClr val="FF6600"/>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SWL_QIPPmilestones!$HQ$39:$HQ$79</c:f>
              <c:numCache>
                <c:formatCode>mmm\ yy</c:formatCode>
                <c:ptCount val="41"/>
              </c:numCache>
            </c:numRef>
          </c:yVal>
        </c:ser>
        <c:ser>
          <c:idx val="22"/>
          <c:order val="22"/>
          <c:tx>
            <c:strRef>
              <c:f>SWL_QIPPmilestones!$HR$22</c:f>
              <c:strCache>
                <c:ptCount val="1"/>
                <c:pt idx="0">
                  <c:v>QIPP LM 7.22</c:v>
                </c:pt>
              </c:strCache>
            </c:strRef>
          </c:tx>
          <c:spPr>
            <a:ln w="12700">
              <a:solidFill>
                <a:srgbClr val="666699"/>
              </a:solidFill>
              <a:prstDash val="solid"/>
            </a:ln>
          </c:spPr>
          <c:marker>
            <c:symbol val="star"/>
            <c:size val="5"/>
            <c:spPr>
              <a:noFill/>
              <a:ln>
                <a:solidFill>
                  <a:srgbClr val="666699"/>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SWL_QIPPmilestones!$HR$39:$HR$79</c:f>
              <c:numCache>
                <c:formatCode>mmm\ yy</c:formatCode>
                <c:ptCount val="41"/>
              </c:numCache>
            </c:numRef>
          </c:yVal>
        </c:ser>
        <c:ser>
          <c:idx val="23"/>
          <c:order val="23"/>
          <c:tx>
            <c:strRef>
              <c:f>SWL_QIPPmilestones!$HS$22</c:f>
              <c:strCache>
                <c:ptCount val="1"/>
                <c:pt idx="0">
                  <c:v>QIPP LM 7.23</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SWL_QIPPmilestones!$HS$39:$HS$79</c:f>
              <c:numCache>
                <c:formatCode>mmm\ yy</c:formatCode>
                <c:ptCount val="41"/>
              </c:numCache>
            </c:numRef>
          </c:yVal>
        </c:ser>
        <c:ser>
          <c:idx val="24"/>
          <c:order val="24"/>
          <c:tx>
            <c:strRef>
              <c:f>SWL_QIPPmilestones!$HT$22</c:f>
              <c:strCache>
                <c:ptCount val="1"/>
                <c:pt idx="0">
                  <c:v>QIPP LM 7.24</c:v>
                </c:pt>
              </c:strCache>
            </c:strRef>
          </c:tx>
          <c:spPr>
            <a:ln w="12700">
              <a:solidFill>
                <a:srgbClr val="003366"/>
              </a:solidFill>
              <a:prstDash val="solid"/>
            </a:ln>
          </c:spPr>
          <c:marker>
            <c:symbol val="plus"/>
            <c:size val="5"/>
            <c:spPr>
              <a:noFill/>
              <a:ln>
                <a:solidFill>
                  <a:srgbClr val="003366"/>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SWL_QIPPmilestones!$HT$39:$HT$79</c:f>
              <c:numCache>
                <c:formatCode>mmm\ yy</c:formatCode>
                <c:ptCount val="41"/>
              </c:numCache>
            </c:numRef>
          </c:yVal>
        </c:ser>
        <c:ser>
          <c:idx val="25"/>
          <c:order val="25"/>
          <c:tx>
            <c:strRef>
              <c:f>SWL_QIPPmilestones!$HU$22</c:f>
              <c:strCache>
                <c:ptCount val="1"/>
                <c:pt idx="0">
                  <c:v>QIPP LM 7.25</c:v>
                </c:pt>
              </c:strCache>
            </c:strRef>
          </c:tx>
          <c:spPr>
            <a:ln w="12700">
              <a:solidFill>
                <a:srgbClr val="339966"/>
              </a:solidFill>
              <a:prstDash val="solid"/>
            </a:ln>
          </c:spPr>
          <c:marker>
            <c:symbol val="dot"/>
            <c:size val="5"/>
            <c:spPr>
              <a:noFill/>
              <a:ln>
                <a:solidFill>
                  <a:srgbClr val="339966"/>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SWL_QIPPmilestones!$HU$39:$HU$79</c:f>
              <c:numCache>
                <c:formatCode>mmm\ yy</c:formatCode>
                <c:ptCount val="41"/>
              </c:numCache>
            </c:numRef>
          </c:yVal>
        </c:ser>
        <c:ser>
          <c:idx val="26"/>
          <c:order val="26"/>
          <c:tx>
            <c:strRef>
              <c:f>SWL_QIPPmilestones!$HV$22</c:f>
              <c:strCache>
                <c:ptCount val="1"/>
                <c:pt idx="0">
                  <c:v>QIPP LM 7.26</c:v>
                </c:pt>
              </c:strCache>
            </c:strRef>
          </c:tx>
          <c:spPr>
            <a:ln w="12700">
              <a:solidFill>
                <a:srgbClr val="003300"/>
              </a:solidFill>
              <a:prstDash val="solid"/>
            </a:ln>
          </c:spPr>
          <c:marker>
            <c:symbol val="dash"/>
            <c:size val="5"/>
            <c:spPr>
              <a:noFill/>
              <a:ln>
                <a:solidFill>
                  <a:srgbClr val="003300"/>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SWL_QIPPmilestones!$HV$39:$HV$79</c:f>
              <c:numCache>
                <c:formatCode>mmm\ yy</c:formatCode>
                <c:ptCount val="41"/>
              </c:numCache>
            </c:numRef>
          </c:yVal>
        </c:ser>
        <c:ser>
          <c:idx val="27"/>
          <c:order val="27"/>
          <c:tx>
            <c:strRef>
              <c:f>SWL_QIPPmilestones!$HW$22</c:f>
              <c:strCache>
                <c:ptCount val="1"/>
                <c:pt idx="0">
                  <c:v>QIPP LM 7.27</c:v>
                </c:pt>
              </c:strCache>
            </c:strRef>
          </c:tx>
          <c:spPr>
            <a:ln w="12700">
              <a:solidFill>
                <a:srgbClr val="333300"/>
              </a:solidFill>
              <a:prstDash val="solid"/>
            </a:ln>
          </c:spPr>
          <c:marker>
            <c:symbol val="diamond"/>
            <c:size val="5"/>
            <c:spPr>
              <a:solidFill>
                <a:srgbClr val="333300"/>
              </a:solidFill>
              <a:ln>
                <a:solidFill>
                  <a:srgbClr val="333300"/>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SWL_QIPPmilestones!$HW$39:$HW$79</c:f>
              <c:numCache>
                <c:formatCode>mmm\ yy</c:formatCode>
                <c:ptCount val="41"/>
              </c:numCache>
            </c:numRef>
          </c:yVal>
        </c:ser>
        <c:ser>
          <c:idx val="28"/>
          <c:order val="28"/>
          <c:tx>
            <c:strRef>
              <c:f>SWL_QIPPmilestones!$HX$22</c:f>
              <c:strCache>
                <c:ptCount val="1"/>
                <c:pt idx="0">
                  <c:v>QIPP LM 7.28</c:v>
                </c:pt>
              </c:strCache>
            </c:strRef>
          </c:tx>
          <c:spPr>
            <a:ln w="12700">
              <a:solidFill>
                <a:srgbClr val="993300"/>
              </a:solidFill>
              <a:prstDash val="solid"/>
            </a:ln>
          </c:spPr>
          <c:marker>
            <c:symbol val="square"/>
            <c:size val="5"/>
            <c:spPr>
              <a:solidFill>
                <a:srgbClr val="993300"/>
              </a:solidFill>
              <a:ln>
                <a:solidFill>
                  <a:srgbClr val="993300"/>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SWL_QIPPmilestones!$HX$39:$HX$79</c:f>
              <c:numCache>
                <c:formatCode>mmm\ yy</c:formatCode>
                <c:ptCount val="41"/>
              </c:numCache>
            </c:numRef>
          </c:yVal>
        </c:ser>
        <c:ser>
          <c:idx val="29"/>
          <c:order val="29"/>
          <c:tx>
            <c:strRef>
              <c:f>SWL_QIPPmilestones!$HY$22</c:f>
              <c:strCache>
                <c:ptCount val="1"/>
                <c:pt idx="0">
                  <c:v>QIPP LM 7.29</c:v>
                </c:pt>
              </c:strCache>
            </c:strRef>
          </c:tx>
          <c:spPr>
            <a:ln w="12700">
              <a:solidFill>
                <a:srgbClr val="993366"/>
              </a:solidFill>
              <a:prstDash val="solid"/>
            </a:ln>
          </c:spPr>
          <c:marker>
            <c:symbol val="triangle"/>
            <c:size val="5"/>
            <c:spPr>
              <a:solidFill>
                <a:srgbClr val="993366"/>
              </a:solidFill>
              <a:ln>
                <a:solidFill>
                  <a:srgbClr val="993366"/>
                </a:solidFill>
                <a:prstDash val="solid"/>
              </a:ln>
            </c:spPr>
          </c:marker>
          <c:xVal>
            <c:numRef>
              <c:f>SWL_QIPPmilestones!$C$39:$C$79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SWL_QIPPmilestones!$HY$39:$HY$79</c:f>
              <c:numCache>
                <c:formatCode>mmm\ yy</c:formatCode>
                <c:ptCount val="41"/>
              </c:numCache>
            </c:numRef>
          </c:yVal>
        </c:ser>
        <c:axId val="103099776"/>
        <c:axId val="103111296"/>
      </c:scatterChart>
      <c:valAx>
        <c:axId val="103099776"/>
        <c:scaling>
          <c:orientation val="minMax"/>
        </c:scaling>
        <c:axPos val="t"/>
        <c:title>
          <c:tx>
            <c:rich>
              <a:bodyPr/>
              <a:lstStyle/>
              <a:p>
                <a:pPr>
                  <a:defRPr sz="1000" b="1" i="1" u="none" strike="noStrike" baseline="0">
                    <a:solidFill>
                      <a:srgbClr val="000000"/>
                    </a:solidFill>
                    <a:latin typeface="Calibri"/>
                    <a:ea typeface="Calibri"/>
                    <a:cs typeface="Calibri"/>
                  </a:defRPr>
                </a:pPr>
                <a:r>
                  <a:rPr lang="en-GB"/>
                  <a:t>MONTH REPORTED</a:t>
                </a:r>
              </a:p>
            </c:rich>
          </c:tx>
          <c:layout>
            <c:manualLayout>
              <c:xMode val="edge"/>
              <c:yMode val="edge"/>
              <c:x val="0.40778601802681641"/>
              <c:y val="5.1548291979875323E-2"/>
            </c:manualLayout>
          </c:layout>
          <c:spPr>
            <a:noFill/>
            <a:ln w="25400">
              <a:noFill/>
            </a:ln>
          </c:spPr>
        </c:title>
        <c:numFmt formatCode="mmm\-yy" sourceLinked="1"/>
        <c:minorTickMark val="out"/>
        <c:tickLblPos val="nextTo"/>
        <c:txPr>
          <a:bodyPr rot="-5400000" vert="horz"/>
          <a:lstStyle/>
          <a:p>
            <a:pPr>
              <a:defRPr sz="1000" b="0" i="1" u="none" strike="noStrike" baseline="0">
                <a:solidFill>
                  <a:srgbClr val="000000"/>
                </a:solidFill>
                <a:latin typeface="Calibri"/>
                <a:ea typeface="Calibri"/>
                <a:cs typeface="Calibri"/>
              </a:defRPr>
            </a:pPr>
            <a:endParaRPr lang="en-US"/>
          </a:p>
        </c:txPr>
        <c:crossAx val="103111296"/>
        <c:crossesAt val="31"/>
        <c:crossBetween val="midCat"/>
        <c:majorUnit val="31"/>
        <c:minorUnit val="31"/>
      </c:valAx>
      <c:valAx>
        <c:axId val="103111296"/>
        <c:scaling>
          <c:orientation val="maxMin"/>
        </c:scaling>
        <c:axPos val="l"/>
        <c:majorGridlines/>
        <c:minorGridlines/>
        <c:title>
          <c:tx>
            <c:rich>
              <a:bodyPr/>
              <a:lstStyle/>
              <a:p>
                <a:pPr>
                  <a:defRPr sz="1000" b="1" i="1" u="none" strike="noStrike" baseline="0">
                    <a:solidFill>
                      <a:srgbClr val="000000"/>
                    </a:solidFill>
                    <a:latin typeface="Calibri"/>
                    <a:ea typeface="Calibri"/>
                    <a:cs typeface="Calibri"/>
                  </a:defRPr>
                </a:pPr>
                <a:r>
                  <a:rPr lang="en-GB"/>
                  <a:t>EXPECTED MONTH OF DELVIERY</a:t>
                </a:r>
              </a:p>
            </c:rich>
          </c:tx>
          <c:spPr>
            <a:noFill/>
            <a:ln w="25400">
              <a:noFill/>
            </a:ln>
          </c:spPr>
        </c:title>
        <c:numFmt formatCode="mmm\-yy" sourceLinked="1"/>
        <c:minorTickMark val="out"/>
        <c:tickLblPos val="nextTo"/>
        <c:txPr>
          <a:bodyPr rot="0" vert="horz"/>
          <a:lstStyle/>
          <a:p>
            <a:pPr>
              <a:defRPr sz="1000" b="0" i="1" u="none" strike="noStrike" baseline="0">
                <a:solidFill>
                  <a:srgbClr val="000000"/>
                </a:solidFill>
                <a:latin typeface="Calibri"/>
                <a:ea typeface="Calibri"/>
                <a:cs typeface="Calibri"/>
              </a:defRPr>
            </a:pPr>
            <a:endParaRPr lang="en-US"/>
          </a:p>
        </c:txPr>
        <c:crossAx val="103099776"/>
        <c:crossesAt val="31"/>
        <c:crossBetween val="midCat"/>
        <c:majorUnit val="31"/>
        <c:minorUnit val="31"/>
      </c:valAx>
      <c:spPr>
        <a:ln>
          <a:solidFill>
            <a:schemeClr val="accent1"/>
          </a:solidFill>
        </a:ln>
      </c:spPr>
    </c:plotArea>
    <c:legend>
      <c:legendPos val="r"/>
      <c:layout>
        <c:manualLayout>
          <c:xMode val="edge"/>
          <c:yMode val="edge"/>
          <c:wMode val="edge"/>
          <c:hMode val="edge"/>
          <c:x val="7.7519481576430904E-2"/>
          <c:y val="0.80604534005037864"/>
          <c:w val="0.88662882255997422"/>
          <c:h val="0.96221662468513869"/>
        </c:manualLayout>
      </c:layout>
      <c:txPr>
        <a:bodyPr/>
        <a:lstStyle/>
        <a:p>
          <a:pPr>
            <a:defRPr sz="920" b="0" i="1" u="none" strike="noStrike" baseline="0">
              <a:solidFill>
                <a:srgbClr val="000000"/>
              </a:solidFill>
              <a:latin typeface="Calibri"/>
              <a:ea typeface="Calibri"/>
              <a:cs typeface="Calibri"/>
            </a:defRPr>
          </a:pPr>
          <a:endParaRPr lang="en-US"/>
        </a:p>
      </c:txPr>
    </c:legend>
    <c:plotVisOnly val="1"/>
    <c:dispBlanksAs val="gap"/>
  </c:chart>
  <c:txPr>
    <a:bodyPr/>
    <a:lstStyle/>
    <a:p>
      <a:pPr>
        <a:defRPr sz="1000" b="0" i="1" u="none" strike="noStrike" baseline="0">
          <a:solidFill>
            <a:srgbClr val="000000"/>
          </a:solidFill>
          <a:latin typeface="Calibri"/>
          <a:ea typeface="Calibri"/>
          <a:cs typeface="Calibri"/>
        </a:defRPr>
      </a:pPr>
      <a:endParaRPr lang="en-US"/>
    </a:p>
  </c:txPr>
  <c:printSettings>
    <c:headerFooter alignWithMargins="0"/>
    <c:pageMargins b="1" l="0.75000000000000333" r="0.75000000000000333"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400" b="1" i="1" u="none" strike="noStrike" baseline="0">
                <a:solidFill>
                  <a:srgbClr val="000000"/>
                </a:solidFill>
                <a:latin typeface="Calibri"/>
                <a:ea typeface="Calibri"/>
                <a:cs typeface="Calibri"/>
              </a:defRPr>
            </a:pPr>
            <a:r>
              <a:t>PCT Milestones graph - QIPP initiative 1</a:t>
            </a:r>
          </a:p>
        </c:rich>
      </c:tx>
      <c:layout>
        <c:manualLayout>
          <c:xMode val="edge"/>
          <c:yMode val="edge"/>
          <c:x val="9.8418309956153568E-3"/>
          <c:y val="9.0457490282069772E-3"/>
        </c:manualLayout>
      </c:layout>
      <c:spPr>
        <a:noFill/>
        <a:ln w="25400">
          <a:noFill/>
        </a:ln>
      </c:spPr>
    </c:title>
    <c:plotArea>
      <c:layout>
        <c:manualLayout>
          <c:layoutTarget val="inner"/>
          <c:xMode val="edge"/>
          <c:yMode val="edge"/>
          <c:x val="8.4476379228106677E-2"/>
          <c:y val="0.13164251304030034"/>
          <c:w val="0.79889298892988925"/>
          <c:h val="0.63285024154590053"/>
        </c:manualLayout>
      </c:layout>
      <c:scatterChart>
        <c:scatterStyle val="lineMarker"/>
        <c:ser>
          <c:idx val="0"/>
          <c:order val="0"/>
          <c:tx>
            <c:v>delivery path</c:v>
          </c:tx>
          <c:spPr>
            <a:ln w="6350">
              <a:prstDash val="dashDot"/>
            </a:ln>
          </c:spPr>
          <c:marker>
            <c:symbol val="none"/>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yVal>
        </c:ser>
        <c:ser>
          <c:idx val="6"/>
          <c:order val="1"/>
          <c:tx>
            <c:strRef>
              <c:f>PCTcluster7_QIPPmilestones!$G$22</c:f>
              <c:strCache>
                <c:ptCount val="1"/>
                <c:pt idx="0">
                  <c:v>QIPP LM 1.1</c:v>
                </c:pt>
              </c:strCache>
            </c:strRef>
          </c:tx>
          <c:spPr>
            <a:ln>
              <a:solidFill>
                <a:schemeClr val="tx2">
                  <a:lumMod val="40000"/>
                  <a:lumOff val="60000"/>
                </a:schemeClr>
              </a:solidFill>
            </a:ln>
          </c:spPr>
          <c:marker>
            <c:symbol val="plus"/>
            <c:size val="7"/>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PCTcluster7_QIPPmilestones!$G$39:$G$79</c:f>
              <c:numCache>
                <c:formatCode>mmm\ yy</c:formatCode>
                <c:ptCount val="41"/>
              </c:numCache>
            </c:numRef>
          </c:yVal>
        </c:ser>
        <c:ser>
          <c:idx val="7"/>
          <c:order val="2"/>
          <c:tx>
            <c:strRef>
              <c:f>PCTcluster7_QIPPmilestones!$H$22</c:f>
              <c:strCache>
                <c:ptCount val="1"/>
                <c:pt idx="0">
                  <c:v>QIPP LM 1.2</c:v>
                </c:pt>
              </c:strCache>
            </c:strRef>
          </c:tx>
          <c:spPr>
            <a:ln w="25400">
              <a:solidFill>
                <a:srgbClr val="FF8080"/>
              </a:solidFill>
              <a:prstDash val="lgDashDot"/>
            </a:ln>
          </c:spPr>
          <c:marker>
            <c:symbol val="plus"/>
            <c:size val="7"/>
            <c:spPr>
              <a:solidFill>
                <a:srgbClr val="969696"/>
              </a:solidFill>
              <a:ln>
                <a:solidFill>
                  <a:srgbClr val="FF8080"/>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PCTcluster7_QIPPmilestones!$H$39:$H$79</c:f>
              <c:numCache>
                <c:formatCode>mmm\ yy</c:formatCode>
                <c:ptCount val="41"/>
              </c:numCache>
            </c:numRef>
          </c:yVal>
        </c:ser>
        <c:ser>
          <c:idx val="15"/>
          <c:order val="3"/>
          <c:tx>
            <c:strRef>
              <c:f>PCTcluster7_QIPPmilestones!$I$22</c:f>
              <c:strCache>
                <c:ptCount val="1"/>
                <c:pt idx="0">
                  <c:v>QIPP LM 1.3</c:v>
                </c:pt>
              </c:strCache>
            </c:strRef>
          </c:tx>
          <c:spPr>
            <a:ln w="25400">
              <a:solidFill>
                <a:srgbClr val="FFCC99"/>
              </a:solidFill>
              <a:prstDash val="solid"/>
            </a:ln>
          </c:spPr>
          <c:marker>
            <c:symbol val="plus"/>
            <c:size val="7"/>
            <c:spPr>
              <a:noFill/>
              <a:ln>
                <a:solidFill>
                  <a:srgbClr val="FFCC99"/>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PCTcluster7_QIPPmilestones!$I$39:$I$79</c:f>
              <c:numCache>
                <c:formatCode>mmm\ yy</c:formatCode>
                <c:ptCount val="41"/>
              </c:numCache>
            </c:numRef>
          </c:yVal>
        </c:ser>
        <c:ser>
          <c:idx val="16"/>
          <c:order val="4"/>
          <c:tx>
            <c:strRef>
              <c:f>PCTcluster7_QIPPmilestones!$J$22</c:f>
              <c:strCache>
                <c:ptCount val="1"/>
                <c:pt idx="0">
                  <c:v>QIPP LM 1.4</c:v>
                </c:pt>
              </c:strCache>
            </c:strRef>
          </c:tx>
          <c:spPr>
            <a:ln w="25400">
              <a:solidFill>
                <a:srgbClr val="3366FF"/>
              </a:solidFill>
              <a:prstDash val="solid"/>
            </a:ln>
          </c:spPr>
          <c:marker>
            <c:symbol val="plus"/>
            <c:size val="7"/>
            <c:spPr>
              <a:noFill/>
              <a:ln>
                <a:solidFill>
                  <a:srgbClr val="3366FF"/>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PCTcluster7_QIPPmilestones!$J$39:$J$79</c:f>
              <c:numCache>
                <c:formatCode>mmm\ yy</c:formatCode>
                <c:ptCount val="41"/>
              </c:numCache>
            </c:numRef>
          </c:yVal>
        </c:ser>
        <c:ser>
          <c:idx val="17"/>
          <c:order val="5"/>
          <c:tx>
            <c:strRef>
              <c:f>PCTcluster7_QIPPmilestones!$K$22</c:f>
              <c:strCache>
                <c:ptCount val="1"/>
                <c:pt idx="0">
                  <c:v>QIPP LM 1.5</c:v>
                </c:pt>
              </c:strCache>
            </c:strRef>
          </c:tx>
          <c:spPr>
            <a:ln w="25400">
              <a:solidFill>
                <a:srgbClr val="33CCCC"/>
              </a:solidFill>
              <a:prstDash val="solid"/>
            </a:ln>
          </c:spPr>
          <c:marker>
            <c:symbol val="plus"/>
            <c:size val="7"/>
            <c:spPr>
              <a:noFill/>
              <a:ln>
                <a:solidFill>
                  <a:srgbClr val="33CCCC"/>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PCTcluster7_QIPPmilestones!$K$39:$K$79</c:f>
              <c:numCache>
                <c:formatCode>mmm\ yy</c:formatCode>
                <c:ptCount val="41"/>
              </c:numCache>
            </c:numRef>
          </c:yVal>
        </c:ser>
        <c:ser>
          <c:idx val="2"/>
          <c:order val="6"/>
          <c:tx>
            <c:strRef>
              <c:f>PCTcluster7_QIPPmilestones!$L$22</c:f>
              <c:strCache>
                <c:ptCount val="1"/>
                <c:pt idx="0">
                  <c:v>QIPP LM 1.6</c:v>
                </c:pt>
              </c:strCache>
            </c:strRef>
          </c:tx>
          <c:marker>
            <c:symbol val="plus"/>
            <c:size val="7"/>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PCTcluster7_QIPPmilestones!$L$39:$L$79</c:f>
              <c:numCache>
                <c:formatCode>mmm\ yy</c:formatCode>
                <c:ptCount val="41"/>
              </c:numCache>
            </c:numRef>
          </c:yVal>
        </c:ser>
        <c:ser>
          <c:idx val="3"/>
          <c:order val="7"/>
          <c:tx>
            <c:strRef>
              <c:f>PCTcluster7_QIPPmilestones!$M$22</c:f>
              <c:strCache>
                <c:ptCount val="1"/>
                <c:pt idx="0">
                  <c:v>QIPP LM 1.7</c:v>
                </c:pt>
              </c:strCache>
            </c:strRef>
          </c:tx>
          <c:marker>
            <c:symbol val="plus"/>
            <c:size val="7"/>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PCTcluster7_QIPPmilestones!$M$39:$M$79</c:f>
              <c:numCache>
                <c:formatCode>mmm\ yy</c:formatCode>
                <c:ptCount val="41"/>
              </c:numCache>
            </c:numRef>
          </c:yVal>
        </c:ser>
        <c:ser>
          <c:idx val="4"/>
          <c:order val="8"/>
          <c:tx>
            <c:strRef>
              <c:f>PCTcluster7_QIPPmilestones!$N$22</c:f>
              <c:strCache>
                <c:ptCount val="1"/>
                <c:pt idx="0">
                  <c:v>QIPP LM 1.8</c:v>
                </c:pt>
              </c:strCache>
            </c:strRef>
          </c:tx>
          <c:marker>
            <c:symbol val="plus"/>
            <c:size val="7"/>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PCTcluster7_QIPPmilestones!$N$39:$N$79</c:f>
              <c:numCache>
                <c:formatCode>mmm\ yy</c:formatCode>
                <c:ptCount val="41"/>
              </c:numCache>
            </c:numRef>
          </c:yVal>
        </c:ser>
        <c:ser>
          <c:idx val="5"/>
          <c:order val="9"/>
          <c:tx>
            <c:strRef>
              <c:f>PCTcluster7_QIPPmilestones!$O$22</c:f>
              <c:strCache>
                <c:ptCount val="1"/>
                <c:pt idx="0">
                  <c:v>QIPP LM 1.9</c:v>
                </c:pt>
              </c:strCache>
            </c:strRef>
          </c:tx>
          <c:marker>
            <c:symbol val="plus"/>
            <c:size val="7"/>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PCTcluster7_QIPPmilestones!$O$39:$O$79</c:f>
              <c:numCache>
                <c:formatCode>mmm\ yy</c:formatCode>
                <c:ptCount val="41"/>
              </c:numCache>
            </c:numRef>
          </c:yVal>
        </c:ser>
        <c:ser>
          <c:idx val="8"/>
          <c:order val="10"/>
          <c:tx>
            <c:strRef>
              <c:f>PCTcluster7_QIPPmilestones!$P$22</c:f>
              <c:strCache>
                <c:ptCount val="1"/>
                <c:pt idx="0">
                  <c:v>QIPP LM 1.10</c:v>
                </c:pt>
              </c:strCache>
            </c:strRef>
          </c:tx>
          <c:marker>
            <c:symbol val="plus"/>
            <c:size val="7"/>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PCTcluster7_QIPPmilestones!$P$39:$P$79</c:f>
              <c:numCache>
                <c:formatCode>mmm\ yy</c:formatCode>
                <c:ptCount val="41"/>
              </c:numCache>
            </c:numRef>
          </c:yVal>
        </c:ser>
        <c:ser>
          <c:idx val="1"/>
          <c:order val="11"/>
          <c:tx>
            <c:strRef>
              <c:f>PCTcluster7_QIPPmilestones!$Q$22</c:f>
              <c:strCache>
                <c:ptCount val="1"/>
                <c:pt idx="0">
                  <c:v>QIPP LM 1.11</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PCTcluster7_QIPPmilestones!$Q$39:$Q$79</c:f>
              <c:numCache>
                <c:formatCode>mmm\ yy</c:formatCode>
                <c:ptCount val="41"/>
              </c:numCache>
            </c:numRef>
          </c:yVal>
        </c:ser>
        <c:ser>
          <c:idx val="9"/>
          <c:order val="12"/>
          <c:tx>
            <c:strRef>
              <c:f>PCTcluster7_QIPPmilestones!$R$22</c:f>
              <c:strCache>
                <c:ptCount val="1"/>
                <c:pt idx="0">
                  <c:v>QIPP LM 1.12</c:v>
                </c:pt>
              </c:strCache>
            </c:strRef>
          </c:tx>
          <c:spPr>
            <a:ln w="12700">
              <a:solidFill>
                <a:srgbClr val="CCFFFF"/>
              </a:solidFill>
              <a:prstDash val="solid"/>
            </a:ln>
          </c:spPr>
          <c:marker>
            <c:symbol val="diamond"/>
            <c:size val="5"/>
            <c:spPr>
              <a:solidFill>
                <a:srgbClr val="CCFFFF"/>
              </a:solidFill>
              <a:ln>
                <a:solidFill>
                  <a:srgbClr val="CCFFFF"/>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PCTcluster7_QIPPmilestones!$R$39:$R$79</c:f>
              <c:numCache>
                <c:formatCode>mmm\ yy</c:formatCode>
                <c:ptCount val="41"/>
              </c:numCache>
            </c:numRef>
          </c:yVal>
        </c:ser>
        <c:ser>
          <c:idx val="10"/>
          <c:order val="13"/>
          <c:tx>
            <c:strRef>
              <c:f>PCTcluster7_QIPPmilestones!$S$22</c:f>
              <c:strCache>
                <c:ptCount val="1"/>
                <c:pt idx="0">
                  <c:v>QIPP LM 1.13</c:v>
                </c:pt>
              </c:strCache>
            </c:strRef>
          </c:tx>
          <c:spPr>
            <a:ln w="12700">
              <a:solidFill>
                <a:srgbClr val="CCFFCC"/>
              </a:solidFill>
              <a:prstDash val="solid"/>
            </a:ln>
          </c:spPr>
          <c:marker>
            <c:symbol val="square"/>
            <c:size val="5"/>
            <c:spPr>
              <a:solidFill>
                <a:srgbClr val="CCFFCC"/>
              </a:solidFill>
              <a:ln>
                <a:solidFill>
                  <a:srgbClr val="CCFFCC"/>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PCTcluster7_QIPPmilestones!$S$39:$S$79</c:f>
              <c:numCache>
                <c:formatCode>mmm\ yy</c:formatCode>
                <c:ptCount val="41"/>
              </c:numCache>
            </c:numRef>
          </c:yVal>
        </c:ser>
        <c:ser>
          <c:idx val="11"/>
          <c:order val="14"/>
          <c:tx>
            <c:strRef>
              <c:f>PCTcluster7_QIPPmilestones!$T$22</c:f>
              <c:strCache>
                <c:ptCount val="1"/>
                <c:pt idx="0">
                  <c:v>QIPP LM 1.14</c:v>
                </c:pt>
              </c:strCache>
            </c:strRef>
          </c:tx>
          <c:spPr>
            <a:ln w="12700">
              <a:solidFill>
                <a:srgbClr val="FFFF99"/>
              </a:solidFill>
              <a:prstDash val="solid"/>
            </a:ln>
          </c:spPr>
          <c:marker>
            <c:symbol val="triangle"/>
            <c:size val="5"/>
            <c:spPr>
              <a:solidFill>
                <a:srgbClr val="FFFF99"/>
              </a:solidFill>
              <a:ln>
                <a:solidFill>
                  <a:srgbClr val="FFFF99"/>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PCTcluster7_QIPPmilestones!$T$39:$T$79</c:f>
              <c:numCache>
                <c:formatCode>mmm\ yy</c:formatCode>
                <c:ptCount val="41"/>
              </c:numCache>
            </c:numRef>
          </c:yVal>
        </c:ser>
        <c:ser>
          <c:idx val="12"/>
          <c:order val="15"/>
          <c:tx>
            <c:strRef>
              <c:f>PCTcluster7_QIPPmilestones!$U$22</c:f>
              <c:strCache>
                <c:ptCount val="1"/>
                <c:pt idx="0">
                  <c:v>QIPP LM 1.15</c:v>
                </c:pt>
              </c:strCache>
            </c:strRef>
          </c:tx>
          <c:spPr>
            <a:ln w="12700">
              <a:solidFill>
                <a:srgbClr val="99CCFF"/>
              </a:solidFill>
              <a:prstDash val="solid"/>
            </a:ln>
          </c:spPr>
          <c:marker>
            <c:symbol val="x"/>
            <c:size val="5"/>
            <c:spPr>
              <a:noFill/>
              <a:ln>
                <a:solidFill>
                  <a:srgbClr val="99CCFF"/>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PCTcluster7_QIPPmilestones!$U$39:$U$79</c:f>
              <c:numCache>
                <c:formatCode>mmm\ yy</c:formatCode>
                <c:ptCount val="41"/>
              </c:numCache>
            </c:numRef>
          </c:yVal>
        </c:ser>
        <c:ser>
          <c:idx val="13"/>
          <c:order val="16"/>
          <c:tx>
            <c:strRef>
              <c:f>PCTcluster7_QIPPmilestones!$V$22</c:f>
              <c:strCache>
                <c:ptCount val="1"/>
                <c:pt idx="0">
                  <c:v>QIPP LM 1.16</c:v>
                </c:pt>
              </c:strCache>
            </c:strRef>
          </c:tx>
          <c:spPr>
            <a:ln w="12700">
              <a:solidFill>
                <a:srgbClr val="FF99CC"/>
              </a:solidFill>
              <a:prstDash val="solid"/>
            </a:ln>
          </c:spPr>
          <c:marker>
            <c:symbol val="star"/>
            <c:size val="5"/>
            <c:spPr>
              <a:noFill/>
              <a:ln>
                <a:solidFill>
                  <a:srgbClr val="FF99CC"/>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PCTcluster7_QIPPmilestones!$V$39:$V$79</c:f>
              <c:numCache>
                <c:formatCode>mmm\ yy</c:formatCode>
                <c:ptCount val="41"/>
              </c:numCache>
            </c:numRef>
          </c:yVal>
        </c:ser>
        <c:ser>
          <c:idx val="14"/>
          <c:order val="17"/>
          <c:tx>
            <c:strRef>
              <c:f>PCTcluster7_QIPPmilestones!$W$22</c:f>
              <c:strCache>
                <c:ptCount val="1"/>
                <c:pt idx="0">
                  <c:v>QIPP LM 1.17</c:v>
                </c:pt>
              </c:strCache>
            </c:strRef>
          </c:tx>
          <c:spPr>
            <a:ln w="12700">
              <a:solidFill>
                <a:srgbClr val="CC99FF"/>
              </a:solidFill>
              <a:prstDash val="solid"/>
            </a:ln>
          </c:spPr>
          <c:marker>
            <c:symbol val="circle"/>
            <c:size val="5"/>
            <c:spPr>
              <a:solidFill>
                <a:srgbClr val="CC99FF"/>
              </a:solidFill>
              <a:ln>
                <a:solidFill>
                  <a:srgbClr val="CC99FF"/>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PCTcluster7_QIPPmilestones!$W$39:$W$79</c:f>
              <c:numCache>
                <c:formatCode>mmm\ yy</c:formatCode>
                <c:ptCount val="41"/>
              </c:numCache>
            </c:numRef>
          </c:yVal>
        </c:ser>
        <c:ser>
          <c:idx val="18"/>
          <c:order val="18"/>
          <c:tx>
            <c:strRef>
              <c:f>PCTcluster7_QIPPmilestones!$X$22</c:f>
              <c:strCache>
                <c:ptCount val="1"/>
                <c:pt idx="0">
                  <c:v>QIPP LM 1.18</c:v>
                </c:pt>
              </c:strCache>
            </c:strRef>
          </c:tx>
          <c:spPr>
            <a:ln w="12700">
              <a:solidFill>
                <a:srgbClr val="99CC00"/>
              </a:solidFill>
              <a:prstDash val="solid"/>
            </a:ln>
          </c:spPr>
          <c:marker>
            <c:symbol val="diamond"/>
            <c:size val="5"/>
            <c:spPr>
              <a:solidFill>
                <a:srgbClr val="99CC00"/>
              </a:solidFill>
              <a:ln>
                <a:solidFill>
                  <a:srgbClr val="99CC00"/>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PCTcluster7_QIPPmilestones!$X$39:$X$79</c:f>
              <c:numCache>
                <c:formatCode>mmm\ yy</c:formatCode>
                <c:ptCount val="41"/>
              </c:numCache>
            </c:numRef>
          </c:yVal>
        </c:ser>
        <c:ser>
          <c:idx val="19"/>
          <c:order val="19"/>
          <c:tx>
            <c:strRef>
              <c:f>PCTcluster7_QIPPmilestones!$Y$22</c:f>
              <c:strCache>
                <c:ptCount val="1"/>
                <c:pt idx="0">
                  <c:v>QIPP LM 1.19</c:v>
                </c:pt>
              </c:strCache>
            </c:strRef>
          </c:tx>
          <c:spPr>
            <a:ln w="12700">
              <a:solidFill>
                <a:srgbClr val="FFCC00"/>
              </a:solidFill>
              <a:prstDash val="solid"/>
            </a:ln>
          </c:spPr>
          <c:marker>
            <c:symbol val="square"/>
            <c:size val="5"/>
            <c:spPr>
              <a:solidFill>
                <a:srgbClr val="FFCC00"/>
              </a:solidFill>
              <a:ln>
                <a:solidFill>
                  <a:srgbClr val="FFCC00"/>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PCTcluster7_QIPPmilestones!$Y$39:$Y$79</c:f>
              <c:numCache>
                <c:formatCode>mmm\ yy</c:formatCode>
                <c:ptCount val="41"/>
              </c:numCache>
            </c:numRef>
          </c:yVal>
        </c:ser>
        <c:ser>
          <c:idx val="20"/>
          <c:order val="20"/>
          <c:tx>
            <c:strRef>
              <c:f>PCTcluster7_QIPPmilestones!$Z$22</c:f>
              <c:strCache>
                <c:ptCount val="1"/>
                <c:pt idx="0">
                  <c:v>QIPP LM 1.20</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PCTcluster7_QIPPmilestones!$Z$39:$Z$79</c:f>
              <c:numCache>
                <c:formatCode>mmm\ yy</c:formatCode>
                <c:ptCount val="41"/>
              </c:numCache>
            </c:numRef>
          </c:yVal>
        </c:ser>
        <c:ser>
          <c:idx val="21"/>
          <c:order val="21"/>
          <c:tx>
            <c:strRef>
              <c:f>PCTcluster7_QIPPmilestones!$AA$22</c:f>
              <c:strCache>
                <c:ptCount val="1"/>
                <c:pt idx="0">
                  <c:v>QIPP LM 1.21</c:v>
                </c:pt>
              </c:strCache>
            </c:strRef>
          </c:tx>
          <c:spPr>
            <a:ln w="12700">
              <a:solidFill>
                <a:srgbClr val="FF6600"/>
              </a:solidFill>
              <a:prstDash val="solid"/>
            </a:ln>
          </c:spPr>
          <c:marker>
            <c:symbol val="x"/>
            <c:size val="5"/>
            <c:spPr>
              <a:noFill/>
              <a:ln>
                <a:solidFill>
                  <a:srgbClr val="FF6600"/>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PCTcluster7_QIPPmilestones!$AA$39:$AA$79</c:f>
              <c:numCache>
                <c:formatCode>mmm\ yy</c:formatCode>
                <c:ptCount val="41"/>
              </c:numCache>
            </c:numRef>
          </c:yVal>
        </c:ser>
        <c:ser>
          <c:idx val="22"/>
          <c:order val="22"/>
          <c:tx>
            <c:strRef>
              <c:f>PCTcluster7_QIPPmilestones!$AB$22</c:f>
              <c:strCache>
                <c:ptCount val="1"/>
                <c:pt idx="0">
                  <c:v>QIPP LM 1.22</c:v>
                </c:pt>
              </c:strCache>
            </c:strRef>
          </c:tx>
          <c:spPr>
            <a:ln w="12700">
              <a:solidFill>
                <a:srgbClr val="666699"/>
              </a:solidFill>
              <a:prstDash val="solid"/>
            </a:ln>
          </c:spPr>
          <c:marker>
            <c:symbol val="star"/>
            <c:size val="5"/>
            <c:spPr>
              <a:noFill/>
              <a:ln>
                <a:solidFill>
                  <a:srgbClr val="666699"/>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PCTcluster7_QIPPmilestones!$AB$39:$AB$79</c:f>
              <c:numCache>
                <c:formatCode>mmm\ yy</c:formatCode>
                <c:ptCount val="41"/>
              </c:numCache>
            </c:numRef>
          </c:yVal>
        </c:ser>
        <c:ser>
          <c:idx val="23"/>
          <c:order val="23"/>
          <c:tx>
            <c:strRef>
              <c:f>PCTcluster7_QIPPmilestones!$AC$22</c:f>
              <c:strCache>
                <c:ptCount val="1"/>
                <c:pt idx="0">
                  <c:v>QIPP LM 1.23</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PCTcluster7_QIPPmilestones!$AC$39:$AC$79</c:f>
              <c:numCache>
                <c:formatCode>mmm\ yy</c:formatCode>
                <c:ptCount val="41"/>
              </c:numCache>
            </c:numRef>
          </c:yVal>
        </c:ser>
        <c:ser>
          <c:idx val="24"/>
          <c:order val="24"/>
          <c:tx>
            <c:strRef>
              <c:f>PCTcluster7_QIPPmilestones!$AD$22</c:f>
              <c:strCache>
                <c:ptCount val="1"/>
                <c:pt idx="0">
                  <c:v>QIPP LM 1.24</c:v>
                </c:pt>
              </c:strCache>
            </c:strRef>
          </c:tx>
          <c:spPr>
            <a:ln w="12700">
              <a:solidFill>
                <a:srgbClr val="003366"/>
              </a:solidFill>
              <a:prstDash val="solid"/>
            </a:ln>
          </c:spPr>
          <c:marker>
            <c:symbol val="plus"/>
            <c:size val="5"/>
            <c:spPr>
              <a:noFill/>
              <a:ln>
                <a:solidFill>
                  <a:srgbClr val="003366"/>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PCTcluster7_QIPPmilestones!$AD$39:$AD$79</c:f>
              <c:numCache>
                <c:formatCode>mmm\ yy</c:formatCode>
                <c:ptCount val="41"/>
              </c:numCache>
            </c:numRef>
          </c:yVal>
        </c:ser>
        <c:ser>
          <c:idx val="25"/>
          <c:order val="25"/>
          <c:tx>
            <c:strRef>
              <c:f>PCTcluster7_QIPPmilestones!$AE$22</c:f>
              <c:strCache>
                <c:ptCount val="1"/>
                <c:pt idx="0">
                  <c:v>QIPP LM 1.25</c:v>
                </c:pt>
              </c:strCache>
            </c:strRef>
          </c:tx>
          <c:spPr>
            <a:ln w="12700">
              <a:solidFill>
                <a:srgbClr val="339966"/>
              </a:solidFill>
              <a:prstDash val="solid"/>
            </a:ln>
          </c:spPr>
          <c:marker>
            <c:symbol val="dot"/>
            <c:size val="5"/>
            <c:spPr>
              <a:noFill/>
              <a:ln>
                <a:solidFill>
                  <a:srgbClr val="339966"/>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PCTcluster7_QIPPmilestones!$AE$39:$AE$79</c:f>
              <c:numCache>
                <c:formatCode>mmm\ yy</c:formatCode>
                <c:ptCount val="41"/>
              </c:numCache>
            </c:numRef>
          </c:yVal>
        </c:ser>
        <c:ser>
          <c:idx val="26"/>
          <c:order val="26"/>
          <c:tx>
            <c:strRef>
              <c:f>PCTcluster7_QIPPmilestones!$AF$22</c:f>
              <c:strCache>
                <c:ptCount val="1"/>
                <c:pt idx="0">
                  <c:v>QIPP LM 1.26</c:v>
                </c:pt>
              </c:strCache>
            </c:strRef>
          </c:tx>
          <c:spPr>
            <a:ln w="12700">
              <a:solidFill>
                <a:srgbClr val="003300"/>
              </a:solidFill>
              <a:prstDash val="solid"/>
            </a:ln>
          </c:spPr>
          <c:marker>
            <c:symbol val="dash"/>
            <c:size val="5"/>
            <c:spPr>
              <a:noFill/>
              <a:ln>
                <a:solidFill>
                  <a:srgbClr val="003300"/>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PCTcluster7_QIPPmilestones!$AF$39:$AF$79</c:f>
              <c:numCache>
                <c:formatCode>mmm\ yy</c:formatCode>
                <c:ptCount val="41"/>
              </c:numCache>
            </c:numRef>
          </c:yVal>
        </c:ser>
        <c:ser>
          <c:idx val="27"/>
          <c:order val="27"/>
          <c:tx>
            <c:strRef>
              <c:f>PCTcluster7_QIPPmilestones!$AG$22</c:f>
              <c:strCache>
                <c:ptCount val="1"/>
                <c:pt idx="0">
                  <c:v>QIPP LM 1.27</c:v>
                </c:pt>
              </c:strCache>
            </c:strRef>
          </c:tx>
          <c:spPr>
            <a:ln w="12700">
              <a:solidFill>
                <a:srgbClr val="333300"/>
              </a:solidFill>
              <a:prstDash val="solid"/>
            </a:ln>
          </c:spPr>
          <c:marker>
            <c:symbol val="diamond"/>
            <c:size val="5"/>
            <c:spPr>
              <a:solidFill>
                <a:srgbClr val="333300"/>
              </a:solidFill>
              <a:ln>
                <a:solidFill>
                  <a:srgbClr val="333300"/>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PCTcluster7_QIPPmilestones!$AG$39:$AG$79</c:f>
              <c:numCache>
                <c:formatCode>mmm\ yy</c:formatCode>
                <c:ptCount val="41"/>
              </c:numCache>
            </c:numRef>
          </c:yVal>
        </c:ser>
        <c:ser>
          <c:idx val="28"/>
          <c:order val="28"/>
          <c:tx>
            <c:strRef>
              <c:f>PCTcluster7_QIPPmilestones!$AH$22</c:f>
              <c:strCache>
                <c:ptCount val="1"/>
                <c:pt idx="0">
                  <c:v>QIPP LM 1.28</c:v>
                </c:pt>
              </c:strCache>
            </c:strRef>
          </c:tx>
          <c:spPr>
            <a:ln w="12700">
              <a:solidFill>
                <a:srgbClr val="993300"/>
              </a:solidFill>
              <a:prstDash val="solid"/>
            </a:ln>
          </c:spPr>
          <c:marker>
            <c:symbol val="square"/>
            <c:size val="5"/>
            <c:spPr>
              <a:solidFill>
                <a:srgbClr val="993300"/>
              </a:solidFill>
              <a:ln>
                <a:solidFill>
                  <a:srgbClr val="993300"/>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PCTcluster7_QIPPmilestones!$AH$39:$AH$79</c:f>
              <c:numCache>
                <c:formatCode>mmm\ yy</c:formatCode>
                <c:ptCount val="41"/>
              </c:numCache>
            </c:numRef>
          </c:yVal>
        </c:ser>
        <c:ser>
          <c:idx val="29"/>
          <c:order val="29"/>
          <c:tx>
            <c:strRef>
              <c:f>PCTcluster7_QIPPmilestones!$AI$22</c:f>
              <c:strCache>
                <c:ptCount val="1"/>
                <c:pt idx="0">
                  <c:v>QIPP LM 1.29</c:v>
                </c:pt>
              </c:strCache>
            </c:strRef>
          </c:tx>
          <c:spPr>
            <a:ln w="12700">
              <a:solidFill>
                <a:srgbClr val="993366"/>
              </a:solidFill>
              <a:prstDash val="solid"/>
            </a:ln>
          </c:spPr>
          <c:marker>
            <c:symbol val="triangle"/>
            <c:size val="5"/>
            <c:spPr>
              <a:solidFill>
                <a:srgbClr val="993366"/>
              </a:solidFill>
              <a:ln>
                <a:solidFill>
                  <a:srgbClr val="993366"/>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PCTcluster7_QIPPmilestones!$AI$39:$AI$79</c:f>
              <c:numCache>
                <c:formatCode>mmm\ yy</c:formatCode>
                <c:ptCount val="41"/>
              </c:numCache>
            </c:numRef>
          </c:yVal>
        </c:ser>
        <c:axId val="103337984"/>
        <c:axId val="103341056"/>
      </c:scatterChart>
      <c:valAx>
        <c:axId val="103337984"/>
        <c:scaling>
          <c:orientation val="minMax"/>
        </c:scaling>
        <c:axPos val="t"/>
        <c:title>
          <c:tx>
            <c:rich>
              <a:bodyPr/>
              <a:lstStyle/>
              <a:p>
                <a:pPr>
                  <a:defRPr sz="1000" b="1" i="1" u="none" strike="noStrike" baseline="0">
                    <a:solidFill>
                      <a:srgbClr val="000000"/>
                    </a:solidFill>
                    <a:latin typeface="Calibri"/>
                    <a:ea typeface="Calibri"/>
                    <a:cs typeface="Calibri"/>
                  </a:defRPr>
                </a:pPr>
                <a:r>
                  <a:t>MONTH REPORTED</a:t>
                </a:r>
              </a:p>
            </c:rich>
          </c:tx>
          <c:layout>
            <c:manualLayout>
              <c:xMode val="edge"/>
              <c:yMode val="edge"/>
              <c:x val="0.40778606755788344"/>
              <c:y val="5.1548290640885078E-2"/>
            </c:manualLayout>
          </c:layout>
          <c:spPr>
            <a:noFill/>
            <a:ln w="25400">
              <a:noFill/>
            </a:ln>
          </c:spPr>
        </c:title>
        <c:numFmt formatCode="mmm\-yy" sourceLinked="1"/>
        <c:minorTickMark val="out"/>
        <c:tickLblPos val="nextTo"/>
        <c:txPr>
          <a:bodyPr rot="-5400000" vert="horz"/>
          <a:lstStyle/>
          <a:p>
            <a:pPr>
              <a:defRPr sz="1000" b="0" i="1" u="none" strike="noStrike" baseline="0">
                <a:solidFill>
                  <a:srgbClr val="000000"/>
                </a:solidFill>
                <a:latin typeface="Calibri"/>
                <a:ea typeface="Calibri"/>
                <a:cs typeface="Calibri"/>
              </a:defRPr>
            </a:pPr>
            <a:endParaRPr lang="en-US"/>
          </a:p>
        </c:txPr>
        <c:crossAx val="103341056"/>
        <c:crossesAt val="31"/>
        <c:crossBetween val="midCat"/>
        <c:majorUnit val="31"/>
        <c:minorUnit val="31"/>
      </c:valAx>
      <c:valAx>
        <c:axId val="103341056"/>
        <c:scaling>
          <c:orientation val="maxMin"/>
        </c:scaling>
        <c:axPos val="l"/>
        <c:majorGridlines/>
        <c:minorGridlines/>
        <c:title>
          <c:tx>
            <c:rich>
              <a:bodyPr/>
              <a:lstStyle/>
              <a:p>
                <a:pPr>
                  <a:defRPr sz="1000" b="1" i="1" u="none" strike="noStrike" baseline="0">
                    <a:solidFill>
                      <a:srgbClr val="000000"/>
                    </a:solidFill>
                    <a:latin typeface="Calibri"/>
                    <a:ea typeface="Calibri"/>
                    <a:cs typeface="Calibri"/>
                  </a:defRPr>
                </a:pPr>
                <a:r>
                  <a:t>EXPECTED MONTH OF DELVIERY</a:t>
                </a:r>
              </a:p>
            </c:rich>
          </c:tx>
          <c:spPr>
            <a:noFill/>
            <a:ln w="25400">
              <a:noFill/>
            </a:ln>
          </c:spPr>
        </c:title>
        <c:numFmt formatCode="mmm\-yy" sourceLinked="1"/>
        <c:minorTickMark val="out"/>
        <c:tickLblPos val="nextTo"/>
        <c:txPr>
          <a:bodyPr rot="0" vert="horz"/>
          <a:lstStyle/>
          <a:p>
            <a:pPr>
              <a:defRPr sz="1000" b="0" i="1" u="none" strike="noStrike" baseline="0">
                <a:solidFill>
                  <a:srgbClr val="000000"/>
                </a:solidFill>
                <a:latin typeface="Calibri"/>
                <a:ea typeface="Calibri"/>
                <a:cs typeface="Calibri"/>
              </a:defRPr>
            </a:pPr>
            <a:endParaRPr lang="en-US"/>
          </a:p>
        </c:txPr>
        <c:crossAx val="103337984"/>
        <c:crossesAt val="31"/>
        <c:crossBetween val="midCat"/>
        <c:majorUnit val="31"/>
        <c:minorUnit val="31"/>
      </c:valAx>
      <c:spPr>
        <a:ln>
          <a:solidFill>
            <a:schemeClr val="accent1"/>
          </a:solidFill>
        </a:ln>
      </c:spPr>
    </c:plotArea>
    <c:legend>
      <c:legendPos val="r"/>
      <c:layout>
        <c:manualLayout>
          <c:xMode val="edge"/>
          <c:yMode val="edge"/>
          <c:wMode val="edge"/>
          <c:hMode val="edge"/>
          <c:x val="7.5801851299199835E-2"/>
          <c:y val="0.80506382271836252"/>
          <c:w val="0.88727011164420766"/>
          <c:h val="0.96202598092960001"/>
        </c:manualLayout>
      </c:layout>
      <c:txPr>
        <a:bodyPr/>
        <a:lstStyle/>
        <a:p>
          <a:pPr>
            <a:defRPr sz="920" b="0" i="1" u="none" strike="noStrike" baseline="0">
              <a:solidFill>
                <a:srgbClr val="000000"/>
              </a:solidFill>
              <a:latin typeface="Calibri"/>
              <a:ea typeface="Calibri"/>
              <a:cs typeface="Calibri"/>
            </a:defRPr>
          </a:pPr>
          <a:endParaRPr lang="en-US"/>
        </a:p>
      </c:txPr>
    </c:legend>
    <c:plotVisOnly val="1"/>
    <c:dispBlanksAs val="gap"/>
  </c:chart>
  <c:txPr>
    <a:bodyPr/>
    <a:lstStyle/>
    <a:p>
      <a:pPr>
        <a:defRPr sz="1000" b="0" i="1" u="none" strike="noStrike" baseline="0">
          <a:solidFill>
            <a:srgbClr val="000000"/>
          </a:solidFill>
          <a:latin typeface="Calibri"/>
          <a:ea typeface="Calibri"/>
          <a:cs typeface="Calibri"/>
        </a:defRPr>
      </a:pPr>
      <a:endParaRPr lang="en-US"/>
    </a:p>
  </c:txPr>
  <c:printSettings>
    <c:headerFooter alignWithMargins="0"/>
    <c:pageMargins b="0.29000000000000031" l="0.52" r="0.39000000000000223" t="0.29000000000000031" header="0.30000000000000032" footer="0.30000000000000032"/>
    <c:pageSetup paperSize="9"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400" b="1" i="1" u="none" strike="noStrike" baseline="0">
                <a:solidFill>
                  <a:srgbClr val="000000"/>
                </a:solidFill>
                <a:latin typeface="Calibri"/>
                <a:ea typeface="Calibri"/>
                <a:cs typeface="Calibri"/>
              </a:defRPr>
            </a:pPr>
            <a:r>
              <a:t>PCT Milestones graph - QIPP initiative 2</a:t>
            </a:r>
          </a:p>
        </c:rich>
      </c:tx>
      <c:layout>
        <c:manualLayout>
          <c:xMode val="edge"/>
          <c:yMode val="edge"/>
          <c:x val="9.8418309956153568E-3"/>
          <c:y val="9.0457276911182563E-3"/>
        </c:manualLayout>
      </c:layout>
      <c:spPr>
        <a:noFill/>
        <a:ln w="25400">
          <a:noFill/>
        </a:ln>
      </c:spPr>
    </c:title>
    <c:plotArea>
      <c:layout>
        <c:manualLayout>
          <c:layoutTarget val="inner"/>
          <c:xMode val="edge"/>
          <c:yMode val="edge"/>
          <c:x val="8.4476379228106677E-2"/>
          <c:y val="0.13164251304030034"/>
          <c:w val="0.79889298892988925"/>
          <c:h val="0.63285024154590053"/>
        </c:manualLayout>
      </c:layout>
      <c:scatterChart>
        <c:scatterStyle val="lineMarker"/>
        <c:ser>
          <c:idx val="0"/>
          <c:order val="0"/>
          <c:tx>
            <c:v>delivery path</c:v>
          </c:tx>
          <c:spPr>
            <a:ln w="6350">
              <a:prstDash val="dashDot"/>
            </a:ln>
          </c:spPr>
          <c:marker>
            <c:symbol val="none"/>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yVal>
        </c:ser>
        <c:ser>
          <c:idx val="6"/>
          <c:order val="1"/>
          <c:tx>
            <c:strRef>
              <c:f>PCTcluster7_QIPPmilestones!$AN$22</c:f>
              <c:strCache>
                <c:ptCount val="1"/>
                <c:pt idx="0">
                  <c:v>QIPP LM 2.1</c:v>
                </c:pt>
              </c:strCache>
            </c:strRef>
          </c:tx>
          <c:spPr>
            <a:ln>
              <a:solidFill>
                <a:schemeClr val="tx2">
                  <a:lumMod val="40000"/>
                  <a:lumOff val="60000"/>
                </a:schemeClr>
              </a:solidFill>
            </a:ln>
          </c:spPr>
          <c:marker>
            <c:symbol val="plus"/>
            <c:size val="7"/>
          </c:marker>
          <c:dLbls>
            <c:dLbl>
              <c:idx val="0"/>
              <c:delete val="1"/>
            </c:dLbl>
            <c:dLbl>
              <c:idx val="1"/>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PCTcluster7_QIPPmilestones!$AN$39:$AN$79</c:f>
              <c:numCache>
                <c:formatCode>mmm\ yy</c:formatCode>
                <c:ptCount val="41"/>
              </c:numCache>
            </c:numRef>
          </c:yVal>
        </c:ser>
        <c:ser>
          <c:idx val="7"/>
          <c:order val="2"/>
          <c:tx>
            <c:strRef>
              <c:f>PCTcluster7_QIPPmilestones!$AO$22</c:f>
              <c:strCache>
                <c:ptCount val="1"/>
                <c:pt idx="0">
                  <c:v>QIPP LM 2.2</c:v>
                </c:pt>
              </c:strCache>
            </c:strRef>
          </c:tx>
          <c:spPr>
            <a:ln w="25400">
              <a:solidFill>
                <a:srgbClr val="FF8080"/>
              </a:solidFill>
              <a:prstDash val="lgDashDot"/>
            </a:ln>
          </c:spPr>
          <c:marker>
            <c:symbol val="plus"/>
            <c:size val="7"/>
            <c:spPr>
              <a:solidFill>
                <a:srgbClr val="969696"/>
              </a:solidFill>
              <a:ln>
                <a:solidFill>
                  <a:srgbClr val="FF8080"/>
                </a:solidFill>
                <a:prstDash val="solid"/>
              </a:ln>
            </c:spPr>
          </c:marker>
          <c:dLbls>
            <c:dLbl>
              <c:idx val="0"/>
              <c:delete val="1"/>
            </c:dLbl>
            <c:dLbl>
              <c:idx val="1"/>
              <c:delete val="1"/>
            </c:dLbl>
            <c:dLbl>
              <c:idx val="2"/>
              <c:delete val="1"/>
            </c:dLbl>
            <c:dLbl>
              <c:idx val="3"/>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PCTcluster7_QIPPmilestones!$AO$39:$AO$79</c:f>
              <c:numCache>
                <c:formatCode>mmm\ yy</c:formatCode>
                <c:ptCount val="41"/>
              </c:numCache>
            </c:numRef>
          </c:yVal>
        </c:ser>
        <c:ser>
          <c:idx val="15"/>
          <c:order val="3"/>
          <c:tx>
            <c:strRef>
              <c:f>PCTcluster7_QIPPmilestones!$AP$22</c:f>
              <c:strCache>
                <c:ptCount val="1"/>
                <c:pt idx="0">
                  <c:v>QIPP LM 2.3</c:v>
                </c:pt>
              </c:strCache>
            </c:strRef>
          </c:tx>
          <c:spPr>
            <a:ln w="25400">
              <a:solidFill>
                <a:srgbClr val="FFCC99"/>
              </a:solidFill>
              <a:prstDash val="solid"/>
            </a:ln>
          </c:spPr>
          <c:marker>
            <c:symbol val="plus"/>
            <c:size val="7"/>
            <c:spPr>
              <a:noFill/>
              <a:ln>
                <a:solidFill>
                  <a:srgbClr val="FFCC99"/>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PCTcluster7_QIPPmilestones!$AP$39:$AP$79</c:f>
              <c:numCache>
                <c:formatCode>mmm\ yy</c:formatCode>
                <c:ptCount val="41"/>
              </c:numCache>
            </c:numRef>
          </c:yVal>
        </c:ser>
        <c:ser>
          <c:idx val="16"/>
          <c:order val="4"/>
          <c:tx>
            <c:strRef>
              <c:f>PCTcluster7_QIPPmilestones!$AQ$22</c:f>
              <c:strCache>
                <c:ptCount val="1"/>
                <c:pt idx="0">
                  <c:v>QIPP LM 2.4</c:v>
                </c:pt>
              </c:strCache>
            </c:strRef>
          </c:tx>
          <c:spPr>
            <a:ln w="25400">
              <a:solidFill>
                <a:srgbClr val="3366FF"/>
              </a:solidFill>
              <a:prstDash val="solid"/>
            </a:ln>
          </c:spPr>
          <c:marker>
            <c:symbol val="plus"/>
            <c:size val="7"/>
            <c:spPr>
              <a:noFill/>
              <a:ln>
                <a:solidFill>
                  <a:srgbClr val="3366FF"/>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PCTcluster7_QIPPmilestones!$AQ$39:$AQ$79</c:f>
              <c:numCache>
                <c:formatCode>mmm\ yy</c:formatCode>
                <c:ptCount val="41"/>
              </c:numCache>
            </c:numRef>
          </c:yVal>
        </c:ser>
        <c:ser>
          <c:idx val="17"/>
          <c:order val="5"/>
          <c:tx>
            <c:strRef>
              <c:f>PCTcluster7_QIPPmilestones!$AR$22</c:f>
              <c:strCache>
                <c:ptCount val="1"/>
                <c:pt idx="0">
                  <c:v>QIPP LM 2.5</c:v>
                </c:pt>
              </c:strCache>
            </c:strRef>
          </c:tx>
          <c:spPr>
            <a:ln w="25400">
              <a:solidFill>
                <a:srgbClr val="33CCCC"/>
              </a:solidFill>
              <a:prstDash val="solid"/>
            </a:ln>
          </c:spPr>
          <c:marker>
            <c:symbol val="plus"/>
            <c:size val="7"/>
            <c:spPr>
              <a:noFill/>
              <a:ln>
                <a:solidFill>
                  <a:srgbClr val="33CCCC"/>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PCTcluster7_QIPPmilestones!$AS$39:$AS$79</c:f>
              <c:numCache>
                <c:formatCode>mmm\ yy</c:formatCode>
                <c:ptCount val="41"/>
              </c:numCache>
            </c:numRef>
          </c:yVal>
        </c:ser>
        <c:ser>
          <c:idx val="2"/>
          <c:order val="6"/>
          <c:tx>
            <c:strRef>
              <c:f>PCTcluster7_QIPPmilestones!$AS$22</c:f>
              <c:strCache>
                <c:ptCount val="1"/>
                <c:pt idx="0">
                  <c:v>QIPP LM 2.6</c:v>
                </c:pt>
              </c:strCache>
            </c:strRef>
          </c:tx>
          <c:marker>
            <c:symbol val="plus"/>
            <c:size val="7"/>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PCTcluster7_QIPPmilestones!$AS$39:$AS$79</c:f>
              <c:numCache>
                <c:formatCode>mmm\ yy</c:formatCode>
                <c:ptCount val="41"/>
              </c:numCache>
            </c:numRef>
          </c:yVal>
        </c:ser>
        <c:ser>
          <c:idx val="3"/>
          <c:order val="7"/>
          <c:tx>
            <c:strRef>
              <c:f>PCTcluster7_QIPPmilestones!$AT$22</c:f>
              <c:strCache>
                <c:ptCount val="1"/>
                <c:pt idx="0">
                  <c:v>QIPP LM 2.7</c:v>
                </c:pt>
              </c:strCache>
            </c:strRef>
          </c:tx>
          <c:marker>
            <c:symbol val="plus"/>
            <c:size val="7"/>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PCTcluster7_QIPPmilestones!$AT$39:$AT$79</c:f>
              <c:numCache>
                <c:formatCode>mmm\ yy</c:formatCode>
                <c:ptCount val="41"/>
              </c:numCache>
            </c:numRef>
          </c:yVal>
        </c:ser>
        <c:ser>
          <c:idx val="4"/>
          <c:order val="8"/>
          <c:tx>
            <c:strRef>
              <c:f>PCTcluster7_QIPPmilestones!$AU$22</c:f>
              <c:strCache>
                <c:ptCount val="1"/>
                <c:pt idx="0">
                  <c:v>QIPP LM 2.8</c:v>
                </c:pt>
              </c:strCache>
            </c:strRef>
          </c:tx>
          <c:marker>
            <c:symbol val="plus"/>
            <c:size val="7"/>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PCTcluster7_QIPPmilestones!$AU$39:$AU$79</c:f>
              <c:numCache>
                <c:formatCode>mmm\ yy</c:formatCode>
                <c:ptCount val="41"/>
              </c:numCache>
            </c:numRef>
          </c:yVal>
        </c:ser>
        <c:ser>
          <c:idx val="5"/>
          <c:order val="9"/>
          <c:tx>
            <c:strRef>
              <c:f>PCTcluster7_QIPPmilestones!$AV$22</c:f>
              <c:strCache>
                <c:ptCount val="1"/>
                <c:pt idx="0">
                  <c:v>QIPP LM 2.9</c:v>
                </c:pt>
              </c:strCache>
            </c:strRef>
          </c:tx>
          <c:marker>
            <c:symbol val="plus"/>
            <c:size val="7"/>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PCTcluster7_QIPPmilestones!$AV$39:$AV$79</c:f>
              <c:numCache>
                <c:formatCode>mmm\ yy</c:formatCode>
                <c:ptCount val="41"/>
              </c:numCache>
            </c:numRef>
          </c:yVal>
        </c:ser>
        <c:ser>
          <c:idx val="8"/>
          <c:order val="10"/>
          <c:tx>
            <c:strRef>
              <c:f>PCTcluster7_QIPPmilestones!$AW$22</c:f>
              <c:strCache>
                <c:ptCount val="1"/>
                <c:pt idx="0">
                  <c:v>QIPP LM 2.10</c:v>
                </c:pt>
              </c:strCache>
            </c:strRef>
          </c:tx>
          <c:marker>
            <c:symbol val="plus"/>
            <c:size val="7"/>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PCTcluster7_QIPPmilestones!$AW$39:$AW$79</c:f>
              <c:numCache>
                <c:formatCode>mmm\ yy</c:formatCode>
                <c:ptCount val="41"/>
              </c:numCache>
            </c:numRef>
          </c:yVal>
        </c:ser>
        <c:ser>
          <c:idx val="1"/>
          <c:order val="11"/>
          <c:tx>
            <c:strRef>
              <c:f>PCTcluster7_QIPPmilestones!$AX$22</c:f>
              <c:strCache>
                <c:ptCount val="1"/>
                <c:pt idx="0">
                  <c:v>QIPP LM 2.11</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PCTcluster7_QIPPmilestones!$AX$39:$AX$79</c:f>
              <c:numCache>
                <c:formatCode>mmm\ yy</c:formatCode>
                <c:ptCount val="41"/>
              </c:numCache>
            </c:numRef>
          </c:yVal>
        </c:ser>
        <c:ser>
          <c:idx val="9"/>
          <c:order val="12"/>
          <c:tx>
            <c:strRef>
              <c:f>PCTcluster7_QIPPmilestones!$AY$22</c:f>
              <c:strCache>
                <c:ptCount val="1"/>
                <c:pt idx="0">
                  <c:v>QIPP LM 2.12</c:v>
                </c:pt>
              </c:strCache>
            </c:strRef>
          </c:tx>
          <c:spPr>
            <a:ln w="12700">
              <a:solidFill>
                <a:srgbClr val="CCFFFF"/>
              </a:solidFill>
              <a:prstDash val="solid"/>
            </a:ln>
          </c:spPr>
          <c:marker>
            <c:symbol val="diamond"/>
            <c:size val="5"/>
            <c:spPr>
              <a:solidFill>
                <a:srgbClr val="CCFFFF"/>
              </a:solidFill>
              <a:ln>
                <a:solidFill>
                  <a:srgbClr val="CCFFFF"/>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PCTcluster7_QIPPmilestones!$AY$39:$AY$79</c:f>
              <c:numCache>
                <c:formatCode>mmm\ yy</c:formatCode>
                <c:ptCount val="41"/>
              </c:numCache>
            </c:numRef>
          </c:yVal>
        </c:ser>
        <c:ser>
          <c:idx val="10"/>
          <c:order val="13"/>
          <c:tx>
            <c:strRef>
              <c:f>PCTcluster7_QIPPmilestones!$AZ$22</c:f>
              <c:strCache>
                <c:ptCount val="1"/>
                <c:pt idx="0">
                  <c:v>QIPP LM 2.13</c:v>
                </c:pt>
              </c:strCache>
            </c:strRef>
          </c:tx>
          <c:spPr>
            <a:ln w="12700">
              <a:solidFill>
                <a:srgbClr val="CCFFCC"/>
              </a:solidFill>
              <a:prstDash val="solid"/>
            </a:ln>
          </c:spPr>
          <c:marker>
            <c:symbol val="square"/>
            <c:size val="5"/>
            <c:spPr>
              <a:solidFill>
                <a:srgbClr val="CCFFCC"/>
              </a:solidFill>
              <a:ln>
                <a:solidFill>
                  <a:srgbClr val="CCFFCC"/>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PCTcluster7_QIPPmilestones!$AZ$39:$AZ$79</c:f>
              <c:numCache>
                <c:formatCode>mmm\ yy</c:formatCode>
                <c:ptCount val="41"/>
              </c:numCache>
            </c:numRef>
          </c:yVal>
        </c:ser>
        <c:ser>
          <c:idx val="11"/>
          <c:order val="14"/>
          <c:tx>
            <c:strRef>
              <c:f>PCTcluster7_QIPPmilestones!$BA$22</c:f>
              <c:strCache>
                <c:ptCount val="1"/>
                <c:pt idx="0">
                  <c:v>QIPP LM 2.14</c:v>
                </c:pt>
              </c:strCache>
            </c:strRef>
          </c:tx>
          <c:spPr>
            <a:ln w="12700">
              <a:solidFill>
                <a:srgbClr val="FFFF99"/>
              </a:solidFill>
              <a:prstDash val="solid"/>
            </a:ln>
          </c:spPr>
          <c:marker>
            <c:symbol val="triangle"/>
            <c:size val="5"/>
            <c:spPr>
              <a:solidFill>
                <a:srgbClr val="FFFF99"/>
              </a:solidFill>
              <a:ln>
                <a:solidFill>
                  <a:srgbClr val="FFFF99"/>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PCTcluster7_QIPPmilestones!$BA$39:$BA$79</c:f>
              <c:numCache>
                <c:formatCode>mmm\ yy</c:formatCode>
                <c:ptCount val="41"/>
              </c:numCache>
            </c:numRef>
          </c:yVal>
        </c:ser>
        <c:ser>
          <c:idx val="12"/>
          <c:order val="15"/>
          <c:tx>
            <c:strRef>
              <c:f>PCTcluster7_QIPPmilestones!$BB$22</c:f>
              <c:strCache>
                <c:ptCount val="1"/>
                <c:pt idx="0">
                  <c:v>QIPP LM 2.15</c:v>
                </c:pt>
              </c:strCache>
            </c:strRef>
          </c:tx>
          <c:spPr>
            <a:ln w="12700">
              <a:solidFill>
                <a:srgbClr val="99CCFF"/>
              </a:solidFill>
              <a:prstDash val="solid"/>
            </a:ln>
          </c:spPr>
          <c:marker>
            <c:symbol val="x"/>
            <c:size val="5"/>
            <c:spPr>
              <a:noFill/>
              <a:ln>
                <a:solidFill>
                  <a:srgbClr val="99CCFF"/>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PCTcluster7_QIPPmilestones!$BB$39:$BB$79</c:f>
              <c:numCache>
                <c:formatCode>mmm\ yy</c:formatCode>
                <c:ptCount val="41"/>
              </c:numCache>
            </c:numRef>
          </c:yVal>
        </c:ser>
        <c:ser>
          <c:idx val="13"/>
          <c:order val="16"/>
          <c:tx>
            <c:strRef>
              <c:f>PCTcluster7_QIPPmilestones!$BC$22</c:f>
              <c:strCache>
                <c:ptCount val="1"/>
                <c:pt idx="0">
                  <c:v>QIPP LM 2.16</c:v>
                </c:pt>
              </c:strCache>
            </c:strRef>
          </c:tx>
          <c:spPr>
            <a:ln w="12700">
              <a:solidFill>
                <a:srgbClr val="FF99CC"/>
              </a:solidFill>
              <a:prstDash val="solid"/>
            </a:ln>
          </c:spPr>
          <c:marker>
            <c:symbol val="star"/>
            <c:size val="5"/>
            <c:spPr>
              <a:noFill/>
              <a:ln>
                <a:solidFill>
                  <a:srgbClr val="FF99CC"/>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PCTcluster7_QIPPmilestones!$BC$39:$BC$79</c:f>
              <c:numCache>
                <c:formatCode>mmm\ yy</c:formatCode>
                <c:ptCount val="41"/>
              </c:numCache>
            </c:numRef>
          </c:yVal>
        </c:ser>
        <c:ser>
          <c:idx val="14"/>
          <c:order val="17"/>
          <c:tx>
            <c:strRef>
              <c:f>PCTcluster7_QIPPmilestones!$BD$22</c:f>
              <c:strCache>
                <c:ptCount val="1"/>
                <c:pt idx="0">
                  <c:v>QIPP LM 2.17</c:v>
                </c:pt>
              </c:strCache>
            </c:strRef>
          </c:tx>
          <c:spPr>
            <a:ln w="12700">
              <a:solidFill>
                <a:srgbClr val="CC99FF"/>
              </a:solidFill>
              <a:prstDash val="solid"/>
            </a:ln>
          </c:spPr>
          <c:marker>
            <c:symbol val="circle"/>
            <c:size val="5"/>
            <c:spPr>
              <a:solidFill>
                <a:srgbClr val="CC99FF"/>
              </a:solidFill>
              <a:ln>
                <a:solidFill>
                  <a:srgbClr val="CC99FF"/>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PCTcluster7_QIPPmilestones!$BD$39:$BD$79</c:f>
              <c:numCache>
                <c:formatCode>mmm\ yy</c:formatCode>
                <c:ptCount val="41"/>
              </c:numCache>
            </c:numRef>
          </c:yVal>
        </c:ser>
        <c:ser>
          <c:idx val="18"/>
          <c:order val="18"/>
          <c:tx>
            <c:strRef>
              <c:f>PCTcluster7_QIPPmilestones!$BE$22</c:f>
              <c:strCache>
                <c:ptCount val="1"/>
                <c:pt idx="0">
                  <c:v>QIPP LM 2.18</c:v>
                </c:pt>
              </c:strCache>
            </c:strRef>
          </c:tx>
          <c:spPr>
            <a:ln w="12700">
              <a:solidFill>
                <a:srgbClr val="99CC00"/>
              </a:solidFill>
              <a:prstDash val="solid"/>
            </a:ln>
          </c:spPr>
          <c:marker>
            <c:symbol val="diamond"/>
            <c:size val="5"/>
            <c:spPr>
              <a:solidFill>
                <a:srgbClr val="99CC00"/>
              </a:solidFill>
              <a:ln>
                <a:solidFill>
                  <a:srgbClr val="99CC00"/>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PCTcluster7_QIPPmilestones!$BE$39:$BE$79</c:f>
              <c:numCache>
                <c:formatCode>mmm\ yy</c:formatCode>
                <c:ptCount val="41"/>
              </c:numCache>
            </c:numRef>
          </c:yVal>
        </c:ser>
        <c:ser>
          <c:idx val="19"/>
          <c:order val="19"/>
          <c:tx>
            <c:strRef>
              <c:f>PCTcluster7_QIPPmilestones!$BF$22</c:f>
              <c:strCache>
                <c:ptCount val="1"/>
                <c:pt idx="0">
                  <c:v>QIPP LM 2.19</c:v>
                </c:pt>
              </c:strCache>
            </c:strRef>
          </c:tx>
          <c:spPr>
            <a:ln w="12700">
              <a:solidFill>
                <a:srgbClr val="FFCC00"/>
              </a:solidFill>
              <a:prstDash val="solid"/>
            </a:ln>
          </c:spPr>
          <c:marker>
            <c:symbol val="square"/>
            <c:size val="5"/>
            <c:spPr>
              <a:solidFill>
                <a:srgbClr val="FFCC00"/>
              </a:solidFill>
              <a:ln>
                <a:solidFill>
                  <a:srgbClr val="FFCC00"/>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PCTcluster7_QIPPmilestones!$BF$39:$BF$79</c:f>
              <c:numCache>
                <c:formatCode>mmm\ yy</c:formatCode>
                <c:ptCount val="41"/>
              </c:numCache>
            </c:numRef>
          </c:yVal>
        </c:ser>
        <c:ser>
          <c:idx val="20"/>
          <c:order val="20"/>
          <c:tx>
            <c:strRef>
              <c:f>PCTcluster7_QIPPmilestones!$BG$22</c:f>
              <c:strCache>
                <c:ptCount val="1"/>
                <c:pt idx="0">
                  <c:v>QIPP LM 2.20</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PCTcluster7_QIPPmilestones!$BG$39:$BG$79</c:f>
              <c:numCache>
                <c:formatCode>mmm\ yy</c:formatCode>
                <c:ptCount val="41"/>
              </c:numCache>
            </c:numRef>
          </c:yVal>
        </c:ser>
        <c:ser>
          <c:idx val="21"/>
          <c:order val="21"/>
          <c:tx>
            <c:strRef>
              <c:f>PCTcluster7_QIPPmilestones!$BH$22</c:f>
              <c:strCache>
                <c:ptCount val="1"/>
                <c:pt idx="0">
                  <c:v>QIPP LM 2.21</c:v>
                </c:pt>
              </c:strCache>
            </c:strRef>
          </c:tx>
          <c:spPr>
            <a:ln w="12700">
              <a:solidFill>
                <a:srgbClr val="FF6600"/>
              </a:solidFill>
              <a:prstDash val="solid"/>
            </a:ln>
          </c:spPr>
          <c:marker>
            <c:symbol val="x"/>
            <c:size val="5"/>
            <c:spPr>
              <a:noFill/>
              <a:ln>
                <a:solidFill>
                  <a:srgbClr val="FF6600"/>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PCTcluster7_QIPPmilestones!$BH$39:$BH$79</c:f>
              <c:numCache>
                <c:formatCode>mmm\ yy</c:formatCode>
                <c:ptCount val="41"/>
              </c:numCache>
            </c:numRef>
          </c:yVal>
        </c:ser>
        <c:ser>
          <c:idx val="22"/>
          <c:order val="22"/>
          <c:tx>
            <c:strRef>
              <c:f>PCTcluster7_QIPPmilestones!$BI$22</c:f>
              <c:strCache>
                <c:ptCount val="1"/>
                <c:pt idx="0">
                  <c:v>QIPP LM 2.22</c:v>
                </c:pt>
              </c:strCache>
            </c:strRef>
          </c:tx>
          <c:spPr>
            <a:ln w="12700">
              <a:solidFill>
                <a:srgbClr val="666699"/>
              </a:solidFill>
              <a:prstDash val="solid"/>
            </a:ln>
          </c:spPr>
          <c:marker>
            <c:symbol val="star"/>
            <c:size val="5"/>
            <c:spPr>
              <a:noFill/>
              <a:ln>
                <a:solidFill>
                  <a:srgbClr val="666699"/>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PCTcluster7_QIPPmilestones!$BI$39:$BI$79</c:f>
              <c:numCache>
                <c:formatCode>mmm\ yy</c:formatCode>
                <c:ptCount val="41"/>
              </c:numCache>
            </c:numRef>
          </c:yVal>
        </c:ser>
        <c:ser>
          <c:idx val="23"/>
          <c:order val="23"/>
          <c:tx>
            <c:strRef>
              <c:f>PCTcluster7_QIPPmilestones!$BJ$22</c:f>
              <c:strCache>
                <c:ptCount val="1"/>
                <c:pt idx="0">
                  <c:v>QIPP LM 2.23</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PCTcluster7_QIPPmilestones!$BJ$39:$BJ$79</c:f>
              <c:numCache>
                <c:formatCode>mmm\ yy</c:formatCode>
                <c:ptCount val="41"/>
              </c:numCache>
            </c:numRef>
          </c:yVal>
        </c:ser>
        <c:ser>
          <c:idx val="24"/>
          <c:order val="24"/>
          <c:tx>
            <c:strRef>
              <c:f>PCTcluster7_QIPPmilestones!$BK$22</c:f>
              <c:strCache>
                <c:ptCount val="1"/>
                <c:pt idx="0">
                  <c:v>QIPP LM 2.24</c:v>
                </c:pt>
              </c:strCache>
            </c:strRef>
          </c:tx>
          <c:spPr>
            <a:ln w="12700">
              <a:solidFill>
                <a:srgbClr val="003366"/>
              </a:solidFill>
              <a:prstDash val="solid"/>
            </a:ln>
          </c:spPr>
          <c:marker>
            <c:symbol val="plus"/>
            <c:size val="5"/>
            <c:spPr>
              <a:noFill/>
              <a:ln>
                <a:solidFill>
                  <a:srgbClr val="003366"/>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PCTcluster7_QIPPmilestones!$BK$39:$BK$79</c:f>
              <c:numCache>
                <c:formatCode>mmm\ yy</c:formatCode>
                <c:ptCount val="41"/>
              </c:numCache>
            </c:numRef>
          </c:yVal>
        </c:ser>
        <c:ser>
          <c:idx val="25"/>
          <c:order val="25"/>
          <c:tx>
            <c:strRef>
              <c:f>PCTcluster7_QIPPmilestones!$BL$22</c:f>
              <c:strCache>
                <c:ptCount val="1"/>
                <c:pt idx="0">
                  <c:v>QIPP LM 2.25</c:v>
                </c:pt>
              </c:strCache>
            </c:strRef>
          </c:tx>
          <c:spPr>
            <a:ln w="12700">
              <a:solidFill>
                <a:srgbClr val="339966"/>
              </a:solidFill>
              <a:prstDash val="solid"/>
            </a:ln>
          </c:spPr>
          <c:marker>
            <c:symbol val="dot"/>
            <c:size val="5"/>
            <c:spPr>
              <a:noFill/>
              <a:ln>
                <a:solidFill>
                  <a:srgbClr val="339966"/>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PCTcluster7_QIPPmilestones!$BL$39:$BL$79</c:f>
              <c:numCache>
                <c:formatCode>mmm\ yy</c:formatCode>
                <c:ptCount val="41"/>
              </c:numCache>
            </c:numRef>
          </c:yVal>
        </c:ser>
        <c:ser>
          <c:idx val="26"/>
          <c:order val="26"/>
          <c:tx>
            <c:strRef>
              <c:f>PCTcluster7_QIPPmilestones!$BM$22</c:f>
              <c:strCache>
                <c:ptCount val="1"/>
                <c:pt idx="0">
                  <c:v>QIPP LM 2.26</c:v>
                </c:pt>
              </c:strCache>
            </c:strRef>
          </c:tx>
          <c:spPr>
            <a:ln w="12700">
              <a:solidFill>
                <a:srgbClr val="003300"/>
              </a:solidFill>
              <a:prstDash val="solid"/>
            </a:ln>
          </c:spPr>
          <c:marker>
            <c:symbol val="dash"/>
            <c:size val="5"/>
            <c:spPr>
              <a:noFill/>
              <a:ln>
                <a:solidFill>
                  <a:srgbClr val="003300"/>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PCTcluster7_QIPPmilestones!$BM$39:$BM$79</c:f>
              <c:numCache>
                <c:formatCode>mmm\ yy</c:formatCode>
                <c:ptCount val="41"/>
              </c:numCache>
            </c:numRef>
          </c:yVal>
        </c:ser>
        <c:ser>
          <c:idx val="27"/>
          <c:order val="27"/>
          <c:tx>
            <c:strRef>
              <c:f>PCTcluster7_QIPPmilestones!$BN$22</c:f>
              <c:strCache>
                <c:ptCount val="1"/>
                <c:pt idx="0">
                  <c:v>QIPP LM 2.27</c:v>
                </c:pt>
              </c:strCache>
            </c:strRef>
          </c:tx>
          <c:spPr>
            <a:ln w="12700">
              <a:solidFill>
                <a:srgbClr val="333300"/>
              </a:solidFill>
              <a:prstDash val="solid"/>
            </a:ln>
          </c:spPr>
          <c:marker>
            <c:symbol val="diamond"/>
            <c:size val="5"/>
            <c:spPr>
              <a:solidFill>
                <a:srgbClr val="333300"/>
              </a:solidFill>
              <a:ln>
                <a:solidFill>
                  <a:srgbClr val="333300"/>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PCTcluster7_QIPPmilestones!$BN$39:$BN$79</c:f>
              <c:numCache>
                <c:formatCode>mmm\ yy</c:formatCode>
                <c:ptCount val="41"/>
              </c:numCache>
            </c:numRef>
          </c:yVal>
        </c:ser>
        <c:ser>
          <c:idx val="28"/>
          <c:order val="28"/>
          <c:tx>
            <c:strRef>
              <c:f>PCTcluster7_QIPPmilestones!$BO$22</c:f>
              <c:strCache>
                <c:ptCount val="1"/>
                <c:pt idx="0">
                  <c:v>QIPP LM 2.28</c:v>
                </c:pt>
              </c:strCache>
            </c:strRef>
          </c:tx>
          <c:spPr>
            <a:ln w="12700">
              <a:solidFill>
                <a:srgbClr val="993300"/>
              </a:solidFill>
              <a:prstDash val="solid"/>
            </a:ln>
          </c:spPr>
          <c:marker>
            <c:symbol val="square"/>
            <c:size val="5"/>
            <c:spPr>
              <a:solidFill>
                <a:srgbClr val="993300"/>
              </a:solidFill>
              <a:ln>
                <a:solidFill>
                  <a:srgbClr val="993300"/>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PCTcluster7_QIPPmilestones!$BO$39:$BO$79</c:f>
              <c:numCache>
                <c:formatCode>mmm\ yy</c:formatCode>
                <c:ptCount val="41"/>
              </c:numCache>
            </c:numRef>
          </c:yVal>
        </c:ser>
        <c:ser>
          <c:idx val="29"/>
          <c:order val="29"/>
          <c:tx>
            <c:strRef>
              <c:f>PCTcluster7_QIPPmilestones!$BP$22</c:f>
              <c:strCache>
                <c:ptCount val="1"/>
                <c:pt idx="0">
                  <c:v>QIPP LM 2.29</c:v>
                </c:pt>
              </c:strCache>
            </c:strRef>
          </c:tx>
          <c:spPr>
            <a:ln w="12700">
              <a:solidFill>
                <a:srgbClr val="993366"/>
              </a:solidFill>
              <a:prstDash val="solid"/>
            </a:ln>
          </c:spPr>
          <c:marker>
            <c:symbol val="triangle"/>
            <c:size val="5"/>
            <c:spPr>
              <a:solidFill>
                <a:srgbClr val="993366"/>
              </a:solidFill>
              <a:ln>
                <a:solidFill>
                  <a:srgbClr val="993366"/>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PCTcluster7_QIPPmilestones!$BP$39:$BP$79</c:f>
              <c:numCache>
                <c:formatCode>mmm\ yy</c:formatCode>
                <c:ptCount val="41"/>
              </c:numCache>
            </c:numRef>
          </c:yVal>
        </c:ser>
        <c:axId val="106650240"/>
        <c:axId val="106657664"/>
      </c:scatterChart>
      <c:valAx>
        <c:axId val="106650240"/>
        <c:scaling>
          <c:orientation val="minMax"/>
        </c:scaling>
        <c:axPos val="t"/>
        <c:title>
          <c:tx>
            <c:rich>
              <a:bodyPr/>
              <a:lstStyle/>
              <a:p>
                <a:pPr>
                  <a:defRPr sz="1000" b="1" i="1" u="none" strike="noStrike" baseline="0">
                    <a:solidFill>
                      <a:srgbClr val="000000"/>
                    </a:solidFill>
                    <a:latin typeface="Calibri"/>
                    <a:ea typeface="Calibri"/>
                    <a:cs typeface="Calibri"/>
                  </a:defRPr>
                </a:pPr>
                <a:r>
                  <a:t>MONTH REPORTED</a:t>
                </a:r>
              </a:p>
            </c:rich>
          </c:tx>
          <c:layout>
            <c:manualLayout>
              <c:xMode val="edge"/>
              <c:yMode val="edge"/>
              <c:x val="0.40778606755788344"/>
              <c:y val="5.1548290976902222E-2"/>
            </c:manualLayout>
          </c:layout>
          <c:spPr>
            <a:noFill/>
            <a:ln w="25400">
              <a:noFill/>
            </a:ln>
          </c:spPr>
        </c:title>
        <c:numFmt formatCode="mmm\-yy" sourceLinked="1"/>
        <c:minorTickMark val="out"/>
        <c:tickLblPos val="nextTo"/>
        <c:txPr>
          <a:bodyPr rot="-5400000" vert="horz"/>
          <a:lstStyle/>
          <a:p>
            <a:pPr>
              <a:defRPr sz="1000" b="0" i="1" u="none" strike="noStrike" baseline="0">
                <a:solidFill>
                  <a:srgbClr val="000000"/>
                </a:solidFill>
                <a:latin typeface="Calibri"/>
                <a:ea typeface="Calibri"/>
                <a:cs typeface="Calibri"/>
              </a:defRPr>
            </a:pPr>
            <a:endParaRPr lang="en-US"/>
          </a:p>
        </c:txPr>
        <c:crossAx val="106657664"/>
        <c:crossesAt val="31"/>
        <c:crossBetween val="midCat"/>
        <c:majorUnit val="31"/>
        <c:minorUnit val="31"/>
      </c:valAx>
      <c:valAx>
        <c:axId val="106657664"/>
        <c:scaling>
          <c:orientation val="maxMin"/>
        </c:scaling>
        <c:axPos val="l"/>
        <c:majorGridlines/>
        <c:minorGridlines/>
        <c:title>
          <c:tx>
            <c:rich>
              <a:bodyPr/>
              <a:lstStyle/>
              <a:p>
                <a:pPr>
                  <a:defRPr sz="1000" b="1" i="1" u="none" strike="noStrike" baseline="0">
                    <a:solidFill>
                      <a:srgbClr val="000000"/>
                    </a:solidFill>
                    <a:latin typeface="Calibri"/>
                    <a:ea typeface="Calibri"/>
                    <a:cs typeface="Calibri"/>
                  </a:defRPr>
                </a:pPr>
                <a:r>
                  <a:t>EXPECTED MONTH OF DELVIERY</a:t>
                </a:r>
              </a:p>
            </c:rich>
          </c:tx>
          <c:spPr>
            <a:noFill/>
            <a:ln w="25400">
              <a:noFill/>
            </a:ln>
          </c:spPr>
        </c:title>
        <c:numFmt formatCode="mmm\-yy" sourceLinked="1"/>
        <c:minorTickMark val="out"/>
        <c:tickLblPos val="nextTo"/>
        <c:txPr>
          <a:bodyPr rot="0" vert="horz"/>
          <a:lstStyle/>
          <a:p>
            <a:pPr>
              <a:defRPr sz="1000" b="0" i="1" u="none" strike="noStrike" baseline="0">
                <a:solidFill>
                  <a:srgbClr val="000000"/>
                </a:solidFill>
                <a:latin typeface="Calibri"/>
                <a:ea typeface="Calibri"/>
                <a:cs typeface="Calibri"/>
              </a:defRPr>
            </a:pPr>
            <a:endParaRPr lang="en-US"/>
          </a:p>
        </c:txPr>
        <c:crossAx val="106650240"/>
        <c:crossesAt val="31"/>
        <c:crossBetween val="midCat"/>
        <c:majorUnit val="31"/>
        <c:minorUnit val="31"/>
      </c:valAx>
      <c:spPr>
        <a:ln>
          <a:solidFill>
            <a:schemeClr val="accent1"/>
          </a:solidFill>
        </a:ln>
      </c:spPr>
    </c:plotArea>
    <c:legend>
      <c:legendPos val="r"/>
      <c:layout>
        <c:manualLayout>
          <c:xMode val="edge"/>
          <c:yMode val="edge"/>
          <c:wMode val="edge"/>
          <c:hMode val="edge"/>
          <c:x val="7.5801851299199835E-2"/>
          <c:y val="0.80530973451327681"/>
          <c:w val="0.88727011164420766"/>
          <c:h val="0.9620733249051836"/>
        </c:manualLayout>
      </c:layout>
      <c:txPr>
        <a:bodyPr/>
        <a:lstStyle/>
        <a:p>
          <a:pPr>
            <a:defRPr sz="920" b="0" i="1" u="none" strike="noStrike" baseline="0">
              <a:solidFill>
                <a:srgbClr val="000000"/>
              </a:solidFill>
              <a:latin typeface="Calibri"/>
              <a:ea typeface="Calibri"/>
              <a:cs typeface="Calibri"/>
            </a:defRPr>
          </a:pPr>
          <a:endParaRPr lang="en-US"/>
        </a:p>
      </c:txPr>
    </c:legend>
    <c:plotVisOnly val="1"/>
    <c:dispBlanksAs val="gap"/>
  </c:chart>
  <c:txPr>
    <a:bodyPr/>
    <a:lstStyle/>
    <a:p>
      <a:pPr>
        <a:defRPr sz="1000" b="0" i="1" u="none" strike="noStrike" baseline="0">
          <a:solidFill>
            <a:srgbClr val="000000"/>
          </a:solidFill>
          <a:latin typeface="Calibri"/>
          <a:ea typeface="Calibri"/>
          <a:cs typeface="Calibri"/>
        </a:defRPr>
      </a:pPr>
      <a:endParaRPr lang="en-US"/>
    </a:p>
  </c:txPr>
  <c:printSettings>
    <c:headerFooter alignWithMargins="0"/>
    <c:pageMargins b="1" l="0.75000000000000333" r="0.75000000000000333"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400" b="1" i="1" u="none" strike="noStrike" baseline="0">
                <a:solidFill>
                  <a:srgbClr val="000000"/>
                </a:solidFill>
                <a:latin typeface="Calibri"/>
                <a:ea typeface="Calibri"/>
                <a:cs typeface="Calibri"/>
              </a:defRPr>
            </a:pPr>
            <a:r>
              <a:t>PCT Milestones graph - QIPP initiative 3</a:t>
            </a:r>
          </a:p>
        </c:rich>
      </c:tx>
      <c:layout>
        <c:manualLayout>
          <c:xMode val="edge"/>
          <c:yMode val="edge"/>
          <c:x val="9.8418309956153568E-3"/>
          <c:y val="9.0457490282069772E-3"/>
        </c:manualLayout>
      </c:layout>
      <c:spPr>
        <a:noFill/>
        <a:ln w="25400">
          <a:noFill/>
        </a:ln>
      </c:spPr>
    </c:title>
    <c:plotArea>
      <c:layout>
        <c:manualLayout>
          <c:layoutTarget val="inner"/>
          <c:xMode val="edge"/>
          <c:yMode val="edge"/>
          <c:x val="8.4476379228106677E-2"/>
          <c:y val="0.13164251304030034"/>
          <c:w val="0.79889298892988925"/>
          <c:h val="0.63285024154590053"/>
        </c:manualLayout>
      </c:layout>
      <c:scatterChart>
        <c:scatterStyle val="lineMarker"/>
        <c:ser>
          <c:idx val="0"/>
          <c:order val="0"/>
          <c:tx>
            <c:v>delivery path</c:v>
          </c:tx>
          <c:spPr>
            <a:ln w="6350">
              <a:prstDash val="dashDot"/>
            </a:ln>
          </c:spPr>
          <c:marker>
            <c:symbol val="none"/>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yVal>
        </c:ser>
        <c:ser>
          <c:idx val="6"/>
          <c:order val="1"/>
          <c:tx>
            <c:strRef>
              <c:f>PCTcluster7_QIPPmilestones!$BU$22</c:f>
              <c:strCache>
                <c:ptCount val="1"/>
                <c:pt idx="0">
                  <c:v>QIPP LM 3.1</c:v>
                </c:pt>
              </c:strCache>
            </c:strRef>
          </c:tx>
          <c:spPr>
            <a:ln>
              <a:solidFill>
                <a:schemeClr val="tx2">
                  <a:lumMod val="40000"/>
                  <a:lumOff val="60000"/>
                </a:schemeClr>
              </a:solidFill>
            </a:ln>
          </c:spPr>
          <c:marker>
            <c:symbol val="plus"/>
            <c:size val="7"/>
          </c:marker>
          <c:dLbls>
            <c:dLbl>
              <c:idx val="0"/>
              <c:delete val="1"/>
            </c:dLbl>
            <c:dLbl>
              <c:idx val="1"/>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PCTcluster7_QIPPmilestones!$BU$39:$BU$79</c:f>
              <c:numCache>
                <c:formatCode>mmm\ yy</c:formatCode>
                <c:ptCount val="41"/>
              </c:numCache>
            </c:numRef>
          </c:yVal>
        </c:ser>
        <c:ser>
          <c:idx val="7"/>
          <c:order val="2"/>
          <c:tx>
            <c:strRef>
              <c:f>PCTcluster7_QIPPmilestones!$BV$22</c:f>
              <c:strCache>
                <c:ptCount val="1"/>
                <c:pt idx="0">
                  <c:v>QIPP LM 3.2</c:v>
                </c:pt>
              </c:strCache>
            </c:strRef>
          </c:tx>
          <c:spPr>
            <a:ln w="25400">
              <a:solidFill>
                <a:srgbClr val="FF8080"/>
              </a:solidFill>
              <a:prstDash val="lgDashDot"/>
            </a:ln>
          </c:spPr>
          <c:marker>
            <c:symbol val="plus"/>
            <c:size val="7"/>
            <c:spPr>
              <a:solidFill>
                <a:srgbClr val="969696"/>
              </a:solidFill>
              <a:ln>
                <a:solidFill>
                  <a:srgbClr val="FF8080"/>
                </a:solidFill>
                <a:prstDash val="solid"/>
              </a:ln>
            </c:spPr>
          </c:marker>
          <c:dLbls>
            <c:dLbl>
              <c:idx val="0"/>
              <c:delete val="1"/>
            </c:dLbl>
            <c:dLbl>
              <c:idx val="1"/>
              <c:delete val="1"/>
            </c:dLbl>
            <c:dLbl>
              <c:idx val="2"/>
              <c:delete val="1"/>
            </c:dLbl>
            <c:dLbl>
              <c:idx val="3"/>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PCTcluster7_QIPPmilestones!$BV$39:$BV$79</c:f>
              <c:numCache>
                <c:formatCode>mmm\ yy</c:formatCode>
                <c:ptCount val="41"/>
              </c:numCache>
            </c:numRef>
          </c:yVal>
        </c:ser>
        <c:ser>
          <c:idx val="15"/>
          <c:order val="3"/>
          <c:tx>
            <c:strRef>
              <c:f>PCTcluster7_QIPPmilestones!$BW$22</c:f>
              <c:strCache>
                <c:ptCount val="1"/>
                <c:pt idx="0">
                  <c:v>QIPP LM 3.3</c:v>
                </c:pt>
              </c:strCache>
            </c:strRef>
          </c:tx>
          <c:spPr>
            <a:ln w="25400">
              <a:solidFill>
                <a:srgbClr val="FFCC99"/>
              </a:solidFill>
              <a:prstDash val="solid"/>
            </a:ln>
          </c:spPr>
          <c:marker>
            <c:symbol val="plus"/>
            <c:size val="7"/>
            <c:spPr>
              <a:noFill/>
              <a:ln>
                <a:solidFill>
                  <a:srgbClr val="FFCC99"/>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PCTcluster7_QIPPmilestones!$BW$39:$BW$79</c:f>
              <c:numCache>
                <c:formatCode>mmm\ yy</c:formatCode>
                <c:ptCount val="41"/>
              </c:numCache>
            </c:numRef>
          </c:yVal>
        </c:ser>
        <c:ser>
          <c:idx val="16"/>
          <c:order val="4"/>
          <c:tx>
            <c:strRef>
              <c:f>PCTcluster7_QIPPmilestones!$BX$22</c:f>
              <c:strCache>
                <c:ptCount val="1"/>
                <c:pt idx="0">
                  <c:v>QIPP LM 3.4</c:v>
                </c:pt>
              </c:strCache>
            </c:strRef>
          </c:tx>
          <c:spPr>
            <a:ln w="25400">
              <a:solidFill>
                <a:srgbClr val="3366FF"/>
              </a:solidFill>
              <a:prstDash val="solid"/>
            </a:ln>
          </c:spPr>
          <c:marker>
            <c:symbol val="plus"/>
            <c:size val="7"/>
            <c:spPr>
              <a:noFill/>
              <a:ln>
                <a:solidFill>
                  <a:srgbClr val="3366FF"/>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PCTcluster7_QIPPmilestones!$BX$39:$BX$79</c:f>
              <c:numCache>
                <c:formatCode>mmm\ yy</c:formatCode>
                <c:ptCount val="41"/>
              </c:numCache>
            </c:numRef>
          </c:yVal>
        </c:ser>
        <c:ser>
          <c:idx val="17"/>
          <c:order val="5"/>
          <c:tx>
            <c:strRef>
              <c:f>PCTcluster7_QIPPmilestones!$BY$22</c:f>
              <c:strCache>
                <c:ptCount val="1"/>
                <c:pt idx="0">
                  <c:v>QIPP LM 3.5</c:v>
                </c:pt>
              </c:strCache>
            </c:strRef>
          </c:tx>
          <c:spPr>
            <a:ln w="25400">
              <a:solidFill>
                <a:srgbClr val="33CCCC"/>
              </a:solidFill>
              <a:prstDash val="solid"/>
            </a:ln>
          </c:spPr>
          <c:marker>
            <c:symbol val="plus"/>
            <c:size val="7"/>
            <c:spPr>
              <a:noFill/>
              <a:ln>
                <a:solidFill>
                  <a:srgbClr val="33CCCC"/>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PCTcluster7_QIPPmilestones!$BY$39:$BY$79</c:f>
              <c:numCache>
                <c:formatCode>mmm\ yy</c:formatCode>
                <c:ptCount val="41"/>
              </c:numCache>
            </c:numRef>
          </c:yVal>
        </c:ser>
        <c:ser>
          <c:idx val="2"/>
          <c:order val="6"/>
          <c:tx>
            <c:strRef>
              <c:f>PCTcluster7_QIPPmilestones!$BZ$22</c:f>
              <c:strCache>
                <c:ptCount val="1"/>
                <c:pt idx="0">
                  <c:v>QIPP LM 3.6</c:v>
                </c:pt>
              </c:strCache>
            </c:strRef>
          </c:tx>
          <c:marker>
            <c:symbol val="plus"/>
            <c:size val="7"/>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PCTcluster7_QIPPmilestones!$BZ$39:$BZ$79</c:f>
              <c:numCache>
                <c:formatCode>mmm\ yy</c:formatCode>
                <c:ptCount val="41"/>
              </c:numCache>
            </c:numRef>
          </c:yVal>
        </c:ser>
        <c:ser>
          <c:idx val="3"/>
          <c:order val="7"/>
          <c:tx>
            <c:strRef>
              <c:f>PCTcluster7_QIPPmilestones!$CA$22</c:f>
              <c:strCache>
                <c:ptCount val="1"/>
                <c:pt idx="0">
                  <c:v>QIPP LM 3.7</c:v>
                </c:pt>
              </c:strCache>
            </c:strRef>
          </c:tx>
          <c:marker>
            <c:symbol val="plus"/>
            <c:size val="7"/>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PCTcluster7_QIPPmilestones!$CA$39:$CA$79</c:f>
              <c:numCache>
                <c:formatCode>mmm\ yy</c:formatCode>
                <c:ptCount val="41"/>
              </c:numCache>
            </c:numRef>
          </c:yVal>
        </c:ser>
        <c:ser>
          <c:idx val="4"/>
          <c:order val="8"/>
          <c:tx>
            <c:strRef>
              <c:f>PCTcluster7_QIPPmilestones!$CB$22</c:f>
              <c:strCache>
                <c:ptCount val="1"/>
                <c:pt idx="0">
                  <c:v>QIPP LM 3.8</c:v>
                </c:pt>
              </c:strCache>
            </c:strRef>
          </c:tx>
          <c:marker>
            <c:symbol val="plus"/>
            <c:size val="7"/>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PCTcluster7_QIPPmilestones!$CB$39:$CB$79</c:f>
              <c:numCache>
                <c:formatCode>mmm\ yy</c:formatCode>
                <c:ptCount val="41"/>
              </c:numCache>
            </c:numRef>
          </c:yVal>
        </c:ser>
        <c:ser>
          <c:idx val="5"/>
          <c:order val="9"/>
          <c:tx>
            <c:strRef>
              <c:f>PCTcluster7_QIPPmilestones!$CC$22</c:f>
              <c:strCache>
                <c:ptCount val="1"/>
                <c:pt idx="0">
                  <c:v>QIPP LM 3.9</c:v>
                </c:pt>
              </c:strCache>
            </c:strRef>
          </c:tx>
          <c:marker>
            <c:symbol val="plus"/>
            <c:size val="7"/>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PCTcluster7_QIPPmilestones!$CC$39:$CC$79</c:f>
              <c:numCache>
                <c:formatCode>mmm\ yy</c:formatCode>
                <c:ptCount val="41"/>
              </c:numCache>
            </c:numRef>
          </c:yVal>
        </c:ser>
        <c:ser>
          <c:idx val="8"/>
          <c:order val="10"/>
          <c:tx>
            <c:strRef>
              <c:f>PCTcluster7_QIPPmilestones!$CD$22</c:f>
              <c:strCache>
                <c:ptCount val="1"/>
                <c:pt idx="0">
                  <c:v>QIPP LM 3.10</c:v>
                </c:pt>
              </c:strCache>
            </c:strRef>
          </c:tx>
          <c:marker>
            <c:symbol val="plus"/>
            <c:size val="7"/>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PCTcluster7_QIPPmilestones!$CD$39:$CD$79</c:f>
              <c:numCache>
                <c:formatCode>mmm\ yy</c:formatCode>
                <c:ptCount val="41"/>
              </c:numCache>
            </c:numRef>
          </c:yVal>
        </c:ser>
        <c:ser>
          <c:idx val="1"/>
          <c:order val="11"/>
          <c:tx>
            <c:strRef>
              <c:f>PCTcluster7_QIPPmilestones!$CE$22</c:f>
              <c:strCache>
                <c:ptCount val="1"/>
                <c:pt idx="0">
                  <c:v>QIPP LM 3.11</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PCTcluster7_QIPPmilestones!$CE$39:$CE$79</c:f>
              <c:numCache>
                <c:formatCode>mmm\ yy</c:formatCode>
                <c:ptCount val="41"/>
              </c:numCache>
            </c:numRef>
          </c:yVal>
        </c:ser>
        <c:ser>
          <c:idx val="9"/>
          <c:order val="12"/>
          <c:tx>
            <c:strRef>
              <c:f>PCTcluster7_QIPPmilestones!$CF$22</c:f>
              <c:strCache>
                <c:ptCount val="1"/>
                <c:pt idx="0">
                  <c:v>QIPP LM 3.12</c:v>
                </c:pt>
              </c:strCache>
            </c:strRef>
          </c:tx>
          <c:spPr>
            <a:ln w="12700">
              <a:solidFill>
                <a:srgbClr val="CCFFFF"/>
              </a:solidFill>
              <a:prstDash val="solid"/>
            </a:ln>
          </c:spPr>
          <c:marker>
            <c:symbol val="diamond"/>
            <c:size val="5"/>
            <c:spPr>
              <a:solidFill>
                <a:srgbClr val="CCFFFF"/>
              </a:solidFill>
              <a:ln>
                <a:solidFill>
                  <a:srgbClr val="CCFFFF"/>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PCTcluster7_QIPPmilestones!$CF$39:$CF$79</c:f>
              <c:numCache>
                <c:formatCode>mmm\ yy</c:formatCode>
                <c:ptCount val="41"/>
              </c:numCache>
            </c:numRef>
          </c:yVal>
        </c:ser>
        <c:ser>
          <c:idx val="10"/>
          <c:order val="13"/>
          <c:tx>
            <c:strRef>
              <c:f>PCTcluster7_QIPPmilestones!$CG$22</c:f>
              <c:strCache>
                <c:ptCount val="1"/>
                <c:pt idx="0">
                  <c:v>QIPP LM 3.13</c:v>
                </c:pt>
              </c:strCache>
            </c:strRef>
          </c:tx>
          <c:spPr>
            <a:ln w="12700">
              <a:solidFill>
                <a:srgbClr val="CCFFCC"/>
              </a:solidFill>
              <a:prstDash val="solid"/>
            </a:ln>
          </c:spPr>
          <c:marker>
            <c:symbol val="square"/>
            <c:size val="5"/>
            <c:spPr>
              <a:solidFill>
                <a:srgbClr val="CCFFCC"/>
              </a:solidFill>
              <a:ln>
                <a:solidFill>
                  <a:srgbClr val="CCFFCC"/>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PCTcluster7_QIPPmilestones!$CG$39:$CG$79</c:f>
              <c:numCache>
                <c:formatCode>mmm\ yy</c:formatCode>
                <c:ptCount val="41"/>
              </c:numCache>
            </c:numRef>
          </c:yVal>
        </c:ser>
        <c:ser>
          <c:idx val="11"/>
          <c:order val="14"/>
          <c:tx>
            <c:strRef>
              <c:f>PCTcluster7_QIPPmilestones!$CH$22</c:f>
              <c:strCache>
                <c:ptCount val="1"/>
                <c:pt idx="0">
                  <c:v>QIPP LM 3.14</c:v>
                </c:pt>
              </c:strCache>
            </c:strRef>
          </c:tx>
          <c:spPr>
            <a:ln w="12700">
              <a:solidFill>
                <a:srgbClr val="FFFF99"/>
              </a:solidFill>
              <a:prstDash val="solid"/>
            </a:ln>
          </c:spPr>
          <c:marker>
            <c:symbol val="triangle"/>
            <c:size val="5"/>
            <c:spPr>
              <a:solidFill>
                <a:srgbClr val="FFFF99"/>
              </a:solidFill>
              <a:ln>
                <a:solidFill>
                  <a:srgbClr val="FFFF99"/>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PCTcluster7_QIPPmilestones!$CH$39:$CH$79</c:f>
              <c:numCache>
                <c:formatCode>mmm\ yy</c:formatCode>
                <c:ptCount val="41"/>
              </c:numCache>
            </c:numRef>
          </c:yVal>
        </c:ser>
        <c:ser>
          <c:idx val="12"/>
          <c:order val="15"/>
          <c:tx>
            <c:strRef>
              <c:f>PCTcluster7_QIPPmilestones!$CI$22</c:f>
              <c:strCache>
                <c:ptCount val="1"/>
                <c:pt idx="0">
                  <c:v>QIPP LM 3.15</c:v>
                </c:pt>
              </c:strCache>
            </c:strRef>
          </c:tx>
          <c:spPr>
            <a:ln w="12700">
              <a:solidFill>
                <a:srgbClr val="99CCFF"/>
              </a:solidFill>
              <a:prstDash val="solid"/>
            </a:ln>
          </c:spPr>
          <c:marker>
            <c:symbol val="x"/>
            <c:size val="5"/>
            <c:spPr>
              <a:noFill/>
              <a:ln>
                <a:solidFill>
                  <a:srgbClr val="99CCFF"/>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PCTcluster7_QIPPmilestones!$CI$39:$CI$79</c:f>
              <c:numCache>
                <c:formatCode>mmm\ yy</c:formatCode>
                <c:ptCount val="41"/>
              </c:numCache>
            </c:numRef>
          </c:yVal>
        </c:ser>
        <c:ser>
          <c:idx val="13"/>
          <c:order val="16"/>
          <c:tx>
            <c:strRef>
              <c:f>PCTcluster7_QIPPmilestones!$CJ$22</c:f>
              <c:strCache>
                <c:ptCount val="1"/>
                <c:pt idx="0">
                  <c:v>QIPP LM 3.16</c:v>
                </c:pt>
              </c:strCache>
            </c:strRef>
          </c:tx>
          <c:spPr>
            <a:ln w="12700">
              <a:solidFill>
                <a:srgbClr val="FF99CC"/>
              </a:solidFill>
              <a:prstDash val="solid"/>
            </a:ln>
          </c:spPr>
          <c:marker>
            <c:symbol val="star"/>
            <c:size val="5"/>
            <c:spPr>
              <a:noFill/>
              <a:ln>
                <a:solidFill>
                  <a:srgbClr val="FF99CC"/>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PCTcluster7_QIPPmilestones!$CJ$39:$CJ$79</c:f>
              <c:numCache>
                <c:formatCode>mmm\ yy</c:formatCode>
                <c:ptCount val="41"/>
              </c:numCache>
            </c:numRef>
          </c:yVal>
        </c:ser>
        <c:ser>
          <c:idx val="14"/>
          <c:order val="17"/>
          <c:tx>
            <c:strRef>
              <c:f>PCTcluster7_QIPPmilestones!$CK$22</c:f>
              <c:strCache>
                <c:ptCount val="1"/>
                <c:pt idx="0">
                  <c:v>QIPP LM 3.17</c:v>
                </c:pt>
              </c:strCache>
            </c:strRef>
          </c:tx>
          <c:spPr>
            <a:ln w="12700">
              <a:solidFill>
                <a:srgbClr val="CC99FF"/>
              </a:solidFill>
              <a:prstDash val="solid"/>
            </a:ln>
          </c:spPr>
          <c:marker>
            <c:symbol val="circle"/>
            <c:size val="5"/>
            <c:spPr>
              <a:solidFill>
                <a:srgbClr val="CC99FF"/>
              </a:solidFill>
              <a:ln>
                <a:solidFill>
                  <a:srgbClr val="CC99FF"/>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PCTcluster7_QIPPmilestones!$CK$39:$CK$79</c:f>
              <c:numCache>
                <c:formatCode>mmm\ yy</c:formatCode>
                <c:ptCount val="41"/>
              </c:numCache>
            </c:numRef>
          </c:yVal>
        </c:ser>
        <c:ser>
          <c:idx val="18"/>
          <c:order val="18"/>
          <c:tx>
            <c:strRef>
              <c:f>PCTcluster7_QIPPmilestones!$CL$22</c:f>
              <c:strCache>
                <c:ptCount val="1"/>
                <c:pt idx="0">
                  <c:v>QIPP LM 3.18</c:v>
                </c:pt>
              </c:strCache>
            </c:strRef>
          </c:tx>
          <c:spPr>
            <a:ln w="12700">
              <a:solidFill>
                <a:srgbClr val="99CC00"/>
              </a:solidFill>
              <a:prstDash val="solid"/>
            </a:ln>
          </c:spPr>
          <c:marker>
            <c:symbol val="diamond"/>
            <c:size val="5"/>
            <c:spPr>
              <a:solidFill>
                <a:srgbClr val="99CC00"/>
              </a:solidFill>
              <a:ln>
                <a:solidFill>
                  <a:srgbClr val="99CC00"/>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PCTcluster7_QIPPmilestones!$CL$39:$CL$79</c:f>
              <c:numCache>
                <c:formatCode>mmm\ yy</c:formatCode>
                <c:ptCount val="41"/>
              </c:numCache>
            </c:numRef>
          </c:yVal>
        </c:ser>
        <c:ser>
          <c:idx val="19"/>
          <c:order val="19"/>
          <c:tx>
            <c:strRef>
              <c:f>PCTcluster7_QIPPmilestones!$CM$22</c:f>
              <c:strCache>
                <c:ptCount val="1"/>
                <c:pt idx="0">
                  <c:v>QIPP LM 3.19</c:v>
                </c:pt>
              </c:strCache>
            </c:strRef>
          </c:tx>
          <c:spPr>
            <a:ln w="12700">
              <a:solidFill>
                <a:srgbClr val="FFCC00"/>
              </a:solidFill>
              <a:prstDash val="solid"/>
            </a:ln>
          </c:spPr>
          <c:marker>
            <c:symbol val="square"/>
            <c:size val="5"/>
            <c:spPr>
              <a:solidFill>
                <a:srgbClr val="FFCC00"/>
              </a:solidFill>
              <a:ln>
                <a:solidFill>
                  <a:srgbClr val="FFCC00"/>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PCTcluster7_QIPPmilestones!$CM$39:$CM$79</c:f>
              <c:numCache>
                <c:formatCode>mmm\ yy</c:formatCode>
                <c:ptCount val="41"/>
              </c:numCache>
            </c:numRef>
          </c:yVal>
        </c:ser>
        <c:ser>
          <c:idx val="20"/>
          <c:order val="20"/>
          <c:tx>
            <c:strRef>
              <c:f>PCTcluster7_QIPPmilestones!$CN$22</c:f>
              <c:strCache>
                <c:ptCount val="1"/>
                <c:pt idx="0">
                  <c:v>QIPP LM 3.20</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PCTcluster7_QIPPmilestones!$CN$39:$CN$79</c:f>
              <c:numCache>
                <c:formatCode>mmm\ yy</c:formatCode>
                <c:ptCount val="41"/>
              </c:numCache>
            </c:numRef>
          </c:yVal>
        </c:ser>
        <c:ser>
          <c:idx val="21"/>
          <c:order val="21"/>
          <c:tx>
            <c:strRef>
              <c:f>PCTcluster7_QIPPmilestones!$CO$22</c:f>
              <c:strCache>
                <c:ptCount val="1"/>
                <c:pt idx="0">
                  <c:v>QIPP LM 3.21</c:v>
                </c:pt>
              </c:strCache>
            </c:strRef>
          </c:tx>
          <c:spPr>
            <a:ln w="12700">
              <a:solidFill>
                <a:srgbClr val="FF6600"/>
              </a:solidFill>
              <a:prstDash val="solid"/>
            </a:ln>
          </c:spPr>
          <c:marker>
            <c:symbol val="x"/>
            <c:size val="5"/>
            <c:spPr>
              <a:noFill/>
              <a:ln>
                <a:solidFill>
                  <a:srgbClr val="FF6600"/>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PCTcluster7_QIPPmilestones!$CO$39:$CO$79</c:f>
              <c:numCache>
                <c:formatCode>mmm\ yy</c:formatCode>
                <c:ptCount val="41"/>
              </c:numCache>
            </c:numRef>
          </c:yVal>
        </c:ser>
        <c:ser>
          <c:idx val="22"/>
          <c:order val="22"/>
          <c:tx>
            <c:strRef>
              <c:f>PCTcluster7_QIPPmilestones!$CP$22</c:f>
              <c:strCache>
                <c:ptCount val="1"/>
                <c:pt idx="0">
                  <c:v>QIPP LM 3.22</c:v>
                </c:pt>
              </c:strCache>
            </c:strRef>
          </c:tx>
          <c:spPr>
            <a:ln w="12700">
              <a:solidFill>
                <a:srgbClr val="666699"/>
              </a:solidFill>
              <a:prstDash val="solid"/>
            </a:ln>
          </c:spPr>
          <c:marker>
            <c:symbol val="star"/>
            <c:size val="5"/>
            <c:spPr>
              <a:noFill/>
              <a:ln>
                <a:solidFill>
                  <a:srgbClr val="666699"/>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PCTcluster7_QIPPmilestones!$CP$39:$CP$79</c:f>
              <c:numCache>
                <c:formatCode>mmm\ yy</c:formatCode>
                <c:ptCount val="41"/>
              </c:numCache>
            </c:numRef>
          </c:yVal>
        </c:ser>
        <c:ser>
          <c:idx val="23"/>
          <c:order val="23"/>
          <c:tx>
            <c:strRef>
              <c:f>PCTcluster7_QIPPmilestones!$CQ$22</c:f>
              <c:strCache>
                <c:ptCount val="1"/>
                <c:pt idx="0">
                  <c:v>QIPP LM 3.23</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PCTcluster7_QIPPmilestones!$CQ$39:$CQ$79</c:f>
              <c:numCache>
                <c:formatCode>mmm\ yy</c:formatCode>
                <c:ptCount val="41"/>
              </c:numCache>
            </c:numRef>
          </c:yVal>
        </c:ser>
        <c:ser>
          <c:idx val="24"/>
          <c:order val="24"/>
          <c:tx>
            <c:strRef>
              <c:f>PCTcluster7_QIPPmilestones!$CR$22</c:f>
              <c:strCache>
                <c:ptCount val="1"/>
                <c:pt idx="0">
                  <c:v>QIPP LM 3.24</c:v>
                </c:pt>
              </c:strCache>
            </c:strRef>
          </c:tx>
          <c:spPr>
            <a:ln w="12700">
              <a:solidFill>
                <a:srgbClr val="003366"/>
              </a:solidFill>
              <a:prstDash val="solid"/>
            </a:ln>
          </c:spPr>
          <c:marker>
            <c:symbol val="plus"/>
            <c:size val="5"/>
            <c:spPr>
              <a:noFill/>
              <a:ln>
                <a:solidFill>
                  <a:srgbClr val="003366"/>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PCTcluster7_QIPPmilestones!$CR$39:$CR$79</c:f>
              <c:numCache>
                <c:formatCode>mmm\ yy</c:formatCode>
                <c:ptCount val="41"/>
              </c:numCache>
            </c:numRef>
          </c:yVal>
        </c:ser>
        <c:ser>
          <c:idx val="25"/>
          <c:order val="25"/>
          <c:tx>
            <c:strRef>
              <c:f>PCTcluster7_QIPPmilestones!$CS$22</c:f>
              <c:strCache>
                <c:ptCount val="1"/>
                <c:pt idx="0">
                  <c:v>QIPP LM 3.25</c:v>
                </c:pt>
              </c:strCache>
            </c:strRef>
          </c:tx>
          <c:spPr>
            <a:ln w="12700">
              <a:solidFill>
                <a:srgbClr val="339966"/>
              </a:solidFill>
              <a:prstDash val="solid"/>
            </a:ln>
          </c:spPr>
          <c:marker>
            <c:symbol val="dot"/>
            <c:size val="5"/>
            <c:spPr>
              <a:noFill/>
              <a:ln>
                <a:solidFill>
                  <a:srgbClr val="339966"/>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PCTcluster7_QIPPmilestones!$CS$39:$CS$79</c:f>
              <c:numCache>
                <c:formatCode>mmm\ yy</c:formatCode>
                <c:ptCount val="41"/>
              </c:numCache>
            </c:numRef>
          </c:yVal>
        </c:ser>
        <c:ser>
          <c:idx val="26"/>
          <c:order val="26"/>
          <c:tx>
            <c:strRef>
              <c:f>PCTcluster7_QIPPmilestones!$CT$22</c:f>
              <c:strCache>
                <c:ptCount val="1"/>
                <c:pt idx="0">
                  <c:v>QIPP LM 3.26</c:v>
                </c:pt>
              </c:strCache>
            </c:strRef>
          </c:tx>
          <c:spPr>
            <a:ln w="12700">
              <a:solidFill>
                <a:srgbClr val="003300"/>
              </a:solidFill>
              <a:prstDash val="solid"/>
            </a:ln>
          </c:spPr>
          <c:marker>
            <c:symbol val="dash"/>
            <c:size val="5"/>
            <c:spPr>
              <a:noFill/>
              <a:ln>
                <a:solidFill>
                  <a:srgbClr val="003300"/>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PCTcluster7_QIPPmilestones!$CT$39:$CT$79</c:f>
              <c:numCache>
                <c:formatCode>mmm\ yy</c:formatCode>
                <c:ptCount val="41"/>
              </c:numCache>
            </c:numRef>
          </c:yVal>
        </c:ser>
        <c:ser>
          <c:idx val="27"/>
          <c:order val="27"/>
          <c:tx>
            <c:strRef>
              <c:f>PCTcluster7_QIPPmilestones!$CU$22</c:f>
              <c:strCache>
                <c:ptCount val="1"/>
                <c:pt idx="0">
                  <c:v>QIPP LM 3.27</c:v>
                </c:pt>
              </c:strCache>
            </c:strRef>
          </c:tx>
          <c:spPr>
            <a:ln w="12700">
              <a:solidFill>
                <a:srgbClr val="333300"/>
              </a:solidFill>
              <a:prstDash val="solid"/>
            </a:ln>
          </c:spPr>
          <c:marker>
            <c:symbol val="diamond"/>
            <c:size val="5"/>
            <c:spPr>
              <a:solidFill>
                <a:srgbClr val="333300"/>
              </a:solidFill>
              <a:ln>
                <a:solidFill>
                  <a:srgbClr val="333300"/>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PCTcluster7_QIPPmilestones!$CU$39:$CU$79</c:f>
              <c:numCache>
                <c:formatCode>mmm\ yy</c:formatCode>
                <c:ptCount val="41"/>
              </c:numCache>
            </c:numRef>
          </c:yVal>
        </c:ser>
        <c:ser>
          <c:idx val="28"/>
          <c:order val="28"/>
          <c:tx>
            <c:strRef>
              <c:f>PCTcluster7_QIPPmilestones!$CV$22</c:f>
              <c:strCache>
                <c:ptCount val="1"/>
                <c:pt idx="0">
                  <c:v>QIPP LM 3.28</c:v>
                </c:pt>
              </c:strCache>
            </c:strRef>
          </c:tx>
          <c:spPr>
            <a:ln w="12700">
              <a:solidFill>
                <a:srgbClr val="993300"/>
              </a:solidFill>
              <a:prstDash val="solid"/>
            </a:ln>
          </c:spPr>
          <c:marker>
            <c:symbol val="square"/>
            <c:size val="5"/>
            <c:spPr>
              <a:solidFill>
                <a:srgbClr val="993300"/>
              </a:solidFill>
              <a:ln>
                <a:solidFill>
                  <a:srgbClr val="993300"/>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PCTcluster7_QIPPmilestones!$CV$39:$CV$79</c:f>
              <c:numCache>
                <c:formatCode>mmm\ yy</c:formatCode>
                <c:ptCount val="41"/>
              </c:numCache>
            </c:numRef>
          </c:yVal>
        </c:ser>
        <c:ser>
          <c:idx val="29"/>
          <c:order val="29"/>
          <c:tx>
            <c:strRef>
              <c:f>PCTcluster7_QIPPmilestones!$CW$22</c:f>
              <c:strCache>
                <c:ptCount val="1"/>
                <c:pt idx="0">
                  <c:v>QIPP LM 3.29</c:v>
                </c:pt>
              </c:strCache>
            </c:strRef>
          </c:tx>
          <c:spPr>
            <a:ln w="12700">
              <a:solidFill>
                <a:srgbClr val="993366"/>
              </a:solidFill>
              <a:prstDash val="solid"/>
            </a:ln>
          </c:spPr>
          <c:marker>
            <c:symbol val="triangle"/>
            <c:size val="5"/>
            <c:spPr>
              <a:solidFill>
                <a:srgbClr val="993366"/>
              </a:solidFill>
              <a:ln>
                <a:solidFill>
                  <a:srgbClr val="993366"/>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PCTcluster7_QIPPmilestones!$CW$39:$CW$79</c:f>
              <c:numCache>
                <c:formatCode>mmm\ yy</c:formatCode>
                <c:ptCount val="41"/>
              </c:numCache>
            </c:numRef>
          </c:yVal>
        </c:ser>
        <c:axId val="106886272"/>
        <c:axId val="106901888"/>
      </c:scatterChart>
      <c:valAx>
        <c:axId val="106886272"/>
        <c:scaling>
          <c:orientation val="minMax"/>
        </c:scaling>
        <c:axPos val="t"/>
        <c:title>
          <c:tx>
            <c:rich>
              <a:bodyPr/>
              <a:lstStyle/>
              <a:p>
                <a:pPr>
                  <a:defRPr sz="1000" b="1" i="1" u="none" strike="noStrike" baseline="0">
                    <a:solidFill>
                      <a:srgbClr val="000000"/>
                    </a:solidFill>
                    <a:latin typeface="Calibri"/>
                    <a:ea typeface="Calibri"/>
                    <a:cs typeface="Calibri"/>
                  </a:defRPr>
                </a:pPr>
                <a:r>
                  <a:t>MONTH REPORTED</a:t>
                </a:r>
              </a:p>
            </c:rich>
          </c:tx>
          <c:layout>
            <c:manualLayout>
              <c:xMode val="edge"/>
              <c:yMode val="edge"/>
              <c:x val="0.40778606755788344"/>
              <c:y val="5.1548290640885078E-2"/>
            </c:manualLayout>
          </c:layout>
          <c:spPr>
            <a:noFill/>
            <a:ln w="25400">
              <a:noFill/>
            </a:ln>
          </c:spPr>
        </c:title>
        <c:numFmt formatCode="mmm\-yy" sourceLinked="1"/>
        <c:minorTickMark val="out"/>
        <c:tickLblPos val="nextTo"/>
        <c:txPr>
          <a:bodyPr rot="-5400000" vert="horz"/>
          <a:lstStyle/>
          <a:p>
            <a:pPr>
              <a:defRPr sz="1000" b="0" i="1" u="none" strike="noStrike" baseline="0">
                <a:solidFill>
                  <a:srgbClr val="000000"/>
                </a:solidFill>
                <a:latin typeface="Calibri"/>
                <a:ea typeface="Calibri"/>
                <a:cs typeface="Calibri"/>
              </a:defRPr>
            </a:pPr>
            <a:endParaRPr lang="en-US"/>
          </a:p>
        </c:txPr>
        <c:crossAx val="106901888"/>
        <c:crossesAt val="31"/>
        <c:crossBetween val="midCat"/>
        <c:majorUnit val="31"/>
        <c:minorUnit val="31"/>
      </c:valAx>
      <c:valAx>
        <c:axId val="106901888"/>
        <c:scaling>
          <c:orientation val="maxMin"/>
        </c:scaling>
        <c:axPos val="l"/>
        <c:majorGridlines/>
        <c:minorGridlines/>
        <c:title>
          <c:tx>
            <c:rich>
              <a:bodyPr/>
              <a:lstStyle/>
              <a:p>
                <a:pPr>
                  <a:defRPr sz="1000" b="1" i="1" u="none" strike="noStrike" baseline="0">
                    <a:solidFill>
                      <a:srgbClr val="000000"/>
                    </a:solidFill>
                    <a:latin typeface="Calibri"/>
                    <a:ea typeface="Calibri"/>
                    <a:cs typeface="Calibri"/>
                  </a:defRPr>
                </a:pPr>
                <a:r>
                  <a:t>EXPECTED MONTH OF DELVIERY</a:t>
                </a:r>
              </a:p>
            </c:rich>
          </c:tx>
          <c:spPr>
            <a:noFill/>
            <a:ln w="25400">
              <a:noFill/>
            </a:ln>
          </c:spPr>
        </c:title>
        <c:numFmt formatCode="mmm\-yy" sourceLinked="1"/>
        <c:minorTickMark val="out"/>
        <c:tickLblPos val="nextTo"/>
        <c:txPr>
          <a:bodyPr rot="0" vert="horz"/>
          <a:lstStyle/>
          <a:p>
            <a:pPr>
              <a:defRPr sz="1000" b="0" i="1" u="none" strike="noStrike" baseline="0">
                <a:solidFill>
                  <a:srgbClr val="000000"/>
                </a:solidFill>
                <a:latin typeface="Calibri"/>
                <a:ea typeface="Calibri"/>
                <a:cs typeface="Calibri"/>
              </a:defRPr>
            </a:pPr>
            <a:endParaRPr lang="en-US"/>
          </a:p>
        </c:txPr>
        <c:crossAx val="106886272"/>
        <c:crossesAt val="31"/>
        <c:crossBetween val="midCat"/>
        <c:majorUnit val="31"/>
        <c:minorUnit val="31"/>
      </c:valAx>
      <c:spPr>
        <a:ln>
          <a:solidFill>
            <a:schemeClr val="accent1"/>
          </a:solidFill>
        </a:ln>
      </c:spPr>
    </c:plotArea>
    <c:legend>
      <c:legendPos val="r"/>
      <c:layout>
        <c:manualLayout>
          <c:xMode val="edge"/>
          <c:yMode val="edge"/>
          <c:wMode val="edge"/>
          <c:hMode val="edge"/>
          <c:x val="7.5801851299199835E-2"/>
          <c:y val="0.80506382271836252"/>
          <c:w val="0.88727011164420766"/>
          <c:h val="0.96202598092960001"/>
        </c:manualLayout>
      </c:layout>
      <c:txPr>
        <a:bodyPr/>
        <a:lstStyle/>
        <a:p>
          <a:pPr>
            <a:defRPr sz="920" b="0" i="1" u="none" strike="noStrike" baseline="0">
              <a:solidFill>
                <a:srgbClr val="000000"/>
              </a:solidFill>
              <a:latin typeface="Calibri"/>
              <a:ea typeface="Calibri"/>
              <a:cs typeface="Calibri"/>
            </a:defRPr>
          </a:pPr>
          <a:endParaRPr lang="en-US"/>
        </a:p>
      </c:txPr>
    </c:legend>
    <c:plotVisOnly val="1"/>
    <c:dispBlanksAs val="gap"/>
  </c:chart>
  <c:txPr>
    <a:bodyPr/>
    <a:lstStyle/>
    <a:p>
      <a:pPr>
        <a:defRPr sz="1000" b="0" i="1" u="none" strike="noStrike" baseline="0">
          <a:solidFill>
            <a:srgbClr val="000000"/>
          </a:solidFill>
          <a:latin typeface="Calibri"/>
          <a:ea typeface="Calibri"/>
          <a:cs typeface="Calibri"/>
        </a:defRPr>
      </a:pPr>
      <a:endParaRPr lang="en-US"/>
    </a:p>
  </c:txPr>
  <c:printSettings>
    <c:headerFooter alignWithMargins="0"/>
    <c:pageMargins b="1" l="0.75000000000000333" r="0.75000000000000333" t="1" header="0.5" footer="0.5"/>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400" b="1" i="1" u="none" strike="noStrike" baseline="0">
                <a:solidFill>
                  <a:srgbClr val="000000"/>
                </a:solidFill>
                <a:latin typeface="Calibri"/>
                <a:ea typeface="Calibri"/>
                <a:cs typeface="Calibri"/>
              </a:defRPr>
            </a:pPr>
            <a:r>
              <a:t>PCT Milestones graph - QIPP initiative 4</a:t>
            </a:r>
          </a:p>
        </c:rich>
      </c:tx>
      <c:layout>
        <c:manualLayout>
          <c:xMode val="edge"/>
          <c:yMode val="edge"/>
          <c:x val="9.8418571464974642E-3"/>
          <c:y val="9.0457064079111325E-3"/>
        </c:manualLayout>
      </c:layout>
      <c:spPr>
        <a:noFill/>
        <a:ln w="25400">
          <a:noFill/>
        </a:ln>
      </c:spPr>
    </c:title>
    <c:plotArea>
      <c:layout>
        <c:manualLayout>
          <c:layoutTarget val="inner"/>
          <c:xMode val="edge"/>
          <c:yMode val="edge"/>
          <c:x val="8.4476379228106677E-2"/>
          <c:y val="0.13164251304030034"/>
          <c:w val="0.79889298892988925"/>
          <c:h val="0.63285024154590053"/>
        </c:manualLayout>
      </c:layout>
      <c:scatterChart>
        <c:scatterStyle val="lineMarker"/>
        <c:ser>
          <c:idx val="0"/>
          <c:order val="0"/>
          <c:tx>
            <c:v>delivery path</c:v>
          </c:tx>
          <c:spPr>
            <a:ln w="6350">
              <a:prstDash val="dashDot"/>
            </a:ln>
          </c:spPr>
          <c:marker>
            <c:symbol val="none"/>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yVal>
        </c:ser>
        <c:ser>
          <c:idx val="6"/>
          <c:order val="1"/>
          <c:tx>
            <c:strRef>
              <c:f>PCTcluster7_QIPPmilestones!$DB$22</c:f>
              <c:strCache>
                <c:ptCount val="1"/>
                <c:pt idx="0">
                  <c:v>QIPP LM 4.1</c:v>
                </c:pt>
              </c:strCache>
            </c:strRef>
          </c:tx>
          <c:spPr>
            <a:ln>
              <a:solidFill>
                <a:schemeClr val="tx2">
                  <a:lumMod val="40000"/>
                  <a:lumOff val="60000"/>
                </a:schemeClr>
              </a:solidFill>
            </a:ln>
          </c:spPr>
          <c:marker>
            <c:symbol val="plus"/>
            <c:size val="7"/>
          </c:marker>
          <c:dLbls>
            <c:dLbl>
              <c:idx val="0"/>
              <c:delete val="1"/>
            </c:dLbl>
            <c:dLbl>
              <c:idx val="1"/>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PCTcluster7_QIPPmilestones!$DB$39:$DB$79</c:f>
              <c:numCache>
                <c:formatCode>mmm\ yy</c:formatCode>
                <c:ptCount val="41"/>
              </c:numCache>
            </c:numRef>
          </c:yVal>
        </c:ser>
        <c:ser>
          <c:idx val="7"/>
          <c:order val="2"/>
          <c:tx>
            <c:strRef>
              <c:f>PCTcluster7_QIPPmilestones!$DC$22</c:f>
              <c:strCache>
                <c:ptCount val="1"/>
                <c:pt idx="0">
                  <c:v>QIPP LM 4.2</c:v>
                </c:pt>
              </c:strCache>
            </c:strRef>
          </c:tx>
          <c:spPr>
            <a:ln w="25400">
              <a:solidFill>
                <a:srgbClr val="FF8080"/>
              </a:solidFill>
              <a:prstDash val="lgDashDot"/>
            </a:ln>
          </c:spPr>
          <c:marker>
            <c:symbol val="plus"/>
            <c:size val="7"/>
            <c:spPr>
              <a:solidFill>
                <a:srgbClr val="969696"/>
              </a:solidFill>
              <a:ln>
                <a:solidFill>
                  <a:srgbClr val="FF8080"/>
                </a:solidFill>
                <a:prstDash val="solid"/>
              </a:ln>
            </c:spPr>
          </c:marker>
          <c:dLbls>
            <c:dLbl>
              <c:idx val="0"/>
              <c:delete val="1"/>
            </c:dLbl>
            <c:dLbl>
              <c:idx val="1"/>
              <c:delete val="1"/>
            </c:dLbl>
            <c:dLbl>
              <c:idx val="2"/>
              <c:delete val="1"/>
            </c:dLbl>
            <c:dLbl>
              <c:idx val="3"/>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PCTcluster7_QIPPmilestones!$DC$39:$DC$79</c:f>
              <c:numCache>
                <c:formatCode>mmm\ yy</c:formatCode>
                <c:ptCount val="41"/>
              </c:numCache>
            </c:numRef>
          </c:yVal>
        </c:ser>
        <c:ser>
          <c:idx val="15"/>
          <c:order val="3"/>
          <c:tx>
            <c:strRef>
              <c:f>PCTcluster7_QIPPmilestones!$DD$22</c:f>
              <c:strCache>
                <c:ptCount val="1"/>
                <c:pt idx="0">
                  <c:v>QIPP LM 4.3</c:v>
                </c:pt>
              </c:strCache>
            </c:strRef>
          </c:tx>
          <c:spPr>
            <a:ln w="25400">
              <a:solidFill>
                <a:srgbClr val="FFCC99"/>
              </a:solidFill>
              <a:prstDash val="solid"/>
            </a:ln>
          </c:spPr>
          <c:marker>
            <c:symbol val="plus"/>
            <c:size val="7"/>
            <c:spPr>
              <a:noFill/>
              <a:ln>
                <a:solidFill>
                  <a:srgbClr val="FFCC99"/>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PCTcluster7_QIPPmilestones!$DD$39:$DD$79</c:f>
              <c:numCache>
                <c:formatCode>mmm\ yy</c:formatCode>
                <c:ptCount val="41"/>
              </c:numCache>
            </c:numRef>
          </c:yVal>
        </c:ser>
        <c:ser>
          <c:idx val="16"/>
          <c:order val="4"/>
          <c:tx>
            <c:strRef>
              <c:f>PCTcluster7_QIPPmilestones!$DE$22</c:f>
              <c:strCache>
                <c:ptCount val="1"/>
                <c:pt idx="0">
                  <c:v>QIPP LM 4.4</c:v>
                </c:pt>
              </c:strCache>
            </c:strRef>
          </c:tx>
          <c:spPr>
            <a:ln w="25400">
              <a:solidFill>
                <a:srgbClr val="3366FF"/>
              </a:solidFill>
              <a:prstDash val="solid"/>
            </a:ln>
          </c:spPr>
          <c:marker>
            <c:symbol val="plus"/>
            <c:size val="7"/>
            <c:spPr>
              <a:noFill/>
              <a:ln>
                <a:solidFill>
                  <a:srgbClr val="3366FF"/>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PCTcluster7_QIPPmilestones!$DE$39:$DE$79</c:f>
              <c:numCache>
                <c:formatCode>mmm\ yy</c:formatCode>
                <c:ptCount val="41"/>
              </c:numCache>
            </c:numRef>
          </c:yVal>
        </c:ser>
        <c:ser>
          <c:idx val="17"/>
          <c:order val="5"/>
          <c:tx>
            <c:strRef>
              <c:f>PCTcluster7_QIPPmilestones!$DF$22</c:f>
              <c:strCache>
                <c:ptCount val="1"/>
                <c:pt idx="0">
                  <c:v>QIPP LM 4.5</c:v>
                </c:pt>
              </c:strCache>
            </c:strRef>
          </c:tx>
          <c:spPr>
            <a:ln w="25400">
              <a:solidFill>
                <a:srgbClr val="33CCCC"/>
              </a:solidFill>
              <a:prstDash val="solid"/>
            </a:ln>
          </c:spPr>
          <c:marker>
            <c:symbol val="plus"/>
            <c:size val="7"/>
            <c:spPr>
              <a:noFill/>
              <a:ln>
                <a:solidFill>
                  <a:srgbClr val="33CCCC"/>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PCTcluster7_QIPPmilestones!$DF$39:$DF$79</c:f>
              <c:numCache>
                <c:formatCode>mmm\ yy</c:formatCode>
                <c:ptCount val="41"/>
              </c:numCache>
            </c:numRef>
          </c:yVal>
        </c:ser>
        <c:ser>
          <c:idx val="2"/>
          <c:order val="6"/>
          <c:tx>
            <c:strRef>
              <c:f>PCTcluster7_QIPPmilestones!$DG$22</c:f>
              <c:strCache>
                <c:ptCount val="1"/>
                <c:pt idx="0">
                  <c:v>QIPP LM 4.6</c:v>
                </c:pt>
              </c:strCache>
            </c:strRef>
          </c:tx>
          <c:marker>
            <c:symbol val="plus"/>
            <c:size val="7"/>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PCTcluster7_QIPPmilestones!$DG$39:$DG$79</c:f>
              <c:numCache>
                <c:formatCode>mmm\ yy</c:formatCode>
                <c:ptCount val="41"/>
              </c:numCache>
            </c:numRef>
          </c:yVal>
        </c:ser>
        <c:ser>
          <c:idx val="3"/>
          <c:order val="7"/>
          <c:tx>
            <c:strRef>
              <c:f>PCTcluster7_QIPPmilestones!$DH$22</c:f>
              <c:strCache>
                <c:ptCount val="1"/>
                <c:pt idx="0">
                  <c:v>QIPP LM 4.7</c:v>
                </c:pt>
              </c:strCache>
            </c:strRef>
          </c:tx>
          <c:marker>
            <c:symbol val="plus"/>
            <c:size val="7"/>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PCTcluster7_QIPPmilestones!$DH$39:$DH$79</c:f>
              <c:numCache>
                <c:formatCode>mmm\ yy</c:formatCode>
                <c:ptCount val="41"/>
              </c:numCache>
            </c:numRef>
          </c:yVal>
        </c:ser>
        <c:ser>
          <c:idx val="4"/>
          <c:order val="8"/>
          <c:tx>
            <c:strRef>
              <c:f>PCTcluster7_QIPPmilestones!$DI$22</c:f>
              <c:strCache>
                <c:ptCount val="1"/>
                <c:pt idx="0">
                  <c:v>QIPP LM 4.8</c:v>
                </c:pt>
              </c:strCache>
            </c:strRef>
          </c:tx>
          <c:marker>
            <c:symbol val="plus"/>
            <c:size val="7"/>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PCTcluster7_QIPPmilestones!$DI$39:$DI$79</c:f>
              <c:numCache>
                <c:formatCode>mmm\ yy</c:formatCode>
                <c:ptCount val="41"/>
              </c:numCache>
            </c:numRef>
          </c:yVal>
        </c:ser>
        <c:ser>
          <c:idx val="5"/>
          <c:order val="9"/>
          <c:tx>
            <c:strRef>
              <c:f>PCTcluster7_QIPPmilestones!$DJ$22</c:f>
              <c:strCache>
                <c:ptCount val="1"/>
                <c:pt idx="0">
                  <c:v>QIPP LM 4.9</c:v>
                </c:pt>
              </c:strCache>
            </c:strRef>
          </c:tx>
          <c:marker>
            <c:symbol val="plus"/>
            <c:size val="7"/>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PCTcluster7_QIPPmilestones!$DJ$39:$DJ$79</c:f>
              <c:numCache>
                <c:formatCode>mmm\ yy</c:formatCode>
                <c:ptCount val="41"/>
              </c:numCache>
            </c:numRef>
          </c:yVal>
        </c:ser>
        <c:ser>
          <c:idx val="8"/>
          <c:order val="10"/>
          <c:tx>
            <c:strRef>
              <c:f>PCTcluster7_QIPPmilestones!$DK$22</c:f>
              <c:strCache>
                <c:ptCount val="1"/>
                <c:pt idx="0">
                  <c:v>QIPP LM 4.10</c:v>
                </c:pt>
              </c:strCache>
            </c:strRef>
          </c:tx>
          <c:marker>
            <c:symbol val="plus"/>
            <c:size val="7"/>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PCTcluster7_QIPPmilestones!$DK$39:$DK$79</c:f>
              <c:numCache>
                <c:formatCode>mmm\ yy</c:formatCode>
                <c:ptCount val="41"/>
              </c:numCache>
            </c:numRef>
          </c:yVal>
        </c:ser>
        <c:ser>
          <c:idx val="1"/>
          <c:order val="11"/>
          <c:tx>
            <c:strRef>
              <c:f>PCTcluster7_QIPPmilestones!$DL$22</c:f>
              <c:strCache>
                <c:ptCount val="1"/>
                <c:pt idx="0">
                  <c:v>QIPP LM 4.11</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PCTcluster7_QIPPmilestones!$DL$39:$DL$79</c:f>
              <c:numCache>
                <c:formatCode>mmm\ yy</c:formatCode>
                <c:ptCount val="41"/>
              </c:numCache>
            </c:numRef>
          </c:yVal>
        </c:ser>
        <c:ser>
          <c:idx val="9"/>
          <c:order val="12"/>
          <c:tx>
            <c:strRef>
              <c:f>PCTcluster7_QIPPmilestones!$DM$22</c:f>
              <c:strCache>
                <c:ptCount val="1"/>
                <c:pt idx="0">
                  <c:v>QIPP LM 4.12</c:v>
                </c:pt>
              </c:strCache>
            </c:strRef>
          </c:tx>
          <c:spPr>
            <a:ln w="12700">
              <a:solidFill>
                <a:srgbClr val="CCFFFF"/>
              </a:solidFill>
              <a:prstDash val="solid"/>
            </a:ln>
          </c:spPr>
          <c:marker>
            <c:symbol val="diamond"/>
            <c:size val="5"/>
            <c:spPr>
              <a:solidFill>
                <a:srgbClr val="CCFFFF"/>
              </a:solidFill>
              <a:ln>
                <a:solidFill>
                  <a:srgbClr val="CCFFFF"/>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PCTcluster7_QIPPmilestones!$DM$39:$DM$79</c:f>
              <c:numCache>
                <c:formatCode>mmm\ yy</c:formatCode>
                <c:ptCount val="41"/>
              </c:numCache>
            </c:numRef>
          </c:yVal>
        </c:ser>
        <c:ser>
          <c:idx val="10"/>
          <c:order val="13"/>
          <c:tx>
            <c:strRef>
              <c:f>PCTcluster7_QIPPmilestones!$DN$22</c:f>
              <c:strCache>
                <c:ptCount val="1"/>
                <c:pt idx="0">
                  <c:v>QIPP LM 4.13</c:v>
                </c:pt>
              </c:strCache>
            </c:strRef>
          </c:tx>
          <c:spPr>
            <a:ln w="12700">
              <a:solidFill>
                <a:srgbClr val="CCFFCC"/>
              </a:solidFill>
              <a:prstDash val="solid"/>
            </a:ln>
          </c:spPr>
          <c:marker>
            <c:symbol val="square"/>
            <c:size val="5"/>
            <c:spPr>
              <a:solidFill>
                <a:srgbClr val="CCFFCC"/>
              </a:solidFill>
              <a:ln>
                <a:solidFill>
                  <a:srgbClr val="CCFFCC"/>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PCTcluster7_QIPPmilestones!$DN$39:$DN$79</c:f>
              <c:numCache>
                <c:formatCode>mmm\ yy</c:formatCode>
                <c:ptCount val="41"/>
              </c:numCache>
            </c:numRef>
          </c:yVal>
        </c:ser>
        <c:ser>
          <c:idx val="11"/>
          <c:order val="14"/>
          <c:tx>
            <c:strRef>
              <c:f>PCTcluster7_QIPPmilestones!$DO$22</c:f>
              <c:strCache>
                <c:ptCount val="1"/>
                <c:pt idx="0">
                  <c:v>QIPP LM 4.14</c:v>
                </c:pt>
              </c:strCache>
            </c:strRef>
          </c:tx>
          <c:spPr>
            <a:ln w="12700">
              <a:solidFill>
                <a:srgbClr val="FFFF99"/>
              </a:solidFill>
              <a:prstDash val="solid"/>
            </a:ln>
          </c:spPr>
          <c:marker>
            <c:symbol val="triangle"/>
            <c:size val="5"/>
            <c:spPr>
              <a:solidFill>
                <a:srgbClr val="FFFF99"/>
              </a:solidFill>
              <a:ln>
                <a:solidFill>
                  <a:srgbClr val="FFFF99"/>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PCTcluster7_QIPPmilestones!$DO$39:$DO$79</c:f>
              <c:numCache>
                <c:formatCode>mmm\ yy</c:formatCode>
                <c:ptCount val="41"/>
              </c:numCache>
            </c:numRef>
          </c:yVal>
        </c:ser>
        <c:ser>
          <c:idx val="12"/>
          <c:order val="15"/>
          <c:tx>
            <c:strRef>
              <c:f>PCTcluster7_QIPPmilestones!$DP$22</c:f>
              <c:strCache>
                <c:ptCount val="1"/>
                <c:pt idx="0">
                  <c:v>QIPP LM 4.15</c:v>
                </c:pt>
              </c:strCache>
            </c:strRef>
          </c:tx>
          <c:spPr>
            <a:ln w="12700">
              <a:solidFill>
                <a:srgbClr val="99CCFF"/>
              </a:solidFill>
              <a:prstDash val="solid"/>
            </a:ln>
          </c:spPr>
          <c:marker>
            <c:symbol val="x"/>
            <c:size val="5"/>
            <c:spPr>
              <a:noFill/>
              <a:ln>
                <a:solidFill>
                  <a:srgbClr val="99CCFF"/>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PCTcluster7_QIPPmilestones!$DP$39:$DP$79</c:f>
              <c:numCache>
                <c:formatCode>mmm\ yy</c:formatCode>
                <c:ptCount val="41"/>
              </c:numCache>
            </c:numRef>
          </c:yVal>
        </c:ser>
        <c:ser>
          <c:idx val="13"/>
          <c:order val="16"/>
          <c:tx>
            <c:strRef>
              <c:f>PCTcluster7_QIPPmilestones!$DQ$22</c:f>
              <c:strCache>
                <c:ptCount val="1"/>
                <c:pt idx="0">
                  <c:v>QIPP LM 4.16</c:v>
                </c:pt>
              </c:strCache>
            </c:strRef>
          </c:tx>
          <c:spPr>
            <a:ln w="12700">
              <a:solidFill>
                <a:srgbClr val="FF99CC"/>
              </a:solidFill>
              <a:prstDash val="solid"/>
            </a:ln>
          </c:spPr>
          <c:marker>
            <c:symbol val="star"/>
            <c:size val="5"/>
            <c:spPr>
              <a:noFill/>
              <a:ln>
                <a:solidFill>
                  <a:srgbClr val="FF99CC"/>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PCTcluster7_QIPPmilestones!$DQ$39:$DQ$79</c:f>
              <c:numCache>
                <c:formatCode>mmm\ yy</c:formatCode>
                <c:ptCount val="41"/>
              </c:numCache>
            </c:numRef>
          </c:yVal>
        </c:ser>
        <c:ser>
          <c:idx val="14"/>
          <c:order val="17"/>
          <c:tx>
            <c:strRef>
              <c:f>PCTcluster7_QIPPmilestones!$DR$22</c:f>
              <c:strCache>
                <c:ptCount val="1"/>
                <c:pt idx="0">
                  <c:v>QIPP LM 4.17</c:v>
                </c:pt>
              </c:strCache>
            </c:strRef>
          </c:tx>
          <c:spPr>
            <a:ln w="12700">
              <a:solidFill>
                <a:srgbClr val="CC99FF"/>
              </a:solidFill>
              <a:prstDash val="solid"/>
            </a:ln>
          </c:spPr>
          <c:marker>
            <c:symbol val="circle"/>
            <c:size val="5"/>
            <c:spPr>
              <a:solidFill>
                <a:srgbClr val="CC99FF"/>
              </a:solidFill>
              <a:ln>
                <a:solidFill>
                  <a:srgbClr val="CC99FF"/>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PCTcluster7_QIPPmilestones!$DR$39:$DR$79</c:f>
              <c:numCache>
                <c:formatCode>mmm\ yy</c:formatCode>
                <c:ptCount val="41"/>
              </c:numCache>
            </c:numRef>
          </c:yVal>
        </c:ser>
        <c:ser>
          <c:idx val="18"/>
          <c:order val="18"/>
          <c:tx>
            <c:strRef>
              <c:f>PCTcluster7_QIPPmilestones!$DS$22</c:f>
              <c:strCache>
                <c:ptCount val="1"/>
                <c:pt idx="0">
                  <c:v>QIPP LM 4.18</c:v>
                </c:pt>
              </c:strCache>
            </c:strRef>
          </c:tx>
          <c:spPr>
            <a:ln w="12700">
              <a:solidFill>
                <a:srgbClr val="99CC00"/>
              </a:solidFill>
              <a:prstDash val="solid"/>
            </a:ln>
          </c:spPr>
          <c:marker>
            <c:symbol val="diamond"/>
            <c:size val="5"/>
            <c:spPr>
              <a:solidFill>
                <a:srgbClr val="99CC00"/>
              </a:solidFill>
              <a:ln>
                <a:solidFill>
                  <a:srgbClr val="99CC00"/>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PCTcluster7_QIPPmilestones!$DS$39:$DS$79</c:f>
              <c:numCache>
                <c:formatCode>mmm\ yy</c:formatCode>
                <c:ptCount val="41"/>
              </c:numCache>
            </c:numRef>
          </c:yVal>
        </c:ser>
        <c:ser>
          <c:idx val="19"/>
          <c:order val="19"/>
          <c:tx>
            <c:strRef>
              <c:f>PCTcluster7_QIPPmilestones!$DT$22</c:f>
              <c:strCache>
                <c:ptCount val="1"/>
                <c:pt idx="0">
                  <c:v>QIPP LM 4.19</c:v>
                </c:pt>
              </c:strCache>
            </c:strRef>
          </c:tx>
          <c:spPr>
            <a:ln w="12700">
              <a:solidFill>
                <a:srgbClr val="FFCC00"/>
              </a:solidFill>
              <a:prstDash val="solid"/>
            </a:ln>
          </c:spPr>
          <c:marker>
            <c:symbol val="square"/>
            <c:size val="5"/>
            <c:spPr>
              <a:solidFill>
                <a:srgbClr val="FFCC00"/>
              </a:solidFill>
              <a:ln>
                <a:solidFill>
                  <a:srgbClr val="FFCC00"/>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PCTcluster7_QIPPmilestones!$DT$39:$DT$79</c:f>
              <c:numCache>
                <c:formatCode>mmm\ yy</c:formatCode>
                <c:ptCount val="41"/>
              </c:numCache>
            </c:numRef>
          </c:yVal>
        </c:ser>
        <c:ser>
          <c:idx val="20"/>
          <c:order val="20"/>
          <c:tx>
            <c:strRef>
              <c:f>PCTcluster7_QIPPmilestones!$DU$22</c:f>
              <c:strCache>
                <c:ptCount val="1"/>
                <c:pt idx="0">
                  <c:v>QIPP LM 4.20</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PCTcluster7_QIPPmilestones!$DU$39:$DU$79</c:f>
              <c:numCache>
                <c:formatCode>mmm\ yy</c:formatCode>
                <c:ptCount val="41"/>
              </c:numCache>
            </c:numRef>
          </c:yVal>
        </c:ser>
        <c:ser>
          <c:idx val="21"/>
          <c:order val="21"/>
          <c:tx>
            <c:strRef>
              <c:f>PCTcluster7_QIPPmilestones!$DV$22</c:f>
              <c:strCache>
                <c:ptCount val="1"/>
                <c:pt idx="0">
                  <c:v>QIPP LM 4.21</c:v>
                </c:pt>
              </c:strCache>
            </c:strRef>
          </c:tx>
          <c:spPr>
            <a:ln w="12700">
              <a:solidFill>
                <a:srgbClr val="FF6600"/>
              </a:solidFill>
              <a:prstDash val="solid"/>
            </a:ln>
          </c:spPr>
          <c:marker>
            <c:symbol val="x"/>
            <c:size val="5"/>
            <c:spPr>
              <a:noFill/>
              <a:ln>
                <a:solidFill>
                  <a:srgbClr val="FF6600"/>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PCTcluster7_QIPPmilestones!$DV$39:$DV$79</c:f>
              <c:numCache>
                <c:formatCode>mmm\ yy</c:formatCode>
                <c:ptCount val="41"/>
              </c:numCache>
            </c:numRef>
          </c:yVal>
        </c:ser>
        <c:ser>
          <c:idx val="22"/>
          <c:order val="22"/>
          <c:tx>
            <c:strRef>
              <c:f>PCTcluster7_QIPPmilestones!$DW$22</c:f>
              <c:strCache>
                <c:ptCount val="1"/>
                <c:pt idx="0">
                  <c:v>QIPP LM 4.22</c:v>
                </c:pt>
              </c:strCache>
            </c:strRef>
          </c:tx>
          <c:spPr>
            <a:ln w="12700">
              <a:solidFill>
                <a:srgbClr val="666699"/>
              </a:solidFill>
              <a:prstDash val="solid"/>
            </a:ln>
          </c:spPr>
          <c:marker>
            <c:symbol val="star"/>
            <c:size val="5"/>
            <c:spPr>
              <a:noFill/>
              <a:ln>
                <a:solidFill>
                  <a:srgbClr val="666699"/>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PCTcluster7_QIPPmilestones!$DW$39:$DW$79</c:f>
              <c:numCache>
                <c:formatCode>mmm\ yy</c:formatCode>
                <c:ptCount val="41"/>
              </c:numCache>
            </c:numRef>
          </c:yVal>
        </c:ser>
        <c:ser>
          <c:idx val="23"/>
          <c:order val="23"/>
          <c:tx>
            <c:strRef>
              <c:f>PCTcluster7_QIPPmilestones!$DX$22</c:f>
              <c:strCache>
                <c:ptCount val="1"/>
                <c:pt idx="0">
                  <c:v>QIPP LM 4.23</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PCTcluster7_QIPPmilestones!$DX$39:$DX$79</c:f>
              <c:numCache>
                <c:formatCode>mmm\ yy</c:formatCode>
                <c:ptCount val="41"/>
              </c:numCache>
            </c:numRef>
          </c:yVal>
        </c:ser>
        <c:ser>
          <c:idx val="24"/>
          <c:order val="24"/>
          <c:tx>
            <c:strRef>
              <c:f>PCTcluster7_QIPPmilestones!$DY$22</c:f>
              <c:strCache>
                <c:ptCount val="1"/>
                <c:pt idx="0">
                  <c:v>QIPP LM 4.24</c:v>
                </c:pt>
              </c:strCache>
            </c:strRef>
          </c:tx>
          <c:spPr>
            <a:ln w="12700">
              <a:solidFill>
                <a:srgbClr val="003366"/>
              </a:solidFill>
              <a:prstDash val="solid"/>
            </a:ln>
          </c:spPr>
          <c:marker>
            <c:symbol val="plus"/>
            <c:size val="5"/>
            <c:spPr>
              <a:noFill/>
              <a:ln>
                <a:solidFill>
                  <a:srgbClr val="003366"/>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PCTcluster7_QIPPmilestones!$DY$39:$DY$79</c:f>
              <c:numCache>
                <c:formatCode>mmm\ yy</c:formatCode>
                <c:ptCount val="41"/>
              </c:numCache>
            </c:numRef>
          </c:yVal>
        </c:ser>
        <c:ser>
          <c:idx val="25"/>
          <c:order val="25"/>
          <c:tx>
            <c:strRef>
              <c:f>PCTcluster7_QIPPmilestones!$DZ$22</c:f>
              <c:strCache>
                <c:ptCount val="1"/>
                <c:pt idx="0">
                  <c:v>QIPP LM 4.25</c:v>
                </c:pt>
              </c:strCache>
            </c:strRef>
          </c:tx>
          <c:spPr>
            <a:ln w="12700">
              <a:solidFill>
                <a:srgbClr val="339966"/>
              </a:solidFill>
              <a:prstDash val="solid"/>
            </a:ln>
          </c:spPr>
          <c:marker>
            <c:symbol val="dot"/>
            <c:size val="5"/>
            <c:spPr>
              <a:noFill/>
              <a:ln>
                <a:solidFill>
                  <a:srgbClr val="339966"/>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PCTcluster7_QIPPmilestones!$DZ$39:$DZ$79</c:f>
              <c:numCache>
                <c:formatCode>mmm\ yy</c:formatCode>
                <c:ptCount val="41"/>
              </c:numCache>
            </c:numRef>
          </c:yVal>
        </c:ser>
        <c:ser>
          <c:idx val="26"/>
          <c:order val="26"/>
          <c:tx>
            <c:strRef>
              <c:f>PCTcluster7_QIPPmilestones!$EA$22</c:f>
              <c:strCache>
                <c:ptCount val="1"/>
                <c:pt idx="0">
                  <c:v>QIPP LM 4.26</c:v>
                </c:pt>
              </c:strCache>
            </c:strRef>
          </c:tx>
          <c:spPr>
            <a:ln w="12700">
              <a:solidFill>
                <a:srgbClr val="003300"/>
              </a:solidFill>
              <a:prstDash val="solid"/>
            </a:ln>
          </c:spPr>
          <c:marker>
            <c:symbol val="dash"/>
            <c:size val="5"/>
            <c:spPr>
              <a:noFill/>
              <a:ln>
                <a:solidFill>
                  <a:srgbClr val="003300"/>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PCTcluster7_QIPPmilestones!$EA$39:$EA$79</c:f>
              <c:numCache>
                <c:formatCode>mmm\ yy</c:formatCode>
                <c:ptCount val="41"/>
              </c:numCache>
            </c:numRef>
          </c:yVal>
        </c:ser>
        <c:ser>
          <c:idx val="27"/>
          <c:order val="27"/>
          <c:tx>
            <c:strRef>
              <c:f>PCTcluster7_QIPPmilestones!$EB$22</c:f>
              <c:strCache>
                <c:ptCount val="1"/>
                <c:pt idx="0">
                  <c:v>QIPP LM 4.27</c:v>
                </c:pt>
              </c:strCache>
            </c:strRef>
          </c:tx>
          <c:spPr>
            <a:ln w="12700">
              <a:solidFill>
                <a:srgbClr val="333300"/>
              </a:solidFill>
              <a:prstDash val="solid"/>
            </a:ln>
          </c:spPr>
          <c:marker>
            <c:symbol val="diamond"/>
            <c:size val="5"/>
            <c:spPr>
              <a:solidFill>
                <a:srgbClr val="333300"/>
              </a:solidFill>
              <a:ln>
                <a:solidFill>
                  <a:srgbClr val="333300"/>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PCTcluster7_QIPPmilestones!$EB$39:$EB$79</c:f>
              <c:numCache>
                <c:formatCode>mmm\ yy</c:formatCode>
                <c:ptCount val="41"/>
              </c:numCache>
            </c:numRef>
          </c:yVal>
        </c:ser>
        <c:ser>
          <c:idx val="28"/>
          <c:order val="28"/>
          <c:tx>
            <c:strRef>
              <c:f>PCTcluster7_QIPPmilestones!$EC$22</c:f>
              <c:strCache>
                <c:ptCount val="1"/>
                <c:pt idx="0">
                  <c:v>QIPP LM 4.28</c:v>
                </c:pt>
              </c:strCache>
            </c:strRef>
          </c:tx>
          <c:spPr>
            <a:ln w="12700">
              <a:solidFill>
                <a:srgbClr val="993300"/>
              </a:solidFill>
              <a:prstDash val="solid"/>
            </a:ln>
          </c:spPr>
          <c:marker>
            <c:symbol val="square"/>
            <c:size val="5"/>
            <c:spPr>
              <a:solidFill>
                <a:srgbClr val="993300"/>
              </a:solidFill>
              <a:ln>
                <a:solidFill>
                  <a:srgbClr val="993300"/>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PCTcluster7_QIPPmilestones!$EC$39:$EC$79</c:f>
              <c:numCache>
                <c:formatCode>mmm\ yy</c:formatCode>
                <c:ptCount val="41"/>
              </c:numCache>
            </c:numRef>
          </c:yVal>
        </c:ser>
        <c:ser>
          <c:idx val="29"/>
          <c:order val="29"/>
          <c:tx>
            <c:strRef>
              <c:f>PCTcluster7_QIPPmilestones!$ED$22</c:f>
              <c:strCache>
                <c:ptCount val="1"/>
                <c:pt idx="0">
                  <c:v>QIPP LM 4.29</c:v>
                </c:pt>
              </c:strCache>
            </c:strRef>
          </c:tx>
          <c:spPr>
            <a:ln w="12700">
              <a:solidFill>
                <a:srgbClr val="993366"/>
              </a:solidFill>
              <a:prstDash val="solid"/>
            </a:ln>
          </c:spPr>
          <c:marker>
            <c:symbol val="triangle"/>
            <c:size val="5"/>
            <c:spPr>
              <a:solidFill>
                <a:srgbClr val="993366"/>
              </a:solidFill>
              <a:ln>
                <a:solidFill>
                  <a:srgbClr val="993366"/>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PCTcluster7_QIPPmilestones!$ED$39:$ED$79</c:f>
              <c:numCache>
                <c:formatCode>mmm\ yy</c:formatCode>
                <c:ptCount val="41"/>
              </c:numCache>
            </c:numRef>
          </c:yVal>
        </c:ser>
        <c:axId val="107114880"/>
        <c:axId val="107117952"/>
      </c:scatterChart>
      <c:valAx>
        <c:axId val="107114880"/>
        <c:scaling>
          <c:orientation val="minMax"/>
        </c:scaling>
        <c:axPos val="t"/>
        <c:title>
          <c:tx>
            <c:rich>
              <a:bodyPr/>
              <a:lstStyle/>
              <a:p>
                <a:pPr>
                  <a:defRPr sz="1000" b="1" i="1" u="none" strike="noStrike" baseline="0">
                    <a:solidFill>
                      <a:srgbClr val="000000"/>
                    </a:solidFill>
                    <a:latin typeface="Calibri"/>
                    <a:ea typeface="Calibri"/>
                    <a:cs typeface="Calibri"/>
                  </a:defRPr>
                </a:pPr>
                <a:r>
                  <a:t>MONTH REPORTED</a:t>
                </a:r>
              </a:p>
            </c:rich>
          </c:tx>
          <c:layout>
            <c:manualLayout>
              <c:xMode val="edge"/>
              <c:yMode val="edge"/>
              <c:x val="0.40778605101546861"/>
              <c:y val="5.1548291312070837E-2"/>
            </c:manualLayout>
          </c:layout>
          <c:spPr>
            <a:noFill/>
            <a:ln w="25400">
              <a:noFill/>
            </a:ln>
          </c:spPr>
        </c:title>
        <c:numFmt formatCode="mmm\-yy" sourceLinked="1"/>
        <c:minorTickMark val="out"/>
        <c:tickLblPos val="nextTo"/>
        <c:txPr>
          <a:bodyPr rot="-5400000" vert="horz"/>
          <a:lstStyle/>
          <a:p>
            <a:pPr>
              <a:defRPr sz="1000" b="0" i="1" u="none" strike="noStrike" baseline="0">
                <a:solidFill>
                  <a:srgbClr val="000000"/>
                </a:solidFill>
                <a:latin typeface="Calibri"/>
                <a:ea typeface="Calibri"/>
                <a:cs typeface="Calibri"/>
              </a:defRPr>
            </a:pPr>
            <a:endParaRPr lang="en-US"/>
          </a:p>
        </c:txPr>
        <c:crossAx val="107117952"/>
        <c:crossesAt val="31"/>
        <c:crossBetween val="midCat"/>
        <c:majorUnit val="31"/>
        <c:minorUnit val="31"/>
      </c:valAx>
      <c:valAx>
        <c:axId val="107117952"/>
        <c:scaling>
          <c:orientation val="maxMin"/>
        </c:scaling>
        <c:axPos val="l"/>
        <c:majorGridlines/>
        <c:minorGridlines/>
        <c:title>
          <c:tx>
            <c:rich>
              <a:bodyPr/>
              <a:lstStyle/>
              <a:p>
                <a:pPr>
                  <a:defRPr sz="1000" b="1" i="1" u="none" strike="noStrike" baseline="0">
                    <a:solidFill>
                      <a:srgbClr val="000000"/>
                    </a:solidFill>
                    <a:latin typeface="Calibri"/>
                    <a:ea typeface="Calibri"/>
                    <a:cs typeface="Calibri"/>
                  </a:defRPr>
                </a:pPr>
                <a:r>
                  <a:t>EXPECTED MONTH OF DELVIERY</a:t>
                </a:r>
              </a:p>
            </c:rich>
          </c:tx>
          <c:spPr>
            <a:noFill/>
            <a:ln w="25400">
              <a:noFill/>
            </a:ln>
          </c:spPr>
        </c:title>
        <c:numFmt formatCode="mmm\-yy" sourceLinked="1"/>
        <c:minorTickMark val="out"/>
        <c:tickLblPos val="nextTo"/>
        <c:txPr>
          <a:bodyPr rot="0" vert="horz"/>
          <a:lstStyle/>
          <a:p>
            <a:pPr>
              <a:defRPr sz="1000" b="0" i="1" u="none" strike="noStrike" baseline="0">
                <a:solidFill>
                  <a:srgbClr val="000000"/>
                </a:solidFill>
                <a:latin typeface="Calibri"/>
                <a:ea typeface="Calibri"/>
                <a:cs typeface="Calibri"/>
              </a:defRPr>
            </a:pPr>
            <a:endParaRPr lang="en-US"/>
          </a:p>
        </c:txPr>
        <c:crossAx val="107114880"/>
        <c:crossesAt val="31"/>
        <c:crossBetween val="midCat"/>
        <c:majorUnit val="88.460399999999993"/>
        <c:minorUnit val="88.460399999999993"/>
      </c:valAx>
      <c:spPr>
        <a:ln>
          <a:solidFill>
            <a:schemeClr val="accent1"/>
          </a:solidFill>
        </a:ln>
      </c:spPr>
    </c:plotArea>
    <c:legend>
      <c:legendPos val="r"/>
      <c:layout>
        <c:manualLayout>
          <c:xMode val="edge"/>
          <c:yMode val="edge"/>
          <c:wMode val="edge"/>
          <c:hMode val="edge"/>
          <c:x val="7.6699029126213597E-2"/>
          <c:y val="0.8055564834698693"/>
          <c:w val="0.88737904849272453"/>
          <c:h val="0.96212227259471605"/>
        </c:manualLayout>
      </c:layout>
      <c:txPr>
        <a:bodyPr/>
        <a:lstStyle/>
        <a:p>
          <a:pPr>
            <a:defRPr sz="920" b="0" i="1" u="none" strike="noStrike" baseline="0">
              <a:solidFill>
                <a:srgbClr val="000000"/>
              </a:solidFill>
              <a:latin typeface="Calibri"/>
              <a:ea typeface="Calibri"/>
              <a:cs typeface="Calibri"/>
            </a:defRPr>
          </a:pPr>
          <a:endParaRPr lang="en-US"/>
        </a:p>
      </c:txPr>
    </c:legend>
    <c:plotVisOnly val="1"/>
    <c:dispBlanksAs val="gap"/>
  </c:chart>
  <c:txPr>
    <a:bodyPr/>
    <a:lstStyle/>
    <a:p>
      <a:pPr>
        <a:defRPr sz="1000" b="0" i="1" u="none" strike="noStrike" baseline="0">
          <a:solidFill>
            <a:srgbClr val="000000"/>
          </a:solidFill>
          <a:latin typeface="Calibri"/>
          <a:ea typeface="Calibri"/>
          <a:cs typeface="Calibri"/>
        </a:defRPr>
      </a:pPr>
      <a:endParaRPr lang="en-US"/>
    </a:p>
  </c:txPr>
  <c:printSettings>
    <c:headerFooter alignWithMargins="0"/>
    <c:pageMargins b="1" l="0.75000000000000333" r="0.75000000000000333" t="1" header="0.5" footer="0.5"/>
    <c:pageSetup orientation="landscape" horizontalDpi="200" verticalDpi="200" copies="0"/>
  </c:printSettings>
</c:chartSpace>
</file>

<file path=xl/charts/chart47.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400" b="1" i="1" u="none" strike="noStrike" baseline="0">
                <a:solidFill>
                  <a:srgbClr val="000000"/>
                </a:solidFill>
                <a:latin typeface="Calibri"/>
                <a:ea typeface="Calibri"/>
                <a:cs typeface="Calibri"/>
              </a:defRPr>
            </a:pPr>
            <a:r>
              <a:t>PCT Milestones graph - QIPP initiative 5</a:t>
            </a:r>
          </a:p>
        </c:rich>
      </c:tx>
      <c:layout>
        <c:manualLayout>
          <c:xMode val="edge"/>
          <c:yMode val="edge"/>
          <c:x val="9.8418571464974642E-3"/>
          <c:y val="9.0457064079111325E-3"/>
        </c:manualLayout>
      </c:layout>
      <c:spPr>
        <a:noFill/>
        <a:ln w="25400">
          <a:noFill/>
        </a:ln>
      </c:spPr>
    </c:title>
    <c:plotArea>
      <c:layout>
        <c:manualLayout>
          <c:layoutTarget val="inner"/>
          <c:xMode val="edge"/>
          <c:yMode val="edge"/>
          <c:x val="8.4476379228106677E-2"/>
          <c:y val="0.13164251304030034"/>
          <c:w val="0.79889298892988925"/>
          <c:h val="0.63285024154590053"/>
        </c:manualLayout>
      </c:layout>
      <c:scatterChart>
        <c:scatterStyle val="lineMarker"/>
        <c:ser>
          <c:idx val="0"/>
          <c:order val="0"/>
          <c:tx>
            <c:v>delivery path</c:v>
          </c:tx>
          <c:spPr>
            <a:ln w="6350">
              <a:prstDash val="dashDot"/>
            </a:ln>
          </c:spPr>
          <c:marker>
            <c:symbol val="none"/>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yVal>
        </c:ser>
        <c:ser>
          <c:idx val="6"/>
          <c:order val="1"/>
          <c:tx>
            <c:strRef>
              <c:f>INEL_QIPPmilestones!$EI$22</c:f>
              <c:strCache>
                <c:ptCount val="1"/>
                <c:pt idx="0">
                  <c:v>QIPP LM 5.1</c:v>
                </c:pt>
              </c:strCache>
            </c:strRef>
          </c:tx>
          <c:spPr>
            <a:ln>
              <a:solidFill>
                <a:schemeClr val="tx2">
                  <a:lumMod val="40000"/>
                  <a:lumOff val="60000"/>
                </a:schemeClr>
              </a:solidFill>
            </a:ln>
          </c:spPr>
          <c:marker>
            <c:symbol val="plus"/>
            <c:size val="7"/>
          </c:marker>
          <c:dLbls>
            <c:dLbl>
              <c:idx val="0"/>
              <c:delete val="1"/>
            </c:dLbl>
            <c:dLbl>
              <c:idx val="1"/>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PCTcluster7_QIPPmilestones!$EI$39:$EI$79</c:f>
              <c:numCache>
                <c:formatCode>mmm\ yy</c:formatCode>
                <c:ptCount val="41"/>
              </c:numCache>
            </c:numRef>
          </c:yVal>
        </c:ser>
        <c:ser>
          <c:idx val="7"/>
          <c:order val="2"/>
          <c:tx>
            <c:strRef>
              <c:f>PCTcluster7_QIPPmilestones!$EJ$22</c:f>
              <c:strCache>
                <c:ptCount val="1"/>
                <c:pt idx="0">
                  <c:v>QIPP LM 5.2</c:v>
                </c:pt>
              </c:strCache>
            </c:strRef>
          </c:tx>
          <c:spPr>
            <a:ln w="25400">
              <a:solidFill>
                <a:srgbClr val="FF8080"/>
              </a:solidFill>
              <a:prstDash val="lgDashDot"/>
            </a:ln>
          </c:spPr>
          <c:marker>
            <c:symbol val="plus"/>
            <c:size val="7"/>
            <c:spPr>
              <a:solidFill>
                <a:srgbClr val="969696"/>
              </a:solidFill>
              <a:ln>
                <a:solidFill>
                  <a:srgbClr val="FF8080"/>
                </a:solidFill>
                <a:prstDash val="solid"/>
              </a:ln>
            </c:spPr>
          </c:marker>
          <c:dLbls>
            <c:dLbl>
              <c:idx val="0"/>
              <c:delete val="1"/>
            </c:dLbl>
            <c:dLbl>
              <c:idx val="1"/>
              <c:delete val="1"/>
            </c:dLbl>
            <c:dLbl>
              <c:idx val="2"/>
              <c:delete val="1"/>
            </c:dLbl>
            <c:dLbl>
              <c:idx val="3"/>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PCTcluster7_QIPPmilestones!$EJ$39:$EJ$79</c:f>
              <c:numCache>
                <c:formatCode>mmm\ yy</c:formatCode>
                <c:ptCount val="41"/>
              </c:numCache>
            </c:numRef>
          </c:yVal>
        </c:ser>
        <c:ser>
          <c:idx val="15"/>
          <c:order val="3"/>
          <c:tx>
            <c:strRef>
              <c:f>PCTcluster7_QIPPmilestones!$EK$22</c:f>
              <c:strCache>
                <c:ptCount val="1"/>
                <c:pt idx="0">
                  <c:v>QIPP LM 5.3</c:v>
                </c:pt>
              </c:strCache>
            </c:strRef>
          </c:tx>
          <c:spPr>
            <a:ln w="25400">
              <a:solidFill>
                <a:srgbClr val="FFCC99"/>
              </a:solidFill>
              <a:prstDash val="solid"/>
            </a:ln>
          </c:spPr>
          <c:marker>
            <c:symbol val="plus"/>
            <c:size val="7"/>
            <c:spPr>
              <a:noFill/>
              <a:ln>
                <a:solidFill>
                  <a:srgbClr val="FFCC99"/>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PCTcluster7_QIPPmilestones!$EK$39:$EK$79</c:f>
              <c:numCache>
                <c:formatCode>mmm\ yy</c:formatCode>
                <c:ptCount val="41"/>
              </c:numCache>
            </c:numRef>
          </c:yVal>
        </c:ser>
        <c:ser>
          <c:idx val="16"/>
          <c:order val="4"/>
          <c:tx>
            <c:strRef>
              <c:f>PCTcluster7_QIPPmilestones!$EL$22</c:f>
              <c:strCache>
                <c:ptCount val="1"/>
                <c:pt idx="0">
                  <c:v>QIPP LM 5.4</c:v>
                </c:pt>
              </c:strCache>
            </c:strRef>
          </c:tx>
          <c:spPr>
            <a:ln w="25400">
              <a:solidFill>
                <a:srgbClr val="3366FF"/>
              </a:solidFill>
              <a:prstDash val="solid"/>
            </a:ln>
          </c:spPr>
          <c:marker>
            <c:symbol val="plus"/>
            <c:size val="7"/>
            <c:spPr>
              <a:noFill/>
              <a:ln>
                <a:solidFill>
                  <a:srgbClr val="3366FF"/>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PCTcluster7_QIPPmilestones!$EL$39:$EL$79</c:f>
              <c:numCache>
                <c:formatCode>mmm\ yy</c:formatCode>
                <c:ptCount val="41"/>
              </c:numCache>
            </c:numRef>
          </c:yVal>
        </c:ser>
        <c:ser>
          <c:idx val="17"/>
          <c:order val="5"/>
          <c:tx>
            <c:strRef>
              <c:f>PCTcluster7_QIPPmilestones!$EM$22</c:f>
              <c:strCache>
                <c:ptCount val="1"/>
                <c:pt idx="0">
                  <c:v>QIPP LM 5.5</c:v>
                </c:pt>
              </c:strCache>
            </c:strRef>
          </c:tx>
          <c:spPr>
            <a:ln w="25400">
              <a:solidFill>
                <a:srgbClr val="33CCCC"/>
              </a:solidFill>
              <a:prstDash val="solid"/>
            </a:ln>
          </c:spPr>
          <c:marker>
            <c:symbol val="plus"/>
            <c:size val="7"/>
            <c:spPr>
              <a:noFill/>
              <a:ln>
                <a:solidFill>
                  <a:srgbClr val="33CCCC"/>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PCTcluster7_QIPPmilestones!$EM$39:$EM$79</c:f>
              <c:numCache>
                <c:formatCode>mmm\ yy</c:formatCode>
                <c:ptCount val="41"/>
              </c:numCache>
            </c:numRef>
          </c:yVal>
        </c:ser>
        <c:ser>
          <c:idx val="2"/>
          <c:order val="6"/>
          <c:tx>
            <c:strRef>
              <c:f>PCTcluster7_QIPPmilestones!$EN$22</c:f>
              <c:strCache>
                <c:ptCount val="1"/>
                <c:pt idx="0">
                  <c:v>QIPP LM 5.6</c:v>
                </c:pt>
              </c:strCache>
            </c:strRef>
          </c:tx>
          <c:marker>
            <c:symbol val="plus"/>
            <c:size val="7"/>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PCTcluster7_QIPPmilestones!$EN$39:$EN$79</c:f>
              <c:numCache>
                <c:formatCode>mmm\ yy</c:formatCode>
                <c:ptCount val="41"/>
              </c:numCache>
            </c:numRef>
          </c:yVal>
        </c:ser>
        <c:ser>
          <c:idx val="3"/>
          <c:order val="7"/>
          <c:tx>
            <c:strRef>
              <c:f>PCTcluster7_QIPPmilestones!$EO$22</c:f>
              <c:strCache>
                <c:ptCount val="1"/>
                <c:pt idx="0">
                  <c:v>QIPP LM 5.7</c:v>
                </c:pt>
              </c:strCache>
            </c:strRef>
          </c:tx>
          <c:marker>
            <c:symbol val="plus"/>
            <c:size val="7"/>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PCTcluster7_QIPPmilestones!$EO$39:$EO$79</c:f>
              <c:numCache>
                <c:formatCode>mmm\ yy</c:formatCode>
                <c:ptCount val="41"/>
              </c:numCache>
            </c:numRef>
          </c:yVal>
        </c:ser>
        <c:ser>
          <c:idx val="4"/>
          <c:order val="8"/>
          <c:tx>
            <c:strRef>
              <c:f>PCTcluster7_QIPPmilestones!$EP$22</c:f>
              <c:strCache>
                <c:ptCount val="1"/>
                <c:pt idx="0">
                  <c:v>QIPP LM 5.8</c:v>
                </c:pt>
              </c:strCache>
            </c:strRef>
          </c:tx>
          <c:marker>
            <c:symbol val="plus"/>
            <c:size val="7"/>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PCTcluster7_QIPPmilestones!$EP$39:$EP$79</c:f>
              <c:numCache>
                <c:formatCode>mmm\ yy</c:formatCode>
                <c:ptCount val="41"/>
              </c:numCache>
            </c:numRef>
          </c:yVal>
        </c:ser>
        <c:ser>
          <c:idx val="5"/>
          <c:order val="9"/>
          <c:tx>
            <c:strRef>
              <c:f>PCTcluster7_QIPPmilestones!$EQ$22</c:f>
              <c:strCache>
                <c:ptCount val="1"/>
                <c:pt idx="0">
                  <c:v>QIPP LM 5.9</c:v>
                </c:pt>
              </c:strCache>
            </c:strRef>
          </c:tx>
          <c:marker>
            <c:symbol val="plus"/>
            <c:size val="7"/>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PCTcluster7_QIPPmilestones!$EQ$39:$EQ$79</c:f>
              <c:numCache>
                <c:formatCode>mmm\ yy</c:formatCode>
                <c:ptCount val="41"/>
              </c:numCache>
            </c:numRef>
          </c:yVal>
        </c:ser>
        <c:ser>
          <c:idx val="8"/>
          <c:order val="10"/>
          <c:tx>
            <c:strRef>
              <c:f>PCTcluster7_QIPPmilestones!$ER$22</c:f>
              <c:strCache>
                <c:ptCount val="1"/>
                <c:pt idx="0">
                  <c:v>QIPP LM 5.10</c:v>
                </c:pt>
              </c:strCache>
            </c:strRef>
          </c:tx>
          <c:marker>
            <c:symbol val="plus"/>
            <c:size val="7"/>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PCTcluster7_QIPPmilestones!$ER$39:$ER$79</c:f>
              <c:numCache>
                <c:formatCode>mmm\ yy</c:formatCode>
                <c:ptCount val="41"/>
              </c:numCache>
            </c:numRef>
          </c:yVal>
        </c:ser>
        <c:ser>
          <c:idx val="1"/>
          <c:order val="11"/>
          <c:tx>
            <c:strRef>
              <c:f>PCTcluster7_QIPPmilestones!$ES$22</c:f>
              <c:strCache>
                <c:ptCount val="1"/>
                <c:pt idx="0">
                  <c:v>QIPP LM 5.11</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PCTcluster7_QIPPmilestones!$ES$39:$ES$79</c:f>
              <c:numCache>
                <c:formatCode>mmm\ yy</c:formatCode>
                <c:ptCount val="41"/>
              </c:numCache>
            </c:numRef>
          </c:yVal>
        </c:ser>
        <c:ser>
          <c:idx val="9"/>
          <c:order val="12"/>
          <c:tx>
            <c:strRef>
              <c:f>PCTcluster7_QIPPmilestones!$ET$22</c:f>
              <c:strCache>
                <c:ptCount val="1"/>
                <c:pt idx="0">
                  <c:v>QIPP LM 5.12</c:v>
                </c:pt>
              </c:strCache>
            </c:strRef>
          </c:tx>
          <c:spPr>
            <a:ln w="12700">
              <a:solidFill>
                <a:srgbClr val="CCFFFF"/>
              </a:solidFill>
              <a:prstDash val="solid"/>
            </a:ln>
          </c:spPr>
          <c:marker>
            <c:symbol val="diamond"/>
            <c:size val="5"/>
            <c:spPr>
              <a:solidFill>
                <a:srgbClr val="CCFFFF"/>
              </a:solidFill>
              <a:ln>
                <a:solidFill>
                  <a:srgbClr val="CCFFFF"/>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PCTcluster7_QIPPmilestones!$ET$39:$ET$79</c:f>
              <c:numCache>
                <c:formatCode>mmm\ yy</c:formatCode>
                <c:ptCount val="41"/>
              </c:numCache>
            </c:numRef>
          </c:yVal>
        </c:ser>
        <c:ser>
          <c:idx val="10"/>
          <c:order val="13"/>
          <c:tx>
            <c:strRef>
              <c:f>PCTcluster7_QIPPmilestones!$EU$22</c:f>
              <c:strCache>
                <c:ptCount val="1"/>
                <c:pt idx="0">
                  <c:v>QIPP LM 5.13</c:v>
                </c:pt>
              </c:strCache>
            </c:strRef>
          </c:tx>
          <c:spPr>
            <a:ln w="12700">
              <a:solidFill>
                <a:srgbClr val="CCFFCC"/>
              </a:solidFill>
              <a:prstDash val="solid"/>
            </a:ln>
          </c:spPr>
          <c:marker>
            <c:symbol val="square"/>
            <c:size val="5"/>
            <c:spPr>
              <a:solidFill>
                <a:srgbClr val="CCFFCC"/>
              </a:solidFill>
              <a:ln>
                <a:solidFill>
                  <a:srgbClr val="CCFFCC"/>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PCTcluster7_QIPPmilestones!$EU$39:$EU$79</c:f>
              <c:numCache>
                <c:formatCode>mmm\ yy</c:formatCode>
                <c:ptCount val="41"/>
              </c:numCache>
            </c:numRef>
          </c:yVal>
        </c:ser>
        <c:ser>
          <c:idx val="11"/>
          <c:order val="14"/>
          <c:tx>
            <c:strRef>
              <c:f>PCTcluster7_QIPPmilestones!$EV$22</c:f>
              <c:strCache>
                <c:ptCount val="1"/>
                <c:pt idx="0">
                  <c:v>QIPP LM 5.14</c:v>
                </c:pt>
              </c:strCache>
            </c:strRef>
          </c:tx>
          <c:spPr>
            <a:ln w="12700">
              <a:solidFill>
                <a:srgbClr val="FFFF99"/>
              </a:solidFill>
              <a:prstDash val="solid"/>
            </a:ln>
          </c:spPr>
          <c:marker>
            <c:symbol val="triangle"/>
            <c:size val="5"/>
            <c:spPr>
              <a:solidFill>
                <a:srgbClr val="FFFF99"/>
              </a:solidFill>
              <a:ln>
                <a:solidFill>
                  <a:srgbClr val="FFFF99"/>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PCTcluster7_QIPPmilestones!$EV$39:$EV$79</c:f>
              <c:numCache>
                <c:formatCode>mmm\ yy</c:formatCode>
                <c:ptCount val="41"/>
              </c:numCache>
            </c:numRef>
          </c:yVal>
        </c:ser>
        <c:ser>
          <c:idx val="12"/>
          <c:order val="15"/>
          <c:tx>
            <c:strRef>
              <c:f>PCTcluster7_QIPPmilestones!$EW$22</c:f>
              <c:strCache>
                <c:ptCount val="1"/>
                <c:pt idx="0">
                  <c:v>QIPP LM 5.15</c:v>
                </c:pt>
              </c:strCache>
            </c:strRef>
          </c:tx>
          <c:spPr>
            <a:ln w="12700">
              <a:solidFill>
                <a:srgbClr val="99CCFF"/>
              </a:solidFill>
              <a:prstDash val="solid"/>
            </a:ln>
          </c:spPr>
          <c:marker>
            <c:symbol val="x"/>
            <c:size val="5"/>
            <c:spPr>
              <a:noFill/>
              <a:ln>
                <a:solidFill>
                  <a:srgbClr val="99CCFF"/>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PCTcluster7_QIPPmilestones!$EW$39:$EW$79</c:f>
              <c:numCache>
                <c:formatCode>mmm\ yy</c:formatCode>
                <c:ptCount val="41"/>
              </c:numCache>
            </c:numRef>
          </c:yVal>
        </c:ser>
        <c:ser>
          <c:idx val="13"/>
          <c:order val="16"/>
          <c:tx>
            <c:strRef>
              <c:f>PCTcluster7_QIPPmilestones!$EX$22</c:f>
              <c:strCache>
                <c:ptCount val="1"/>
                <c:pt idx="0">
                  <c:v>QIPP LM 5.16</c:v>
                </c:pt>
              </c:strCache>
            </c:strRef>
          </c:tx>
          <c:spPr>
            <a:ln w="12700">
              <a:solidFill>
                <a:srgbClr val="FF99CC"/>
              </a:solidFill>
              <a:prstDash val="solid"/>
            </a:ln>
          </c:spPr>
          <c:marker>
            <c:symbol val="star"/>
            <c:size val="5"/>
            <c:spPr>
              <a:noFill/>
              <a:ln>
                <a:solidFill>
                  <a:srgbClr val="FF99CC"/>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PCTcluster7_QIPPmilestones!$EX$39:$EX$79</c:f>
              <c:numCache>
                <c:formatCode>mmm\ yy</c:formatCode>
                <c:ptCount val="41"/>
              </c:numCache>
            </c:numRef>
          </c:yVal>
        </c:ser>
        <c:ser>
          <c:idx val="14"/>
          <c:order val="17"/>
          <c:tx>
            <c:strRef>
              <c:f>PCTcluster7_QIPPmilestones!$EY$22</c:f>
              <c:strCache>
                <c:ptCount val="1"/>
                <c:pt idx="0">
                  <c:v>QIPP LM 5.17</c:v>
                </c:pt>
              </c:strCache>
            </c:strRef>
          </c:tx>
          <c:spPr>
            <a:ln w="12700">
              <a:solidFill>
                <a:srgbClr val="CC99FF"/>
              </a:solidFill>
              <a:prstDash val="solid"/>
            </a:ln>
          </c:spPr>
          <c:marker>
            <c:symbol val="circle"/>
            <c:size val="5"/>
            <c:spPr>
              <a:solidFill>
                <a:srgbClr val="CC99FF"/>
              </a:solidFill>
              <a:ln>
                <a:solidFill>
                  <a:srgbClr val="CC99FF"/>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PCTcluster7_QIPPmilestones!$EY$39:$EY$79</c:f>
              <c:numCache>
                <c:formatCode>mmm\ yy</c:formatCode>
                <c:ptCount val="41"/>
              </c:numCache>
            </c:numRef>
          </c:yVal>
        </c:ser>
        <c:ser>
          <c:idx val="18"/>
          <c:order val="18"/>
          <c:tx>
            <c:strRef>
              <c:f>PCTcluster7_QIPPmilestones!$EZ$22</c:f>
              <c:strCache>
                <c:ptCount val="1"/>
                <c:pt idx="0">
                  <c:v>QIPP LM 5.18</c:v>
                </c:pt>
              </c:strCache>
            </c:strRef>
          </c:tx>
          <c:spPr>
            <a:ln w="12700">
              <a:solidFill>
                <a:srgbClr val="99CC00"/>
              </a:solidFill>
              <a:prstDash val="solid"/>
            </a:ln>
          </c:spPr>
          <c:marker>
            <c:symbol val="diamond"/>
            <c:size val="5"/>
            <c:spPr>
              <a:solidFill>
                <a:srgbClr val="99CC00"/>
              </a:solidFill>
              <a:ln>
                <a:solidFill>
                  <a:srgbClr val="99CC00"/>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PCTcluster7_QIPPmilestones!$EZ$39:$EZ$79</c:f>
              <c:numCache>
                <c:formatCode>mmm\ yy</c:formatCode>
                <c:ptCount val="41"/>
              </c:numCache>
            </c:numRef>
          </c:yVal>
        </c:ser>
        <c:ser>
          <c:idx val="19"/>
          <c:order val="19"/>
          <c:tx>
            <c:strRef>
              <c:f>PCTcluster7_QIPPmilestones!$FA$22</c:f>
              <c:strCache>
                <c:ptCount val="1"/>
                <c:pt idx="0">
                  <c:v>QIPP LM 5.19</c:v>
                </c:pt>
              </c:strCache>
            </c:strRef>
          </c:tx>
          <c:spPr>
            <a:ln w="12700">
              <a:solidFill>
                <a:srgbClr val="FFCC00"/>
              </a:solidFill>
              <a:prstDash val="solid"/>
            </a:ln>
          </c:spPr>
          <c:marker>
            <c:symbol val="square"/>
            <c:size val="5"/>
            <c:spPr>
              <a:solidFill>
                <a:srgbClr val="FFCC00"/>
              </a:solidFill>
              <a:ln>
                <a:solidFill>
                  <a:srgbClr val="FFCC00"/>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PCTcluster7_QIPPmilestones!$FA$39:$FA$79</c:f>
              <c:numCache>
                <c:formatCode>mmm\ yy</c:formatCode>
                <c:ptCount val="41"/>
              </c:numCache>
            </c:numRef>
          </c:yVal>
        </c:ser>
        <c:ser>
          <c:idx val="20"/>
          <c:order val="20"/>
          <c:tx>
            <c:strRef>
              <c:f>PCTcluster7_QIPPmilestones!$FB$22</c:f>
              <c:strCache>
                <c:ptCount val="1"/>
                <c:pt idx="0">
                  <c:v>QIPP LM 5.20</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PCTcluster7_QIPPmilestones!$FB$39:$FB$79</c:f>
              <c:numCache>
                <c:formatCode>mmm\ yy</c:formatCode>
                <c:ptCount val="41"/>
              </c:numCache>
            </c:numRef>
          </c:yVal>
        </c:ser>
        <c:ser>
          <c:idx val="21"/>
          <c:order val="21"/>
          <c:tx>
            <c:strRef>
              <c:f>PCTcluster7_QIPPmilestones!$FC$22</c:f>
              <c:strCache>
                <c:ptCount val="1"/>
                <c:pt idx="0">
                  <c:v>QIPP LM 5.21</c:v>
                </c:pt>
              </c:strCache>
            </c:strRef>
          </c:tx>
          <c:spPr>
            <a:ln w="12700">
              <a:solidFill>
                <a:srgbClr val="FF6600"/>
              </a:solidFill>
              <a:prstDash val="solid"/>
            </a:ln>
          </c:spPr>
          <c:marker>
            <c:symbol val="x"/>
            <c:size val="5"/>
            <c:spPr>
              <a:noFill/>
              <a:ln>
                <a:solidFill>
                  <a:srgbClr val="FF6600"/>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PCTcluster7_QIPPmilestones!$FC$39:$FC$79</c:f>
              <c:numCache>
                <c:formatCode>mmm\ yy</c:formatCode>
                <c:ptCount val="41"/>
              </c:numCache>
            </c:numRef>
          </c:yVal>
        </c:ser>
        <c:ser>
          <c:idx val="22"/>
          <c:order val="22"/>
          <c:tx>
            <c:strRef>
              <c:f>PCTcluster7_QIPPmilestones!$FD$22</c:f>
              <c:strCache>
                <c:ptCount val="1"/>
                <c:pt idx="0">
                  <c:v>QIPP LM 5.22</c:v>
                </c:pt>
              </c:strCache>
            </c:strRef>
          </c:tx>
          <c:spPr>
            <a:ln w="12700">
              <a:solidFill>
                <a:srgbClr val="666699"/>
              </a:solidFill>
              <a:prstDash val="solid"/>
            </a:ln>
          </c:spPr>
          <c:marker>
            <c:symbol val="star"/>
            <c:size val="5"/>
            <c:spPr>
              <a:noFill/>
              <a:ln>
                <a:solidFill>
                  <a:srgbClr val="666699"/>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PCTcluster7_QIPPmilestones!$FD$39:$FD$79</c:f>
              <c:numCache>
                <c:formatCode>mmm\ yy</c:formatCode>
                <c:ptCount val="41"/>
              </c:numCache>
            </c:numRef>
          </c:yVal>
        </c:ser>
        <c:ser>
          <c:idx val="23"/>
          <c:order val="23"/>
          <c:tx>
            <c:strRef>
              <c:f>PCTcluster7_QIPPmilestones!$FE$22</c:f>
              <c:strCache>
                <c:ptCount val="1"/>
                <c:pt idx="0">
                  <c:v>QIPP LM 5.23</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PCTcluster7_QIPPmilestones!$FE$39:$FE$79</c:f>
              <c:numCache>
                <c:formatCode>mmm\ yy</c:formatCode>
                <c:ptCount val="41"/>
              </c:numCache>
            </c:numRef>
          </c:yVal>
        </c:ser>
        <c:ser>
          <c:idx val="24"/>
          <c:order val="24"/>
          <c:tx>
            <c:strRef>
              <c:f>PCTcluster7_QIPPmilestones!$FF$22</c:f>
              <c:strCache>
                <c:ptCount val="1"/>
                <c:pt idx="0">
                  <c:v>QIPP LM 5.24</c:v>
                </c:pt>
              </c:strCache>
            </c:strRef>
          </c:tx>
          <c:spPr>
            <a:ln w="12700">
              <a:solidFill>
                <a:srgbClr val="003366"/>
              </a:solidFill>
              <a:prstDash val="solid"/>
            </a:ln>
          </c:spPr>
          <c:marker>
            <c:symbol val="plus"/>
            <c:size val="5"/>
            <c:spPr>
              <a:noFill/>
              <a:ln>
                <a:solidFill>
                  <a:srgbClr val="003366"/>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PCTcluster7_QIPPmilestones!$FF$39:$FF$79</c:f>
              <c:numCache>
                <c:formatCode>mmm\ yy</c:formatCode>
                <c:ptCount val="41"/>
              </c:numCache>
            </c:numRef>
          </c:yVal>
        </c:ser>
        <c:ser>
          <c:idx val="25"/>
          <c:order val="25"/>
          <c:tx>
            <c:strRef>
              <c:f>PCTcluster7_QIPPmilestones!$FG$22</c:f>
              <c:strCache>
                <c:ptCount val="1"/>
                <c:pt idx="0">
                  <c:v>QIPP LM 5.25</c:v>
                </c:pt>
              </c:strCache>
            </c:strRef>
          </c:tx>
          <c:spPr>
            <a:ln w="12700">
              <a:solidFill>
                <a:srgbClr val="339966"/>
              </a:solidFill>
              <a:prstDash val="solid"/>
            </a:ln>
          </c:spPr>
          <c:marker>
            <c:symbol val="dot"/>
            <c:size val="5"/>
            <c:spPr>
              <a:noFill/>
              <a:ln>
                <a:solidFill>
                  <a:srgbClr val="339966"/>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PCTcluster7_QIPPmilestones!$FG$39:$FG$79</c:f>
              <c:numCache>
                <c:formatCode>mmm\ yy</c:formatCode>
                <c:ptCount val="41"/>
              </c:numCache>
            </c:numRef>
          </c:yVal>
        </c:ser>
        <c:ser>
          <c:idx val="26"/>
          <c:order val="26"/>
          <c:tx>
            <c:strRef>
              <c:f>PCTcluster7_QIPPmilestones!$FH$22</c:f>
              <c:strCache>
                <c:ptCount val="1"/>
                <c:pt idx="0">
                  <c:v>QIPP LM 5.26</c:v>
                </c:pt>
              </c:strCache>
            </c:strRef>
          </c:tx>
          <c:spPr>
            <a:ln w="12700">
              <a:solidFill>
                <a:srgbClr val="003300"/>
              </a:solidFill>
              <a:prstDash val="solid"/>
            </a:ln>
          </c:spPr>
          <c:marker>
            <c:symbol val="dash"/>
            <c:size val="5"/>
            <c:spPr>
              <a:noFill/>
              <a:ln>
                <a:solidFill>
                  <a:srgbClr val="003300"/>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PCTcluster7_QIPPmilestones!$FH$39:$FH$79</c:f>
              <c:numCache>
                <c:formatCode>mmm\ yy</c:formatCode>
                <c:ptCount val="41"/>
              </c:numCache>
            </c:numRef>
          </c:yVal>
        </c:ser>
        <c:ser>
          <c:idx val="27"/>
          <c:order val="27"/>
          <c:tx>
            <c:strRef>
              <c:f>PCTcluster7_QIPPmilestones!$FI$22</c:f>
              <c:strCache>
                <c:ptCount val="1"/>
                <c:pt idx="0">
                  <c:v>QIPP LM 5.27</c:v>
                </c:pt>
              </c:strCache>
            </c:strRef>
          </c:tx>
          <c:spPr>
            <a:ln w="12700">
              <a:solidFill>
                <a:srgbClr val="333300"/>
              </a:solidFill>
              <a:prstDash val="solid"/>
            </a:ln>
          </c:spPr>
          <c:marker>
            <c:symbol val="diamond"/>
            <c:size val="5"/>
            <c:spPr>
              <a:solidFill>
                <a:srgbClr val="333300"/>
              </a:solidFill>
              <a:ln>
                <a:solidFill>
                  <a:srgbClr val="333300"/>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PCTcluster7_QIPPmilestones!$FI$39:$FI$79</c:f>
              <c:numCache>
                <c:formatCode>mmm\ yy</c:formatCode>
                <c:ptCount val="41"/>
              </c:numCache>
            </c:numRef>
          </c:yVal>
        </c:ser>
        <c:ser>
          <c:idx val="28"/>
          <c:order val="28"/>
          <c:tx>
            <c:strRef>
              <c:f>PCTcluster7_QIPPmilestones!$FJ$22</c:f>
              <c:strCache>
                <c:ptCount val="1"/>
                <c:pt idx="0">
                  <c:v>QIPP LM 5.28</c:v>
                </c:pt>
              </c:strCache>
            </c:strRef>
          </c:tx>
          <c:spPr>
            <a:ln w="12700">
              <a:solidFill>
                <a:srgbClr val="993300"/>
              </a:solidFill>
              <a:prstDash val="solid"/>
            </a:ln>
          </c:spPr>
          <c:marker>
            <c:symbol val="square"/>
            <c:size val="5"/>
            <c:spPr>
              <a:solidFill>
                <a:srgbClr val="993300"/>
              </a:solidFill>
              <a:ln>
                <a:solidFill>
                  <a:srgbClr val="993300"/>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PCTcluster7_QIPPmilestones!$FJ$39:$FJ$79</c:f>
              <c:numCache>
                <c:formatCode>mmm\ yy</c:formatCode>
                <c:ptCount val="41"/>
              </c:numCache>
            </c:numRef>
          </c:yVal>
        </c:ser>
        <c:ser>
          <c:idx val="29"/>
          <c:order val="29"/>
          <c:tx>
            <c:strRef>
              <c:f>PCTcluster7_QIPPmilestones!$FK$22</c:f>
              <c:strCache>
                <c:ptCount val="1"/>
                <c:pt idx="0">
                  <c:v>QIPP LM 5.29</c:v>
                </c:pt>
              </c:strCache>
            </c:strRef>
          </c:tx>
          <c:spPr>
            <a:ln w="12700">
              <a:solidFill>
                <a:srgbClr val="993366"/>
              </a:solidFill>
              <a:prstDash val="solid"/>
            </a:ln>
          </c:spPr>
          <c:marker>
            <c:symbol val="triangle"/>
            <c:size val="5"/>
            <c:spPr>
              <a:solidFill>
                <a:srgbClr val="993366"/>
              </a:solidFill>
              <a:ln>
                <a:solidFill>
                  <a:srgbClr val="993366"/>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PCTcluster7_QIPPmilestones!$FK$39:$FK$79</c:f>
              <c:numCache>
                <c:formatCode>mmm\ yy</c:formatCode>
                <c:ptCount val="41"/>
              </c:numCache>
            </c:numRef>
          </c:yVal>
        </c:ser>
        <c:axId val="107342848"/>
        <c:axId val="92079232"/>
      </c:scatterChart>
      <c:valAx>
        <c:axId val="107342848"/>
        <c:scaling>
          <c:orientation val="minMax"/>
        </c:scaling>
        <c:axPos val="t"/>
        <c:title>
          <c:tx>
            <c:rich>
              <a:bodyPr/>
              <a:lstStyle/>
              <a:p>
                <a:pPr>
                  <a:defRPr sz="1000" b="1" i="1" u="none" strike="noStrike" baseline="0">
                    <a:solidFill>
                      <a:srgbClr val="000000"/>
                    </a:solidFill>
                    <a:latin typeface="Calibri"/>
                    <a:ea typeface="Calibri"/>
                    <a:cs typeface="Calibri"/>
                  </a:defRPr>
                </a:pPr>
                <a:r>
                  <a:t>MONTH REPORTED</a:t>
                </a:r>
              </a:p>
            </c:rich>
          </c:tx>
          <c:layout>
            <c:manualLayout>
              <c:xMode val="edge"/>
              <c:yMode val="edge"/>
              <c:x val="0.40778605101546861"/>
              <c:y val="5.1548291312070837E-2"/>
            </c:manualLayout>
          </c:layout>
          <c:spPr>
            <a:noFill/>
            <a:ln w="25400">
              <a:noFill/>
            </a:ln>
          </c:spPr>
        </c:title>
        <c:numFmt formatCode="mmm\-yy" sourceLinked="1"/>
        <c:minorTickMark val="out"/>
        <c:tickLblPos val="nextTo"/>
        <c:txPr>
          <a:bodyPr rot="-5400000" vert="horz"/>
          <a:lstStyle/>
          <a:p>
            <a:pPr>
              <a:defRPr sz="1000" b="0" i="1" u="none" strike="noStrike" baseline="0">
                <a:solidFill>
                  <a:srgbClr val="000000"/>
                </a:solidFill>
                <a:latin typeface="Calibri"/>
                <a:ea typeface="Calibri"/>
                <a:cs typeface="Calibri"/>
              </a:defRPr>
            </a:pPr>
            <a:endParaRPr lang="en-US"/>
          </a:p>
        </c:txPr>
        <c:crossAx val="92079232"/>
        <c:crossesAt val="31"/>
        <c:crossBetween val="midCat"/>
        <c:majorUnit val="31"/>
        <c:minorUnit val="31"/>
      </c:valAx>
      <c:valAx>
        <c:axId val="92079232"/>
        <c:scaling>
          <c:orientation val="maxMin"/>
        </c:scaling>
        <c:axPos val="l"/>
        <c:majorGridlines/>
        <c:minorGridlines/>
        <c:title>
          <c:tx>
            <c:rich>
              <a:bodyPr/>
              <a:lstStyle/>
              <a:p>
                <a:pPr>
                  <a:defRPr sz="1000" b="1" i="1" u="none" strike="noStrike" baseline="0">
                    <a:solidFill>
                      <a:srgbClr val="000000"/>
                    </a:solidFill>
                    <a:latin typeface="Calibri"/>
                    <a:ea typeface="Calibri"/>
                    <a:cs typeface="Calibri"/>
                  </a:defRPr>
                </a:pPr>
                <a:r>
                  <a:t>EXPECTED MONTH OF DELVIERY</a:t>
                </a:r>
              </a:p>
            </c:rich>
          </c:tx>
          <c:spPr>
            <a:noFill/>
            <a:ln w="25400">
              <a:noFill/>
            </a:ln>
          </c:spPr>
        </c:title>
        <c:numFmt formatCode="mmm\-yy" sourceLinked="1"/>
        <c:minorTickMark val="out"/>
        <c:tickLblPos val="nextTo"/>
        <c:txPr>
          <a:bodyPr rot="0" vert="horz"/>
          <a:lstStyle/>
          <a:p>
            <a:pPr>
              <a:defRPr sz="1000" b="0" i="1" u="none" strike="noStrike" baseline="0">
                <a:solidFill>
                  <a:srgbClr val="000000"/>
                </a:solidFill>
                <a:latin typeface="Calibri"/>
                <a:ea typeface="Calibri"/>
                <a:cs typeface="Calibri"/>
              </a:defRPr>
            </a:pPr>
            <a:endParaRPr lang="en-US"/>
          </a:p>
        </c:txPr>
        <c:crossAx val="107342848"/>
        <c:crossesAt val="31"/>
        <c:crossBetween val="midCat"/>
        <c:majorUnit val="31"/>
        <c:minorUnit val="31"/>
      </c:valAx>
      <c:spPr>
        <a:ln>
          <a:solidFill>
            <a:schemeClr val="accent1"/>
          </a:solidFill>
        </a:ln>
      </c:spPr>
    </c:plotArea>
    <c:legend>
      <c:legendPos val="r"/>
      <c:layout>
        <c:manualLayout>
          <c:xMode val="edge"/>
          <c:yMode val="edge"/>
          <c:wMode val="edge"/>
          <c:hMode val="edge"/>
          <c:x val="7.6699029126213597E-2"/>
          <c:y val="0.8055564834698693"/>
          <c:w val="0.88737904849272453"/>
          <c:h val="0.96212227259471605"/>
        </c:manualLayout>
      </c:layout>
      <c:txPr>
        <a:bodyPr/>
        <a:lstStyle/>
        <a:p>
          <a:pPr>
            <a:defRPr sz="920" b="0" i="1" u="none" strike="noStrike" baseline="0">
              <a:solidFill>
                <a:srgbClr val="000000"/>
              </a:solidFill>
              <a:latin typeface="Calibri"/>
              <a:ea typeface="Calibri"/>
              <a:cs typeface="Calibri"/>
            </a:defRPr>
          </a:pPr>
          <a:endParaRPr lang="en-US"/>
        </a:p>
      </c:txPr>
    </c:legend>
    <c:plotVisOnly val="1"/>
    <c:dispBlanksAs val="gap"/>
  </c:chart>
  <c:txPr>
    <a:bodyPr/>
    <a:lstStyle/>
    <a:p>
      <a:pPr>
        <a:defRPr sz="1000" b="0" i="1" u="none" strike="noStrike" baseline="0">
          <a:solidFill>
            <a:srgbClr val="000000"/>
          </a:solidFill>
          <a:latin typeface="Calibri"/>
          <a:ea typeface="Calibri"/>
          <a:cs typeface="Calibri"/>
        </a:defRPr>
      </a:pPr>
      <a:endParaRPr lang="en-US"/>
    </a:p>
  </c:txPr>
  <c:printSettings>
    <c:headerFooter alignWithMargins="0"/>
    <c:pageMargins b="1" l="0.75000000000000333" r="0.75000000000000333" t="1" header="0.5" footer="0.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400" b="1" i="1" u="none" strike="noStrike" baseline="0">
                <a:solidFill>
                  <a:srgbClr val="000000"/>
                </a:solidFill>
                <a:latin typeface="Calibri"/>
                <a:ea typeface="Calibri"/>
                <a:cs typeface="Calibri"/>
              </a:defRPr>
            </a:pPr>
            <a:r>
              <a:t>PCT Milestones graph - QIPP initiative 6</a:t>
            </a:r>
          </a:p>
        </c:rich>
      </c:tx>
      <c:layout>
        <c:manualLayout>
          <c:xMode val="edge"/>
          <c:yMode val="edge"/>
          <c:x val="9.8417814165081968E-3"/>
          <c:y val="9.0456851783817412E-3"/>
        </c:manualLayout>
      </c:layout>
      <c:spPr>
        <a:noFill/>
        <a:ln w="25400">
          <a:noFill/>
        </a:ln>
      </c:spPr>
    </c:title>
    <c:plotArea>
      <c:layout>
        <c:manualLayout>
          <c:layoutTarget val="inner"/>
          <c:xMode val="edge"/>
          <c:yMode val="edge"/>
          <c:x val="8.4476379228106677E-2"/>
          <c:y val="0.13164251304030034"/>
          <c:w val="0.79889298892988925"/>
          <c:h val="0.63285024154590053"/>
        </c:manualLayout>
      </c:layout>
      <c:scatterChart>
        <c:scatterStyle val="lineMarker"/>
        <c:ser>
          <c:idx val="0"/>
          <c:order val="0"/>
          <c:tx>
            <c:v>delivery path</c:v>
          </c:tx>
          <c:spPr>
            <a:ln w="6350">
              <a:prstDash val="dashDot"/>
            </a:ln>
          </c:spPr>
          <c:marker>
            <c:symbol val="none"/>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yVal>
        </c:ser>
        <c:ser>
          <c:idx val="6"/>
          <c:order val="1"/>
          <c:tx>
            <c:strRef>
              <c:f>PCTcluster7_QIPPmilestones!$FP$22</c:f>
              <c:strCache>
                <c:ptCount val="1"/>
                <c:pt idx="0">
                  <c:v>QIPP LM 6.1</c:v>
                </c:pt>
              </c:strCache>
            </c:strRef>
          </c:tx>
          <c:spPr>
            <a:ln>
              <a:solidFill>
                <a:schemeClr val="tx2">
                  <a:lumMod val="40000"/>
                  <a:lumOff val="60000"/>
                </a:schemeClr>
              </a:solidFill>
            </a:ln>
          </c:spPr>
          <c:marker>
            <c:symbol val="plus"/>
            <c:size val="7"/>
          </c:marker>
          <c:dLbls>
            <c:dLbl>
              <c:idx val="0"/>
              <c:delete val="1"/>
            </c:dLbl>
            <c:dLbl>
              <c:idx val="1"/>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PCTcluster7_QIPPmilestones!$FP$39:$FP$79</c:f>
              <c:numCache>
                <c:formatCode>mmm\ yy</c:formatCode>
                <c:ptCount val="41"/>
              </c:numCache>
            </c:numRef>
          </c:yVal>
        </c:ser>
        <c:ser>
          <c:idx val="7"/>
          <c:order val="2"/>
          <c:tx>
            <c:strRef>
              <c:f>PCTcluster7_QIPPmilestones!$FQ$22</c:f>
              <c:strCache>
                <c:ptCount val="1"/>
                <c:pt idx="0">
                  <c:v>QIPP LM 6.2</c:v>
                </c:pt>
              </c:strCache>
            </c:strRef>
          </c:tx>
          <c:spPr>
            <a:ln w="25400">
              <a:solidFill>
                <a:srgbClr val="FF8080"/>
              </a:solidFill>
              <a:prstDash val="lgDashDot"/>
            </a:ln>
          </c:spPr>
          <c:marker>
            <c:symbol val="plus"/>
            <c:size val="7"/>
            <c:spPr>
              <a:solidFill>
                <a:srgbClr val="969696"/>
              </a:solidFill>
              <a:ln>
                <a:solidFill>
                  <a:srgbClr val="FF8080"/>
                </a:solidFill>
                <a:prstDash val="solid"/>
              </a:ln>
            </c:spPr>
          </c:marker>
          <c:dLbls>
            <c:dLbl>
              <c:idx val="0"/>
              <c:delete val="1"/>
            </c:dLbl>
            <c:dLbl>
              <c:idx val="1"/>
              <c:delete val="1"/>
            </c:dLbl>
            <c:dLbl>
              <c:idx val="2"/>
              <c:delete val="1"/>
            </c:dLbl>
            <c:dLbl>
              <c:idx val="3"/>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PCTcluster7_QIPPmilestones!$FQ$39:$FQ$79</c:f>
              <c:numCache>
                <c:formatCode>mmm\ yy</c:formatCode>
                <c:ptCount val="41"/>
              </c:numCache>
            </c:numRef>
          </c:yVal>
        </c:ser>
        <c:ser>
          <c:idx val="15"/>
          <c:order val="3"/>
          <c:tx>
            <c:strRef>
              <c:f>PCTcluster7_QIPPmilestones!$FR$22</c:f>
              <c:strCache>
                <c:ptCount val="1"/>
                <c:pt idx="0">
                  <c:v>QIPP LM 6.3</c:v>
                </c:pt>
              </c:strCache>
            </c:strRef>
          </c:tx>
          <c:spPr>
            <a:ln w="25400">
              <a:solidFill>
                <a:srgbClr val="FFCC99"/>
              </a:solidFill>
              <a:prstDash val="solid"/>
            </a:ln>
          </c:spPr>
          <c:marker>
            <c:symbol val="plus"/>
            <c:size val="7"/>
            <c:spPr>
              <a:noFill/>
              <a:ln>
                <a:solidFill>
                  <a:srgbClr val="FFCC99"/>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PCTcluster7_QIPPmilestones!$FR$39:$FR$79</c:f>
              <c:numCache>
                <c:formatCode>mmm\ yy</c:formatCode>
                <c:ptCount val="41"/>
              </c:numCache>
            </c:numRef>
          </c:yVal>
        </c:ser>
        <c:ser>
          <c:idx val="16"/>
          <c:order val="4"/>
          <c:tx>
            <c:strRef>
              <c:f>PCTcluster7_QIPPmilestones!$FS$22</c:f>
              <c:strCache>
                <c:ptCount val="1"/>
                <c:pt idx="0">
                  <c:v>QIPP LM 6.4</c:v>
                </c:pt>
              </c:strCache>
            </c:strRef>
          </c:tx>
          <c:spPr>
            <a:ln w="25400">
              <a:solidFill>
                <a:srgbClr val="3366FF"/>
              </a:solidFill>
              <a:prstDash val="solid"/>
            </a:ln>
          </c:spPr>
          <c:marker>
            <c:symbol val="plus"/>
            <c:size val="7"/>
            <c:spPr>
              <a:noFill/>
              <a:ln>
                <a:solidFill>
                  <a:srgbClr val="3366FF"/>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PCTcluster7_QIPPmilestones!$FS$39:$FS$79</c:f>
              <c:numCache>
                <c:formatCode>mmm\ yy</c:formatCode>
                <c:ptCount val="41"/>
              </c:numCache>
            </c:numRef>
          </c:yVal>
        </c:ser>
        <c:ser>
          <c:idx val="17"/>
          <c:order val="5"/>
          <c:tx>
            <c:strRef>
              <c:f>PCTcluster7_QIPPmilestones!$FT$22</c:f>
              <c:strCache>
                <c:ptCount val="1"/>
                <c:pt idx="0">
                  <c:v>QIPP LM 6.5</c:v>
                </c:pt>
              </c:strCache>
            </c:strRef>
          </c:tx>
          <c:spPr>
            <a:ln w="25400">
              <a:solidFill>
                <a:srgbClr val="33CCCC"/>
              </a:solidFill>
              <a:prstDash val="solid"/>
            </a:ln>
          </c:spPr>
          <c:marker>
            <c:symbol val="plus"/>
            <c:size val="7"/>
            <c:spPr>
              <a:noFill/>
              <a:ln>
                <a:solidFill>
                  <a:srgbClr val="33CCCC"/>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PCTcluster7_QIPPmilestones!$FT$39:$FT$79</c:f>
              <c:numCache>
                <c:formatCode>mmm\ yy</c:formatCode>
                <c:ptCount val="41"/>
              </c:numCache>
            </c:numRef>
          </c:yVal>
        </c:ser>
        <c:ser>
          <c:idx val="2"/>
          <c:order val="6"/>
          <c:tx>
            <c:strRef>
              <c:f>PCTcluster7_QIPPmilestones!$FU$22</c:f>
              <c:strCache>
                <c:ptCount val="1"/>
                <c:pt idx="0">
                  <c:v>QIPP LM 6.6</c:v>
                </c:pt>
              </c:strCache>
            </c:strRef>
          </c:tx>
          <c:marker>
            <c:symbol val="plus"/>
            <c:size val="7"/>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PCTcluster7_QIPPmilestones!$FU$39:$FU$79</c:f>
              <c:numCache>
                <c:formatCode>mmm\ yy</c:formatCode>
                <c:ptCount val="41"/>
              </c:numCache>
            </c:numRef>
          </c:yVal>
        </c:ser>
        <c:ser>
          <c:idx val="3"/>
          <c:order val="7"/>
          <c:tx>
            <c:strRef>
              <c:f>PCTcluster7_QIPPmilestones!$FV$22</c:f>
              <c:strCache>
                <c:ptCount val="1"/>
                <c:pt idx="0">
                  <c:v>QIPP LM 6.7</c:v>
                </c:pt>
              </c:strCache>
            </c:strRef>
          </c:tx>
          <c:marker>
            <c:symbol val="plus"/>
            <c:size val="7"/>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PCTcluster7_QIPPmilestones!$FV$39:$FV$79</c:f>
              <c:numCache>
                <c:formatCode>mmm\ yy</c:formatCode>
                <c:ptCount val="41"/>
              </c:numCache>
            </c:numRef>
          </c:yVal>
        </c:ser>
        <c:ser>
          <c:idx val="4"/>
          <c:order val="8"/>
          <c:tx>
            <c:strRef>
              <c:f>PCTcluster7_QIPPmilestones!$FW$22</c:f>
              <c:strCache>
                <c:ptCount val="1"/>
                <c:pt idx="0">
                  <c:v>QIPP LM 6.8</c:v>
                </c:pt>
              </c:strCache>
            </c:strRef>
          </c:tx>
          <c:marker>
            <c:symbol val="plus"/>
            <c:size val="7"/>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PCTcluster7_QIPPmilestones!$FW$39:$FW$79</c:f>
              <c:numCache>
                <c:formatCode>mmm\ yy</c:formatCode>
                <c:ptCount val="41"/>
              </c:numCache>
            </c:numRef>
          </c:yVal>
        </c:ser>
        <c:ser>
          <c:idx val="5"/>
          <c:order val="9"/>
          <c:tx>
            <c:strRef>
              <c:f>PCTcluster7_QIPPmilestones!$FX$22</c:f>
              <c:strCache>
                <c:ptCount val="1"/>
                <c:pt idx="0">
                  <c:v>QIPP LM 6.9</c:v>
                </c:pt>
              </c:strCache>
            </c:strRef>
          </c:tx>
          <c:marker>
            <c:symbol val="plus"/>
            <c:size val="7"/>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PCTcluster7_QIPPmilestones!$FX$39:$FX$78</c:f>
              <c:numCache>
                <c:formatCode>mmm\ yy</c:formatCode>
                <c:ptCount val="40"/>
              </c:numCache>
            </c:numRef>
          </c:yVal>
        </c:ser>
        <c:ser>
          <c:idx val="8"/>
          <c:order val="10"/>
          <c:tx>
            <c:strRef>
              <c:f>PCTcluster7_QIPPmilestones!$FY$22</c:f>
              <c:strCache>
                <c:ptCount val="1"/>
                <c:pt idx="0">
                  <c:v>QIPP LM 6.10</c:v>
                </c:pt>
              </c:strCache>
            </c:strRef>
          </c:tx>
          <c:marker>
            <c:symbol val="plus"/>
            <c:size val="7"/>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PCTcluster7_QIPPmilestones!$FY$39:$FY$79</c:f>
              <c:numCache>
                <c:formatCode>mmm\ yy</c:formatCode>
                <c:ptCount val="41"/>
              </c:numCache>
            </c:numRef>
          </c:yVal>
        </c:ser>
        <c:ser>
          <c:idx val="1"/>
          <c:order val="11"/>
          <c:tx>
            <c:strRef>
              <c:f>PCTcluster7_QIPPmilestones!$FZ$22</c:f>
              <c:strCache>
                <c:ptCount val="1"/>
                <c:pt idx="0">
                  <c:v>QIPP LM 6.11</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PCTcluster7_QIPPmilestones!$FZ$39:$FZ$79</c:f>
              <c:numCache>
                <c:formatCode>mmm\ yy</c:formatCode>
                <c:ptCount val="41"/>
              </c:numCache>
            </c:numRef>
          </c:yVal>
        </c:ser>
        <c:ser>
          <c:idx val="9"/>
          <c:order val="12"/>
          <c:tx>
            <c:strRef>
              <c:f>PCTcluster7_QIPPmilestones!$GA$22</c:f>
              <c:strCache>
                <c:ptCount val="1"/>
                <c:pt idx="0">
                  <c:v>QIPP LM 6.12</c:v>
                </c:pt>
              </c:strCache>
            </c:strRef>
          </c:tx>
          <c:spPr>
            <a:ln w="12700">
              <a:solidFill>
                <a:srgbClr val="CCFFFF"/>
              </a:solidFill>
              <a:prstDash val="solid"/>
            </a:ln>
          </c:spPr>
          <c:marker>
            <c:symbol val="diamond"/>
            <c:size val="5"/>
            <c:spPr>
              <a:solidFill>
                <a:srgbClr val="CCFFFF"/>
              </a:solidFill>
              <a:ln>
                <a:solidFill>
                  <a:srgbClr val="CCFFFF"/>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PCTcluster7_QIPPmilestones!$GA$39:$GA$79</c:f>
              <c:numCache>
                <c:formatCode>mmm\ yy</c:formatCode>
                <c:ptCount val="41"/>
              </c:numCache>
            </c:numRef>
          </c:yVal>
        </c:ser>
        <c:ser>
          <c:idx val="10"/>
          <c:order val="13"/>
          <c:tx>
            <c:strRef>
              <c:f>PCTcluster7_QIPPmilestones!$GB$22</c:f>
              <c:strCache>
                <c:ptCount val="1"/>
                <c:pt idx="0">
                  <c:v>QIPP LM 6.13</c:v>
                </c:pt>
              </c:strCache>
            </c:strRef>
          </c:tx>
          <c:spPr>
            <a:ln w="12700">
              <a:solidFill>
                <a:srgbClr val="CCFFCC"/>
              </a:solidFill>
              <a:prstDash val="solid"/>
            </a:ln>
          </c:spPr>
          <c:marker>
            <c:symbol val="square"/>
            <c:size val="5"/>
            <c:spPr>
              <a:solidFill>
                <a:srgbClr val="CCFFCC"/>
              </a:solidFill>
              <a:ln>
                <a:solidFill>
                  <a:srgbClr val="CCFFCC"/>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PCTcluster7_QIPPmilestones!$GB$39:$GB$79</c:f>
              <c:numCache>
                <c:formatCode>mmm\ yy</c:formatCode>
                <c:ptCount val="41"/>
              </c:numCache>
            </c:numRef>
          </c:yVal>
        </c:ser>
        <c:ser>
          <c:idx val="11"/>
          <c:order val="14"/>
          <c:tx>
            <c:strRef>
              <c:f>PCTcluster7_QIPPmilestones!$GC$22</c:f>
              <c:strCache>
                <c:ptCount val="1"/>
                <c:pt idx="0">
                  <c:v>QIPP LM 6.14</c:v>
                </c:pt>
              </c:strCache>
            </c:strRef>
          </c:tx>
          <c:spPr>
            <a:ln w="12700">
              <a:solidFill>
                <a:srgbClr val="FFFF99"/>
              </a:solidFill>
              <a:prstDash val="solid"/>
            </a:ln>
          </c:spPr>
          <c:marker>
            <c:symbol val="triangle"/>
            <c:size val="5"/>
            <c:spPr>
              <a:solidFill>
                <a:srgbClr val="FFFF99"/>
              </a:solidFill>
              <a:ln>
                <a:solidFill>
                  <a:srgbClr val="FFFF99"/>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PCTcluster7_QIPPmilestones!$GC$39:$GC$79</c:f>
              <c:numCache>
                <c:formatCode>mmm\ yy</c:formatCode>
                <c:ptCount val="41"/>
              </c:numCache>
            </c:numRef>
          </c:yVal>
        </c:ser>
        <c:ser>
          <c:idx val="12"/>
          <c:order val="15"/>
          <c:tx>
            <c:strRef>
              <c:f>PCTcluster7_QIPPmilestones!$GD$22</c:f>
              <c:strCache>
                <c:ptCount val="1"/>
                <c:pt idx="0">
                  <c:v>QIPP LM 6.15</c:v>
                </c:pt>
              </c:strCache>
            </c:strRef>
          </c:tx>
          <c:spPr>
            <a:ln w="12700">
              <a:solidFill>
                <a:srgbClr val="99CCFF"/>
              </a:solidFill>
              <a:prstDash val="solid"/>
            </a:ln>
          </c:spPr>
          <c:marker>
            <c:symbol val="x"/>
            <c:size val="5"/>
            <c:spPr>
              <a:noFill/>
              <a:ln>
                <a:solidFill>
                  <a:srgbClr val="99CCFF"/>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PCTcluster7_QIPPmilestones!$GD$39:$GD$78</c:f>
              <c:numCache>
                <c:formatCode>mmm\ yy</c:formatCode>
                <c:ptCount val="40"/>
              </c:numCache>
            </c:numRef>
          </c:yVal>
        </c:ser>
        <c:ser>
          <c:idx val="13"/>
          <c:order val="16"/>
          <c:tx>
            <c:strRef>
              <c:f>PCTcluster7_QIPPmilestones!$GE$22</c:f>
              <c:strCache>
                <c:ptCount val="1"/>
                <c:pt idx="0">
                  <c:v>QIPP LM 6.16</c:v>
                </c:pt>
              </c:strCache>
            </c:strRef>
          </c:tx>
          <c:spPr>
            <a:ln w="12700">
              <a:solidFill>
                <a:srgbClr val="FF99CC"/>
              </a:solidFill>
              <a:prstDash val="solid"/>
            </a:ln>
          </c:spPr>
          <c:marker>
            <c:symbol val="star"/>
            <c:size val="5"/>
            <c:spPr>
              <a:noFill/>
              <a:ln>
                <a:solidFill>
                  <a:srgbClr val="FF99CC"/>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PCTcluster7_QIPPmilestones!$GE$39:$GE$79</c:f>
              <c:numCache>
                <c:formatCode>mmm\ yy</c:formatCode>
                <c:ptCount val="41"/>
              </c:numCache>
            </c:numRef>
          </c:yVal>
        </c:ser>
        <c:ser>
          <c:idx val="14"/>
          <c:order val="17"/>
          <c:tx>
            <c:strRef>
              <c:f>PCTcluster7_QIPPmilestones!$GF$22</c:f>
              <c:strCache>
                <c:ptCount val="1"/>
                <c:pt idx="0">
                  <c:v>QIPP LM 6.17</c:v>
                </c:pt>
              </c:strCache>
            </c:strRef>
          </c:tx>
          <c:spPr>
            <a:ln w="12700">
              <a:solidFill>
                <a:srgbClr val="CC99FF"/>
              </a:solidFill>
              <a:prstDash val="solid"/>
            </a:ln>
          </c:spPr>
          <c:marker>
            <c:symbol val="circle"/>
            <c:size val="5"/>
            <c:spPr>
              <a:solidFill>
                <a:srgbClr val="CC99FF"/>
              </a:solidFill>
              <a:ln>
                <a:solidFill>
                  <a:srgbClr val="CC99FF"/>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PCTcluster7_QIPPmilestones!$GF$39:$GF$79</c:f>
              <c:numCache>
                <c:formatCode>mmm\ yy</c:formatCode>
                <c:ptCount val="41"/>
              </c:numCache>
            </c:numRef>
          </c:yVal>
        </c:ser>
        <c:ser>
          <c:idx val="18"/>
          <c:order val="18"/>
          <c:tx>
            <c:strRef>
              <c:f>PCTcluster7_QIPPmilestones!$GG$22</c:f>
              <c:strCache>
                <c:ptCount val="1"/>
                <c:pt idx="0">
                  <c:v>QIPP LM 6.18</c:v>
                </c:pt>
              </c:strCache>
            </c:strRef>
          </c:tx>
          <c:spPr>
            <a:ln w="12700">
              <a:solidFill>
                <a:srgbClr val="99CC00"/>
              </a:solidFill>
              <a:prstDash val="solid"/>
            </a:ln>
          </c:spPr>
          <c:marker>
            <c:symbol val="diamond"/>
            <c:size val="5"/>
            <c:spPr>
              <a:solidFill>
                <a:srgbClr val="99CC00"/>
              </a:solidFill>
              <a:ln>
                <a:solidFill>
                  <a:srgbClr val="99CC00"/>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PCTcluster7_QIPPmilestones!$GG$39:$GG$79</c:f>
              <c:numCache>
                <c:formatCode>mmm\ yy</c:formatCode>
                <c:ptCount val="41"/>
              </c:numCache>
            </c:numRef>
          </c:yVal>
        </c:ser>
        <c:ser>
          <c:idx val="19"/>
          <c:order val="19"/>
          <c:tx>
            <c:strRef>
              <c:f>PCTcluster7_QIPPmilestones!$GH$22</c:f>
              <c:strCache>
                <c:ptCount val="1"/>
                <c:pt idx="0">
                  <c:v>QIPP LM 6.19</c:v>
                </c:pt>
              </c:strCache>
            </c:strRef>
          </c:tx>
          <c:spPr>
            <a:ln w="12700">
              <a:solidFill>
                <a:srgbClr val="FFCC00"/>
              </a:solidFill>
              <a:prstDash val="solid"/>
            </a:ln>
          </c:spPr>
          <c:marker>
            <c:symbol val="square"/>
            <c:size val="5"/>
            <c:spPr>
              <a:solidFill>
                <a:srgbClr val="FFCC00"/>
              </a:solidFill>
              <a:ln>
                <a:solidFill>
                  <a:srgbClr val="FFCC00"/>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PCTcluster7_QIPPmilestones!$GH$39:$GH$79</c:f>
              <c:numCache>
                <c:formatCode>mmm\ yy</c:formatCode>
                <c:ptCount val="41"/>
              </c:numCache>
            </c:numRef>
          </c:yVal>
        </c:ser>
        <c:ser>
          <c:idx val="20"/>
          <c:order val="20"/>
          <c:tx>
            <c:strRef>
              <c:f>PCTcluster7_QIPPmilestones!$GI$22</c:f>
              <c:strCache>
                <c:ptCount val="1"/>
                <c:pt idx="0">
                  <c:v>QIPP LM 6.20</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PCTcluster7_QIPPmilestones!$GI$39:$GI$79</c:f>
              <c:numCache>
                <c:formatCode>mmm\ yy</c:formatCode>
                <c:ptCount val="41"/>
              </c:numCache>
            </c:numRef>
          </c:yVal>
        </c:ser>
        <c:ser>
          <c:idx val="21"/>
          <c:order val="21"/>
          <c:tx>
            <c:strRef>
              <c:f>PCTcluster7_QIPPmilestones!$GJ$22</c:f>
              <c:strCache>
                <c:ptCount val="1"/>
                <c:pt idx="0">
                  <c:v>QIPP LM 6.21</c:v>
                </c:pt>
              </c:strCache>
            </c:strRef>
          </c:tx>
          <c:spPr>
            <a:ln w="12700">
              <a:solidFill>
                <a:srgbClr val="FF6600"/>
              </a:solidFill>
              <a:prstDash val="solid"/>
            </a:ln>
          </c:spPr>
          <c:marker>
            <c:symbol val="x"/>
            <c:size val="5"/>
            <c:spPr>
              <a:noFill/>
              <a:ln>
                <a:solidFill>
                  <a:srgbClr val="FF6600"/>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PCTcluster7_QIPPmilestones!$GJ$39:$GJ$79</c:f>
              <c:numCache>
                <c:formatCode>mmm\ yy</c:formatCode>
                <c:ptCount val="41"/>
              </c:numCache>
            </c:numRef>
          </c:yVal>
        </c:ser>
        <c:ser>
          <c:idx val="22"/>
          <c:order val="22"/>
          <c:tx>
            <c:strRef>
              <c:f>PCTcluster7_QIPPmilestones!$GK$22</c:f>
              <c:strCache>
                <c:ptCount val="1"/>
                <c:pt idx="0">
                  <c:v>QIPP LM 6.22</c:v>
                </c:pt>
              </c:strCache>
            </c:strRef>
          </c:tx>
          <c:spPr>
            <a:ln w="12700">
              <a:solidFill>
                <a:srgbClr val="666699"/>
              </a:solidFill>
              <a:prstDash val="solid"/>
            </a:ln>
          </c:spPr>
          <c:marker>
            <c:symbol val="star"/>
            <c:size val="5"/>
            <c:spPr>
              <a:noFill/>
              <a:ln>
                <a:solidFill>
                  <a:srgbClr val="666699"/>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PCTcluster7_QIPPmilestones!$GK$39:$GK$79</c:f>
              <c:numCache>
                <c:formatCode>mmm\ yy</c:formatCode>
                <c:ptCount val="41"/>
              </c:numCache>
            </c:numRef>
          </c:yVal>
        </c:ser>
        <c:ser>
          <c:idx val="23"/>
          <c:order val="23"/>
          <c:tx>
            <c:strRef>
              <c:f>PCTcluster7_QIPPmilestones!$GL$22</c:f>
              <c:strCache>
                <c:ptCount val="1"/>
                <c:pt idx="0">
                  <c:v>QIPP LM 6.23</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PCTcluster7_QIPPmilestones!$GL$39:$GL$79</c:f>
              <c:numCache>
                <c:formatCode>mmm\ yy</c:formatCode>
                <c:ptCount val="41"/>
              </c:numCache>
            </c:numRef>
          </c:yVal>
        </c:ser>
        <c:ser>
          <c:idx val="24"/>
          <c:order val="24"/>
          <c:tx>
            <c:strRef>
              <c:f>PCTcluster7_QIPPmilestones!$GM$22</c:f>
              <c:strCache>
                <c:ptCount val="1"/>
                <c:pt idx="0">
                  <c:v>QIPP LM 6.24</c:v>
                </c:pt>
              </c:strCache>
            </c:strRef>
          </c:tx>
          <c:spPr>
            <a:ln w="12700">
              <a:solidFill>
                <a:srgbClr val="003366"/>
              </a:solidFill>
              <a:prstDash val="solid"/>
            </a:ln>
          </c:spPr>
          <c:marker>
            <c:symbol val="plus"/>
            <c:size val="5"/>
            <c:spPr>
              <a:noFill/>
              <a:ln>
                <a:solidFill>
                  <a:srgbClr val="003366"/>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PCTcluster7_QIPPmilestones!$GM$39:$GM$79</c:f>
              <c:numCache>
                <c:formatCode>mmm\ yy</c:formatCode>
                <c:ptCount val="41"/>
              </c:numCache>
            </c:numRef>
          </c:yVal>
        </c:ser>
        <c:ser>
          <c:idx val="25"/>
          <c:order val="25"/>
          <c:tx>
            <c:strRef>
              <c:f>PCTcluster7_QIPPmilestones!$GN$22</c:f>
              <c:strCache>
                <c:ptCount val="1"/>
                <c:pt idx="0">
                  <c:v>QIPP LM 6.25</c:v>
                </c:pt>
              </c:strCache>
            </c:strRef>
          </c:tx>
          <c:spPr>
            <a:ln w="12700">
              <a:solidFill>
                <a:srgbClr val="339966"/>
              </a:solidFill>
              <a:prstDash val="solid"/>
            </a:ln>
          </c:spPr>
          <c:marker>
            <c:symbol val="dot"/>
            <c:size val="5"/>
            <c:spPr>
              <a:noFill/>
              <a:ln>
                <a:solidFill>
                  <a:srgbClr val="339966"/>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PCTcluster7_QIPPmilestones!$GN$39:$GN$79</c:f>
              <c:numCache>
                <c:formatCode>mmm\ yy</c:formatCode>
                <c:ptCount val="41"/>
              </c:numCache>
            </c:numRef>
          </c:yVal>
        </c:ser>
        <c:ser>
          <c:idx val="26"/>
          <c:order val="26"/>
          <c:tx>
            <c:strRef>
              <c:f>PCTcluster7_QIPPmilestones!$GO$22</c:f>
              <c:strCache>
                <c:ptCount val="1"/>
                <c:pt idx="0">
                  <c:v>QIPP LM 6.26</c:v>
                </c:pt>
              </c:strCache>
            </c:strRef>
          </c:tx>
          <c:spPr>
            <a:ln w="12700">
              <a:solidFill>
                <a:srgbClr val="003300"/>
              </a:solidFill>
              <a:prstDash val="solid"/>
            </a:ln>
          </c:spPr>
          <c:marker>
            <c:symbol val="dash"/>
            <c:size val="5"/>
            <c:spPr>
              <a:noFill/>
              <a:ln>
                <a:solidFill>
                  <a:srgbClr val="003300"/>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PCTcluster7_QIPPmilestones!$GO$39:$GO$79</c:f>
              <c:numCache>
                <c:formatCode>mmm\ yy</c:formatCode>
                <c:ptCount val="41"/>
              </c:numCache>
            </c:numRef>
          </c:yVal>
        </c:ser>
        <c:ser>
          <c:idx val="27"/>
          <c:order val="27"/>
          <c:tx>
            <c:strRef>
              <c:f>PCTcluster7_QIPPmilestones!$GP$22</c:f>
              <c:strCache>
                <c:ptCount val="1"/>
                <c:pt idx="0">
                  <c:v>QIPP LM 6.27</c:v>
                </c:pt>
              </c:strCache>
            </c:strRef>
          </c:tx>
          <c:spPr>
            <a:ln w="12700">
              <a:solidFill>
                <a:srgbClr val="333300"/>
              </a:solidFill>
              <a:prstDash val="solid"/>
            </a:ln>
          </c:spPr>
          <c:marker>
            <c:symbol val="diamond"/>
            <c:size val="5"/>
            <c:spPr>
              <a:solidFill>
                <a:srgbClr val="333300"/>
              </a:solidFill>
              <a:ln>
                <a:solidFill>
                  <a:srgbClr val="333300"/>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PCTcluster7_QIPPmilestones!$GP$39:$GP$79</c:f>
              <c:numCache>
                <c:formatCode>mmm\ yy</c:formatCode>
                <c:ptCount val="41"/>
              </c:numCache>
            </c:numRef>
          </c:yVal>
        </c:ser>
        <c:ser>
          <c:idx val="28"/>
          <c:order val="28"/>
          <c:tx>
            <c:strRef>
              <c:f>PCTcluster7_QIPPmilestones!$GQ$22</c:f>
              <c:strCache>
                <c:ptCount val="1"/>
                <c:pt idx="0">
                  <c:v>QIPP LM 6.28</c:v>
                </c:pt>
              </c:strCache>
            </c:strRef>
          </c:tx>
          <c:spPr>
            <a:ln w="12700">
              <a:solidFill>
                <a:srgbClr val="993300"/>
              </a:solidFill>
              <a:prstDash val="solid"/>
            </a:ln>
          </c:spPr>
          <c:marker>
            <c:symbol val="square"/>
            <c:size val="5"/>
            <c:spPr>
              <a:solidFill>
                <a:srgbClr val="993300"/>
              </a:solidFill>
              <a:ln>
                <a:solidFill>
                  <a:srgbClr val="993300"/>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PCTcluster7_QIPPmilestones!$GQ$39:$GQ$79</c:f>
              <c:numCache>
                <c:formatCode>mmm\ yy</c:formatCode>
                <c:ptCount val="41"/>
              </c:numCache>
            </c:numRef>
          </c:yVal>
        </c:ser>
        <c:ser>
          <c:idx val="29"/>
          <c:order val="29"/>
          <c:tx>
            <c:strRef>
              <c:f>PCTcluster7_QIPPmilestones!$GR$22</c:f>
              <c:strCache>
                <c:ptCount val="1"/>
                <c:pt idx="0">
                  <c:v>QIPP LM 6.29</c:v>
                </c:pt>
              </c:strCache>
            </c:strRef>
          </c:tx>
          <c:spPr>
            <a:ln w="12700">
              <a:solidFill>
                <a:srgbClr val="993366"/>
              </a:solidFill>
              <a:prstDash val="solid"/>
            </a:ln>
          </c:spPr>
          <c:marker>
            <c:symbol val="triangle"/>
            <c:size val="5"/>
            <c:spPr>
              <a:solidFill>
                <a:srgbClr val="993366"/>
              </a:solidFill>
              <a:ln>
                <a:solidFill>
                  <a:srgbClr val="993366"/>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PCTcluster7_QIPPmilestones!$GR$39:$GR$79</c:f>
              <c:numCache>
                <c:formatCode>mmm\ yy</c:formatCode>
                <c:ptCount val="41"/>
              </c:numCache>
            </c:numRef>
          </c:yVal>
        </c:ser>
        <c:axId val="107781120"/>
        <c:axId val="107788544"/>
      </c:scatterChart>
      <c:valAx>
        <c:axId val="107781120"/>
        <c:scaling>
          <c:orientation val="minMax"/>
        </c:scaling>
        <c:axPos val="t"/>
        <c:title>
          <c:tx>
            <c:rich>
              <a:bodyPr/>
              <a:lstStyle/>
              <a:p>
                <a:pPr>
                  <a:defRPr sz="1000" b="1" i="1" u="none" strike="noStrike" baseline="0">
                    <a:solidFill>
                      <a:srgbClr val="000000"/>
                    </a:solidFill>
                    <a:latin typeface="Calibri"/>
                    <a:ea typeface="Calibri"/>
                    <a:cs typeface="Calibri"/>
                  </a:defRPr>
                </a:pPr>
                <a:r>
                  <a:t>MONTH REPORTED</a:t>
                </a:r>
              </a:p>
            </c:rich>
          </c:tx>
          <c:layout>
            <c:manualLayout>
              <c:xMode val="edge"/>
              <c:yMode val="edge"/>
              <c:x val="0.40778603450514367"/>
              <c:y val="5.1548291646394143E-2"/>
            </c:manualLayout>
          </c:layout>
          <c:spPr>
            <a:noFill/>
            <a:ln w="25400">
              <a:noFill/>
            </a:ln>
          </c:spPr>
        </c:title>
        <c:numFmt formatCode="mmm\-yy" sourceLinked="1"/>
        <c:minorTickMark val="out"/>
        <c:tickLblPos val="nextTo"/>
        <c:txPr>
          <a:bodyPr rot="-5400000" vert="horz"/>
          <a:lstStyle/>
          <a:p>
            <a:pPr>
              <a:defRPr sz="1000" b="0" i="1" u="none" strike="noStrike" baseline="0">
                <a:solidFill>
                  <a:srgbClr val="000000"/>
                </a:solidFill>
                <a:latin typeface="Calibri"/>
                <a:ea typeface="Calibri"/>
                <a:cs typeface="Calibri"/>
              </a:defRPr>
            </a:pPr>
            <a:endParaRPr lang="en-US"/>
          </a:p>
        </c:txPr>
        <c:crossAx val="107788544"/>
        <c:crossesAt val="31"/>
        <c:crossBetween val="midCat"/>
        <c:majorUnit val="31"/>
        <c:minorUnit val="31"/>
      </c:valAx>
      <c:valAx>
        <c:axId val="107788544"/>
        <c:scaling>
          <c:orientation val="maxMin"/>
        </c:scaling>
        <c:axPos val="l"/>
        <c:majorGridlines/>
        <c:minorGridlines/>
        <c:title>
          <c:tx>
            <c:rich>
              <a:bodyPr/>
              <a:lstStyle/>
              <a:p>
                <a:pPr>
                  <a:defRPr sz="1000" b="1" i="1" u="none" strike="noStrike" baseline="0">
                    <a:solidFill>
                      <a:srgbClr val="000000"/>
                    </a:solidFill>
                    <a:latin typeface="Calibri"/>
                    <a:ea typeface="Calibri"/>
                    <a:cs typeface="Calibri"/>
                  </a:defRPr>
                </a:pPr>
                <a:r>
                  <a:t>EXPECTED MONTH OF DELVIERY</a:t>
                </a:r>
              </a:p>
            </c:rich>
          </c:tx>
          <c:spPr>
            <a:noFill/>
            <a:ln w="25400">
              <a:noFill/>
            </a:ln>
          </c:spPr>
        </c:title>
        <c:numFmt formatCode="mmm\-yy" sourceLinked="1"/>
        <c:minorTickMark val="out"/>
        <c:tickLblPos val="nextTo"/>
        <c:txPr>
          <a:bodyPr rot="0" vert="horz"/>
          <a:lstStyle/>
          <a:p>
            <a:pPr>
              <a:defRPr sz="1000" b="0" i="1" u="none" strike="noStrike" baseline="0">
                <a:solidFill>
                  <a:srgbClr val="000000"/>
                </a:solidFill>
                <a:latin typeface="Calibri"/>
                <a:ea typeface="Calibri"/>
                <a:cs typeface="Calibri"/>
              </a:defRPr>
            </a:pPr>
            <a:endParaRPr lang="en-US"/>
          </a:p>
        </c:txPr>
        <c:crossAx val="107781120"/>
        <c:crossesAt val="31"/>
        <c:crossBetween val="midCat"/>
        <c:majorUnit val="31"/>
        <c:minorUnit val="31"/>
      </c:valAx>
      <c:spPr>
        <a:ln>
          <a:solidFill>
            <a:schemeClr val="accent1"/>
          </a:solidFill>
        </a:ln>
      </c:spPr>
    </c:plotArea>
    <c:legend>
      <c:legendPos val="r"/>
      <c:layout>
        <c:manualLayout>
          <c:xMode val="edge"/>
          <c:yMode val="edge"/>
          <c:wMode val="edge"/>
          <c:hMode val="edge"/>
          <c:x val="7.662463627546072E-2"/>
          <c:y val="0.80454025214061364"/>
          <c:w val="0.88651794374393444"/>
          <c:h val="0.96090860647463416"/>
        </c:manualLayout>
      </c:layout>
      <c:txPr>
        <a:bodyPr/>
        <a:lstStyle/>
        <a:p>
          <a:pPr>
            <a:defRPr sz="920" b="0" i="1" u="none" strike="noStrike" baseline="0">
              <a:solidFill>
                <a:srgbClr val="000000"/>
              </a:solidFill>
              <a:latin typeface="Calibri"/>
              <a:ea typeface="Calibri"/>
              <a:cs typeface="Calibri"/>
            </a:defRPr>
          </a:pPr>
          <a:endParaRPr lang="en-US"/>
        </a:p>
      </c:txPr>
    </c:legend>
    <c:plotVisOnly val="1"/>
    <c:dispBlanksAs val="gap"/>
  </c:chart>
  <c:txPr>
    <a:bodyPr/>
    <a:lstStyle/>
    <a:p>
      <a:pPr>
        <a:defRPr sz="1000" b="0" i="1" u="none" strike="noStrike" baseline="0">
          <a:solidFill>
            <a:srgbClr val="000000"/>
          </a:solidFill>
          <a:latin typeface="Calibri"/>
          <a:ea typeface="Calibri"/>
          <a:cs typeface="Calibri"/>
        </a:defRPr>
      </a:pPr>
      <a:endParaRPr lang="en-US"/>
    </a:p>
  </c:txPr>
  <c:printSettings>
    <c:headerFooter alignWithMargins="0"/>
    <c:pageMargins b="1" l="0.75000000000000333" r="0.75000000000000333" t="1" header="0.5" footer="0.5"/>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400" b="1" i="1" u="none" strike="noStrike" baseline="0">
                <a:solidFill>
                  <a:srgbClr val="000000"/>
                </a:solidFill>
                <a:latin typeface="Calibri"/>
                <a:ea typeface="Calibri"/>
                <a:cs typeface="Calibri"/>
              </a:defRPr>
            </a:pPr>
            <a:r>
              <a:t>PCT Milestones graph - QIPP initiative 7</a:t>
            </a:r>
          </a:p>
        </c:rich>
      </c:tx>
      <c:layout>
        <c:manualLayout>
          <c:xMode val="edge"/>
          <c:yMode val="edge"/>
          <c:x val="9.8418075647520795E-3"/>
          <c:y val="9.0457962276126614E-3"/>
        </c:manualLayout>
      </c:layout>
      <c:spPr>
        <a:noFill/>
        <a:ln w="25400">
          <a:noFill/>
        </a:ln>
      </c:spPr>
    </c:title>
    <c:plotArea>
      <c:layout>
        <c:manualLayout>
          <c:layoutTarget val="inner"/>
          <c:xMode val="edge"/>
          <c:yMode val="edge"/>
          <c:x val="8.4476379228106677E-2"/>
          <c:y val="0.13164251304030034"/>
          <c:w val="0.79889298892988925"/>
          <c:h val="0.63285024154590053"/>
        </c:manualLayout>
      </c:layout>
      <c:scatterChart>
        <c:scatterStyle val="lineMarker"/>
        <c:ser>
          <c:idx val="0"/>
          <c:order val="0"/>
          <c:tx>
            <c:v>delivery path</c:v>
          </c:tx>
          <c:spPr>
            <a:ln w="6350">
              <a:prstDash val="dashDot"/>
            </a:ln>
          </c:spPr>
          <c:marker>
            <c:symbol val="none"/>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yVal>
        </c:ser>
        <c:ser>
          <c:idx val="6"/>
          <c:order val="1"/>
          <c:tx>
            <c:strRef>
              <c:f>PCTcluster7_QIPPmilestones!$GW$22</c:f>
              <c:strCache>
                <c:ptCount val="1"/>
                <c:pt idx="0">
                  <c:v>QIPP LM 7.1</c:v>
                </c:pt>
              </c:strCache>
            </c:strRef>
          </c:tx>
          <c:spPr>
            <a:ln>
              <a:solidFill>
                <a:schemeClr val="tx2">
                  <a:lumMod val="40000"/>
                  <a:lumOff val="60000"/>
                </a:schemeClr>
              </a:solidFill>
            </a:ln>
          </c:spPr>
          <c:marker>
            <c:symbol val="plus"/>
            <c:size val="7"/>
          </c:marker>
          <c:dLbls>
            <c:dLbl>
              <c:idx val="0"/>
              <c:delete val="1"/>
            </c:dLbl>
            <c:dLbl>
              <c:idx val="1"/>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PCTcluster7_QIPPmilestones!$GW$39:$GW$79</c:f>
              <c:numCache>
                <c:formatCode>mmm\ yy</c:formatCode>
                <c:ptCount val="41"/>
              </c:numCache>
            </c:numRef>
          </c:yVal>
        </c:ser>
        <c:ser>
          <c:idx val="7"/>
          <c:order val="2"/>
          <c:tx>
            <c:strRef>
              <c:f>PCTcluster7_QIPPmilestones!$GX$22</c:f>
              <c:strCache>
                <c:ptCount val="1"/>
                <c:pt idx="0">
                  <c:v>QIPP LM 7.2</c:v>
                </c:pt>
              </c:strCache>
            </c:strRef>
          </c:tx>
          <c:spPr>
            <a:ln w="25400">
              <a:solidFill>
                <a:srgbClr val="FF8080"/>
              </a:solidFill>
              <a:prstDash val="lgDashDot"/>
            </a:ln>
          </c:spPr>
          <c:marker>
            <c:symbol val="plus"/>
            <c:size val="7"/>
            <c:spPr>
              <a:solidFill>
                <a:srgbClr val="969696"/>
              </a:solidFill>
              <a:ln>
                <a:solidFill>
                  <a:srgbClr val="FF8080"/>
                </a:solidFill>
                <a:prstDash val="solid"/>
              </a:ln>
            </c:spPr>
          </c:marker>
          <c:dLbls>
            <c:dLbl>
              <c:idx val="0"/>
              <c:delete val="1"/>
            </c:dLbl>
            <c:dLbl>
              <c:idx val="1"/>
              <c:delete val="1"/>
            </c:dLbl>
            <c:dLbl>
              <c:idx val="2"/>
              <c:delete val="1"/>
            </c:dLbl>
            <c:dLbl>
              <c:idx val="3"/>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PCTcluster7_QIPPmilestones!$GX$39:$GX$79</c:f>
              <c:numCache>
                <c:formatCode>mmm\ yy</c:formatCode>
                <c:ptCount val="41"/>
              </c:numCache>
            </c:numRef>
          </c:yVal>
        </c:ser>
        <c:ser>
          <c:idx val="15"/>
          <c:order val="3"/>
          <c:tx>
            <c:strRef>
              <c:f>PCTcluster7_QIPPmilestones!$GY$22</c:f>
              <c:strCache>
                <c:ptCount val="1"/>
                <c:pt idx="0">
                  <c:v>QIPP LM 7.3</c:v>
                </c:pt>
              </c:strCache>
            </c:strRef>
          </c:tx>
          <c:spPr>
            <a:ln w="25400">
              <a:solidFill>
                <a:srgbClr val="FFCC99"/>
              </a:solidFill>
              <a:prstDash val="solid"/>
            </a:ln>
          </c:spPr>
          <c:marker>
            <c:symbol val="plus"/>
            <c:size val="7"/>
            <c:spPr>
              <a:noFill/>
              <a:ln>
                <a:solidFill>
                  <a:srgbClr val="FFCC99"/>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PCTcluster7_QIPPmilestones!$GY$39:$GY$79</c:f>
              <c:numCache>
                <c:formatCode>mmm\ yy</c:formatCode>
                <c:ptCount val="41"/>
              </c:numCache>
            </c:numRef>
          </c:yVal>
        </c:ser>
        <c:ser>
          <c:idx val="16"/>
          <c:order val="4"/>
          <c:tx>
            <c:strRef>
              <c:f>PCTcluster7_QIPPmilestones!$GZ$22</c:f>
              <c:strCache>
                <c:ptCount val="1"/>
                <c:pt idx="0">
                  <c:v>QIPP LM 7.4</c:v>
                </c:pt>
              </c:strCache>
            </c:strRef>
          </c:tx>
          <c:spPr>
            <a:ln w="25400">
              <a:solidFill>
                <a:srgbClr val="3366FF"/>
              </a:solidFill>
              <a:prstDash val="solid"/>
            </a:ln>
          </c:spPr>
          <c:marker>
            <c:symbol val="plus"/>
            <c:size val="7"/>
            <c:spPr>
              <a:noFill/>
              <a:ln>
                <a:solidFill>
                  <a:srgbClr val="3366FF"/>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PCTcluster7_QIPPmilestones!$GZ$39:$GZ$79</c:f>
              <c:numCache>
                <c:formatCode>mmm\ yy</c:formatCode>
                <c:ptCount val="41"/>
              </c:numCache>
            </c:numRef>
          </c:yVal>
        </c:ser>
        <c:ser>
          <c:idx val="17"/>
          <c:order val="5"/>
          <c:tx>
            <c:strRef>
              <c:f>PCTcluster7_QIPPmilestones!$HA$22</c:f>
              <c:strCache>
                <c:ptCount val="1"/>
                <c:pt idx="0">
                  <c:v>QIPP LM 7.5</c:v>
                </c:pt>
              </c:strCache>
            </c:strRef>
          </c:tx>
          <c:spPr>
            <a:ln w="25400">
              <a:solidFill>
                <a:srgbClr val="33CCCC"/>
              </a:solidFill>
              <a:prstDash val="solid"/>
            </a:ln>
          </c:spPr>
          <c:marker>
            <c:symbol val="plus"/>
            <c:size val="7"/>
            <c:spPr>
              <a:noFill/>
              <a:ln>
                <a:solidFill>
                  <a:srgbClr val="33CCCC"/>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PCTcluster7_QIPPmilestones!$HA$39:$HA$79</c:f>
              <c:numCache>
                <c:formatCode>mmm\ yy</c:formatCode>
                <c:ptCount val="41"/>
              </c:numCache>
            </c:numRef>
          </c:yVal>
        </c:ser>
        <c:ser>
          <c:idx val="2"/>
          <c:order val="6"/>
          <c:tx>
            <c:strRef>
              <c:f>PCTcluster7_QIPPmilestones!$HB$22</c:f>
              <c:strCache>
                <c:ptCount val="1"/>
                <c:pt idx="0">
                  <c:v>QIPP LM 7.6</c:v>
                </c:pt>
              </c:strCache>
            </c:strRef>
          </c:tx>
          <c:marker>
            <c:symbol val="plus"/>
            <c:size val="7"/>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PCTcluster7_QIPPmilestones!$HB$39:$HB$79</c:f>
              <c:numCache>
                <c:formatCode>mmm\ yy</c:formatCode>
                <c:ptCount val="41"/>
              </c:numCache>
            </c:numRef>
          </c:yVal>
        </c:ser>
        <c:ser>
          <c:idx val="3"/>
          <c:order val="7"/>
          <c:tx>
            <c:strRef>
              <c:f>PCTcluster7_QIPPmilestones!$HC$22</c:f>
              <c:strCache>
                <c:ptCount val="1"/>
                <c:pt idx="0">
                  <c:v>QIPP LM 7.7</c:v>
                </c:pt>
              </c:strCache>
            </c:strRef>
          </c:tx>
          <c:marker>
            <c:symbol val="plus"/>
            <c:size val="7"/>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PCTcluster7_QIPPmilestones!$HC$39:$HC$79</c:f>
              <c:numCache>
                <c:formatCode>mmm\ yy</c:formatCode>
                <c:ptCount val="41"/>
              </c:numCache>
            </c:numRef>
          </c:yVal>
        </c:ser>
        <c:ser>
          <c:idx val="4"/>
          <c:order val="8"/>
          <c:tx>
            <c:strRef>
              <c:f>PCTcluster7_QIPPmilestones!$HD$22</c:f>
              <c:strCache>
                <c:ptCount val="1"/>
                <c:pt idx="0">
                  <c:v>QIPP LM 7.8</c:v>
                </c:pt>
              </c:strCache>
            </c:strRef>
          </c:tx>
          <c:marker>
            <c:symbol val="plus"/>
            <c:size val="7"/>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PCTcluster7_QIPPmilestones!$HD$39:$HD$79</c:f>
              <c:numCache>
                <c:formatCode>mmm\ yy</c:formatCode>
                <c:ptCount val="41"/>
              </c:numCache>
            </c:numRef>
          </c:yVal>
        </c:ser>
        <c:ser>
          <c:idx val="5"/>
          <c:order val="9"/>
          <c:tx>
            <c:strRef>
              <c:f>PCTcluster7_QIPPmilestones!$HE$22</c:f>
              <c:strCache>
                <c:ptCount val="1"/>
                <c:pt idx="0">
                  <c:v>QIPP LM 7.9</c:v>
                </c:pt>
              </c:strCache>
            </c:strRef>
          </c:tx>
          <c:marker>
            <c:symbol val="plus"/>
            <c:size val="7"/>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PCTcluster7_QIPPmilestones!$HE$39:$HE$79</c:f>
              <c:numCache>
                <c:formatCode>mmm\ yy</c:formatCode>
                <c:ptCount val="41"/>
              </c:numCache>
            </c:numRef>
          </c:yVal>
        </c:ser>
        <c:ser>
          <c:idx val="8"/>
          <c:order val="10"/>
          <c:tx>
            <c:strRef>
              <c:f>PCTcluster7_QIPPmilestones!$HF$22</c:f>
              <c:strCache>
                <c:ptCount val="1"/>
                <c:pt idx="0">
                  <c:v>QIPP LM 7.10</c:v>
                </c:pt>
              </c:strCache>
            </c:strRef>
          </c:tx>
          <c:marker>
            <c:symbol val="plus"/>
            <c:size val="7"/>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PCTcluster7_QIPPmilestones!$HF$39:$HF$79</c:f>
              <c:numCache>
                <c:formatCode>mmm\ yy</c:formatCode>
                <c:ptCount val="41"/>
              </c:numCache>
            </c:numRef>
          </c:yVal>
        </c:ser>
        <c:ser>
          <c:idx val="1"/>
          <c:order val="11"/>
          <c:tx>
            <c:strRef>
              <c:f>PCTcluster7_QIPPmilestones!$HG$22</c:f>
              <c:strCache>
                <c:ptCount val="1"/>
                <c:pt idx="0">
                  <c:v>QIPP LM 7.11</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PCTcluster7_QIPPmilestones!$HG$39:$HG$79</c:f>
              <c:numCache>
                <c:formatCode>mmm\ yy</c:formatCode>
                <c:ptCount val="41"/>
              </c:numCache>
            </c:numRef>
          </c:yVal>
        </c:ser>
        <c:ser>
          <c:idx val="9"/>
          <c:order val="12"/>
          <c:tx>
            <c:strRef>
              <c:f>PCTcluster7_QIPPmilestones!$HH$22</c:f>
              <c:strCache>
                <c:ptCount val="1"/>
                <c:pt idx="0">
                  <c:v>QIPP LM 7.12</c:v>
                </c:pt>
              </c:strCache>
            </c:strRef>
          </c:tx>
          <c:spPr>
            <a:ln w="12700">
              <a:solidFill>
                <a:srgbClr val="CCFFFF"/>
              </a:solidFill>
              <a:prstDash val="solid"/>
            </a:ln>
          </c:spPr>
          <c:marker>
            <c:symbol val="diamond"/>
            <c:size val="5"/>
            <c:spPr>
              <a:solidFill>
                <a:srgbClr val="CCFFFF"/>
              </a:solidFill>
              <a:ln>
                <a:solidFill>
                  <a:srgbClr val="CCFFFF"/>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PCTcluster7_QIPPmilestones!$HH$39:$HH$79</c:f>
              <c:numCache>
                <c:formatCode>mmm\ yy</c:formatCode>
                <c:ptCount val="41"/>
              </c:numCache>
            </c:numRef>
          </c:yVal>
        </c:ser>
        <c:ser>
          <c:idx val="10"/>
          <c:order val="13"/>
          <c:tx>
            <c:strRef>
              <c:f>PCTcluster7_QIPPmilestones!$HI$22</c:f>
              <c:strCache>
                <c:ptCount val="1"/>
                <c:pt idx="0">
                  <c:v>QIPP LM 7.13</c:v>
                </c:pt>
              </c:strCache>
            </c:strRef>
          </c:tx>
          <c:spPr>
            <a:ln w="12700">
              <a:solidFill>
                <a:srgbClr val="CCFFCC"/>
              </a:solidFill>
              <a:prstDash val="solid"/>
            </a:ln>
          </c:spPr>
          <c:marker>
            <c:symbol val="square"/>
            <c:size val="5"/>
            <c:spPr>
              <a:solidFill>
                <a:srgbClr val="CCFFCC"/>
              </a:solidFill>
              <a:ln>
                <a:solidFill>
                  <a:srgbClr val="CCFFCC"/>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PCTcluster7_QIPPmilestones!$HI$39:$HI$79</c:f>
              <c:numCache>
                <c:formatCode>mmm\ yy</c:formatCode>
                <c:ptCount val="41"/>
              </c:numCache>
            </c:numRef>
          </c:yVal>
        </c:ser>
        <c:ser>
          <c:idx val="11"/>
          <c:order val="14"/>
          <c:tx>
            <c:strRef>
              <c:f>PCTcluster7_QIPPmilestones!$HJ$22</c:f>
              <c:strCache>
                <c:ptCount val="1"/>
                <c:pt idx="0">
                  <c:v>QIPP LM 7.14</c:v>
                </c:pt>
              </c:strCache>
            </c:strRef>
          </c:tx>
          <c:spPr>
            <a:ln w="12700">
              <a:solidFill>
                <a:srgbClr val="FFFF99"/>
              </a:solidFill>
              <a:prstDash val="solid"/>
            </a:ln>
          </c:spPr>
          <c:marker>
            <c:symbol val="triangle"/>
            <c:size val="5"/>
            <c:spPr>
              <a:solidFill>
                <a:srgbClr val="FFFF99"/>
              </a:solidFill>
              <a:ln>
                <a:solidFill>
                  <a:srgbClr val="FFFF99"/>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PCTcluster7_QIPPmilestones!$HJ$39:$HJ$79</c:f>
              <c:numCache>
                <c:formatCode>mmm\ yy</c:formatCode>
                <c:ptCount val="41"/>
              </c:numCache>
            </c:numRef>
          </c:yVal>
        </c:ser>
        <c:ser>
          <c:idx val="12"/>
          <c:order val="15"/>
          <c:tx>
            <c:strRef>
              <c:f>PCTcluster7_QIPPmilestones!$HK$22</c:f>
              <c:strCache>
                <c:ptCount val="1"/>
                <c:pt idx="0">
                  <c:v>QIPP LM 7.15</c:v>
                </c:pt>
              </c:strCache>
            </c:strRef>
          </c:tx>
          <c:spPr>
            <a:ln w="12700">
              <a:solidFill>
                <a:srgbClr val="99CCFF"/>
              </a:solidFill>
              <a:prstDash val="solid"/>
            </a:ln>
          </c:spPr>
          <c:marker>
            <c:symbol val="x"/>
            <c:size val="5"/>
            <c:spPr>
              <a:noFill/>
              <a:ln>
                <a:solidFill>
                  <a:srgbClr val="99CCFF"/>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PCTcluster7_QIPPmilestones!$HK$39:$HK$79</c:f>
              <c:numCache>
                <c:formatCode>mmm\ yy</c:formatCode>
                <c:ptCount val="41"/>
              </c:numCache>
            </c:numRef>
          </c:yVal>
        </c:ser>
        <c:ser>
          <c:idx val="13"/>
          <c:order val="16"/>
          <c:tx>
            <c:strRef>
              <c:f>PCTcluster7_QIPPmilestones!$HL$22</c:f>
              <c:strCache>
                <c:ptCount val="1"/>
                <c:pt idx="0">
                  <c:v>QIPP LM 7.16</c:v>
                </c:pt>
              </c:strCache>
            </c:strRef>
          </c:tx>
          <c:spPr>
            <a:ln w="12700">
              <a:solidFill>
                <a:srgbClr val="FF99CC"/>
              </a:solidFill>
              <a:prstDash val="solid"/>
            </a:ln>
          </c:spPr>
          <c:marker>
            <c:symbol val="star"/>
            <c:size val="5"/>
            <c:spPr>
              <a:noFill/>
              <a:ln>
                <a:solidFill>
                  <a:srgbClr val="FF99CC"/>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PCTcluster7_QIPPmilestones!$HL$39:$HL$79</c:f>
              <c:numCache>
                <c:formatCode>mmm\ yy</c:formatCode>
                <c:ptCount val="41"/>
              </c:numCache>
            </c:numRef>
          </c:yVal>
        </c:ser>
        <c:ser>
          <c:idx val="14"/>
          <c:order val="17"/>
          <c:tx>
            <c:strRef>
              <c:f>PCTcluster7_QIPPmilestones!$HM$22</c:f>
              <c:strCache>
                <c:ptCount val="1"/>
                <c:pt idx="0">
                  <c:v>QIPP LM 7.17</c:v>
                </c:pt>
              </c:strCache>
            </c:strRef>
          </c:tx>
          <c:spPr>
            <a:ln w="12700">
              <a:solidFill>
                <a:srgbClr val="CC99FF"/>
              </a:solidFill>
              <a:prstDash val="solid"/>
            </a:ln>
          </c:spPr>
          <c:marker>
            <c:symbol val="circle"/>
            <c:size val="5"/>
            <c:spPr>
              <a:solidFill>
                <a:srgbClr val="CC99FF"/>
              </a:solidFill>
              <a:ln>
                <a:solidFill>
                  <a:srgbClr val="CC99FF"/>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PCTcluster7_QIPPmilestones!$HM$39:$HM$79</c:f>
              <c:numCache>
                <c:formatCode>mmm\ yy</c:formatCode>
                <c:ptCount val="41"/>
              </c:numCache>
            </c:numRef>
          </c:yVal>
        </c:ser>
        <c:ser>
          <c:idx val="18"/>
          <c:order val="18"/>
          <c:tx>
            <c:strRef>
              <c:f>PCTcluster7_QIPPmilestones!$HN$22</c:f>
              <c:strCache>
                <c:ptCount val="1"/>
                <c:pt idx="0">
                  <c:v>QIPP LM 7.18</c:v>
                </c:pt>
              </c:strCache>
            </c:strRef>
          </c:tx>
          <c:spPr>
            <a:ln w="12700">
              <a:solidFill>
                <a:srgbClr val="99CC00"/>
              </a:solidFill>
              <a:prstDash val="solid"/>
            </a:ln>
          </c:spPr>
          <c:marker>
            <c:symbol val="diamond"/>
            <c:size val="5"/>
            <c:spPr>
              <a:solidFill>
                <a:srgbClr val="99CC00"/>
              </a:solidFill>
              <a:ln>
                <a:solidFill>
                  <a:srgbClr val="99CC00"/>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PCTcluster7_QIPPmilestones!$HN$39:$HN$79</c:f>
              <c:numCache>
                <c:formatCode>mmm\ yy</c:formatCode>
                <c:ptCount val="41"/>
              </c:numCache>
            </c:numRef>
          </c:yVal>
        </c:ser>
        <c:ser>
          <c:idx val="19"/>
          <c:order val="19"/>
          <c:tx>
            <c:strRef>
              <c:f>PCTcluster7_QIPPmilestones!$HO$22</c:f>
              <c:strCache>
                <c:ptCount val="1"/>
                <c:pt idx="0">
                  <c:v>QIPP LM 7.19</c:v>
                </c:pt>
              </c:strCache>
            </c:strRef>
          </c:tx>
          <c:spPr>
            <a:ln w="12700">
              <a:solidFill>
                <a:srgbClr val="FFCC00"/>
              </a:solidFill>
              <a:prstDash val="solid"/>
            </a:ln>
          </c:spPr>
          <c:marker>
            <c:symbol val="square"/>
            <c:size val="5"/>
            <c:spPr>
              <a:solidFill>
                <a:srgbClr val="FFCC00"/>
              </a:solidFill>
              <a:ln>
                <a:solidFill>
                  <a:srgbClr val="FFCC00"/>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PCTcluster7_QIPPmilestones!$HO$39:$HO$79</c:f>
              <c:numCache>
                <c:formatCode>mmm\ yy</c:formatCode>
                <c:ptCount val="41"/>
              </c:numCache>
            </c:numRef>
          </c:yVal>
        </c:ser>
        <c:ser>
          <c:idx val="20"/>
          <c:order val="20"/>
          <c:tx>
            <c:strRef>
              <c:f>PCTcluster7_QIPPmilestones!$HP$22</c:f>
              <c:strCache>
                <c:ptCount val="1"/>
                <c:pt idx="0">
                  <c:v>QIPP LM 7.20</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PCTcluster7_QIPPmilestones!$HP$39:$HP$79</c:f>
              <c:numCache>
                <c:formatCode>mmm\ yy</c:formatCode>
                <c:ptCount val="41"/>
              </c:numCache>
            </c:numRef>
          </c:yVal>
        </c:ser>
        <c:ser>
          <c:idx val="21"/>
          <c:order val="21"/>
          <c:tx>
            <c:strRef>
              <c:f>PCTcluster7_QIPPmilestones!$HQ$22</c:f>
              <c:strCache>
                <c:ptCount val="1"/>
                <c:pt idx="0">
                  <c:v>QIPP LM 7.21</c:v>
                </c:pt>
              </c:strCache>
            </c:strRef>
          </c:tx>
          <c:spPr>
            <a:ln w="12700">
              <a:solidFill>
                <a:srgbClr val="FF6600"/>
              </a:solidFill>
              <a:prstDash val="solid"/>
            </a:ln>
          </c:spPr>
          <c:marker>
            <c:symbol val="x"/>
            <c:size val="5"/>
            <c:spPr>
              <a:noFill/>
              <a:ln>
                <a:solidFill>
                  <a:srgbClr val="FF6600"/>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PCTcluster7_QIPPmilestones!$HQ$39:$HQ$79</c:f>
              <c:numCache>
                <c:formatCode>mmm\ yy</c:formatCode>
                <c:ptCount val="41"/>
              </c:numCache>
            </c:numRef>
          </c:yVal>
        </c:ser>
        <c:ser>
          <c:idx val="22"/>
          <c:order val="22"/>
          <c:tx>
            <c:strRef>
              <c:f>PCTcluster7_QIPPmilestones!$HR$22</c:f>
              <c:strCache>
                <c:ptCount val="1"/>
                <c:pt idx="0">
                  <c:v>QIPP LM 7.22</c:v>
                </c:pt>
              </c:strCache>
            </c:strRef>
          </c:tx>
          <c:spPr>
            <a:ln w="12700">
              <a:solidFill>
                <a:srgbClr val="666699"/>
              </a:solidFill>
              <a:prstDash val="solid"/>
            </a:ln>
          </c:spPr>
          <c:marker>
            <c:symbol val="star"/>
            <c:size val="5"/>
            <c:spPr>
              <a:noFill/>
              <a:ln>
                <a:solidFill>
                  <a:srgbClr val="666699"/>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PCTcluster7_QIPPmilestones!$HR$39:$HR$79</c:f>
              <c:numCache>
                <c:formatCode>mmm\ yy</c:formatCode>
                <c:ptCount val="41"/>
              </c:numCache>
            </c:numRef>
          </c:yVal>
        </c:ser>
        <c:ser>
          <c:idx val="23"/>
          <c:order val="23"/>
          <c:tx>
            <c:strRef>
              <c:f>PCTcluster7_QIPPmilestones!$HS$22</c:f>
              <c:strCache>
                <c:ptCount val="1"/>
                <c:pt idx="0">
                  <c:v>QIPP LM 7.23</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PCTcluster7_QIPPmilestones!$HS$39:$HS$79</c:f>
              <c:numCache>
                <c:formatCode>mmm\ yy</c:formatCode>
                <c:ptCount val="41"/>
              </c:numCache>
            </c:numRef>
          </c:yVal>
        </c:ser>
        <c:ser>
          <c:idx val="24"/>
          <c:order val="24"/>
          <c:tx>
            <c:strRef>
              <c:f>PCTcluster7_QIPPmilestones!$HT$22</c:f>
              <c:strCache>
                <c:ptCount val="1"/>
                <c:pt idx="0">
                  <c:v>QIPP LM 7.24</c:v>
                </c:pt>
              </c:strCache>
            </c:strRef>
          </c:tx>
          <c:spPr>
            <a:ln w="12700">
              <a:solidFill>
                <a:srgbClr val="003366"/>
              </a:solidFill>
              <a:prstDash val="solid"/>
            </a:ln>
          </c:spPr>
          <c:marker>
            <c:symbol val="plus"/>
            <c:size val="5"/>
            <c:spPr>
              <a:noFill/>
              <a:ln>
                <a:solidFill>
                  <a:srgbClr val="003366"/>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PCTcluster7_QIPPmilestones!$HT$39:$HT$79</c:f>
              <c:numCache>
                <c:formatCode>mmm\ yy</c:formatCode>
                <c:ptCount val="41"/>
              </c:numCache>
            </c:numRef>
          </c:yVal>
        </c:ser>
        <c:ser>
          <c:idx val="25"/>
          <c:order val="25"/>
          <c:tx>
            <c:strRef>
              <c:f>PCTcluster7_QIPPmilestones!$HU$22</c:f>
              <c:strCache>
                <c:ptCount val="1"/>
                <c:pt idx="0">
                  <c:v>QIPP LM 7.25</c:v>
                </c:pt>
              </c:strCache>
            </c:strRef>
          </c:tx>
          <c:spPr>
            <a:ln w="12700">
              <a:solidFill>
                <a:srgbClr val="339966"/>
              </a:solidFill>
              <a:prstDash val="solid"/>
            </a:ln>
          </c:spPr>
          <c:marker>
            <c:symbol val="dot"/>
            <c:size val="5"/>
            <c:spPr>
              <a:noFill/>
              <a:ln>
                <a:solidFill>
                  <a:srgbClr val="339966"/>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PCTcluster7_QIPPmilestones!$HU$39:$HU$79</c:f>
              <c:numCache>
                <c:formatCode>mmm\ yy</c:formatCode>
                <c:ptCount val="41"/>
              </c:numCache>
            </c:numRef>
          </c:yVal>
        </c:ser>
        <c:ser>
          <c:idx val="26"/>
          <c:order val="26"/>
          <c:tx>
            <c:strRef>
              <c:f>PCTcluster7_QIPPmilestones!$HV$22</c:f>
              <c:strCache>
                <c:ptCount val="1"/>
                <c:pt idx="0">
                  <c:v>QIPP LM 7.26</c:v>
                </c:pt>
              </c:strCache>
            </c:strRef>
          </c:tx>
          <c:spPr>
            <a:ln w="12700">
              <a:solidFill>
                <a:srgbClr val="003300"/>
              </a:solidFill>
              <a:prstDash val="solid"/>
            </a:ln>
          </c:spPr>
          <c:marker>
            <c:symbol val="dash"/>
            <c:size val="5"/>
            <c:spPr>
              <a:noFill/>
              <a:ln>
                <a:solidFill>
                  <a:srgbClr val="003300"/>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PCTcluster7_QIPPmilestones!$HV$39:$HV$79</c:f>
              <c:numCache>
                <c:formatCode>mmm\ yy</c:formatCode>
                <c:ptCount val="41"/>
              </c:numCache>
            </c:numRef>
          </c:yVal>
        </c:ser>
        <c:ser>
          <c:idx val="27"/>
          <c:order val="27"/>
          <c:tx>
            <c:strRef>
              <c:f>PCTcluster7_QIPPmilestones!$HW$22</c:f>
              <c:strCache>
                <c:ptCount val="1"/>
                <c:pt idx="0">
                  <c:v>QIPP LM 7.27</c:v>
                </c:pt>
              </c:strCache>
            </c:strRef>
          </c:tx>
          <c:spPr>
            <a:ln w="12700">
              <a:solidFill>
                <a:srgbClr val="333300"/>
              </a:solidFill>
              <a:prstDash val="solid"/>
            </a:ln>
          </c:spPr>
          <c:marker>
            <c:symbol val="diamond"/>
            <c:size val="5"/>
            <c:spPr>
              <a:solidFill>
                <a:srgbClr val="333300"/>
              </a:solidFill>
              <a:ln>
                <a:solidFill>
                  <a:srgbClr val="333300"/>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PCTcluster7_QIPPmilestones!$HW$39:$HW$79</c:f>
              <c:numCache>
                <c:formatCode>mmm\ yy</c:formatCode>
                <c:ptCount val="41"/>
              </c:numCache>
            </c:numRef>
          </c:yVal>
        </c:ser>
        <c:ser>
          <c:idx val="28"/>
          <c:order val="28"/>
          <c:tx>
            <c:strRef>
              <c:f>PCTcluster7_QIPPmilestones!$HX$22</c:f>
              <c:strCache>
                <c:ptCount val="1"/>
                <c:pt idx="0">
                  <c:v>QIPP LM 7.28</c:v>
                </c:pt>
              </c:strCache>
            </c:strRef>
          </c:tx>
          <c:spPr>
            <a:ln w="12700">
              <a:solidFill>
                <a:srgbClr val="993300"/>
              </a:solidFill>
              <a:prstDash val="solid"/>
            </a:ln>
          </c:spPr>
          <c:marker>
            <c:symbol val="square"/>
            <c:size val="5"/>
            <c:spPr>
              <a:solidFill>
                <a:srgbClr val="993300"/>
              </a:solidFill>
              <a:ln>
                <a:solidFill>
                  <a:srgbClr val="993300"/>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PCTcluster7_QIPPmilestones!$HX$39:$HX$79</c:f>
              <c:numCache>
                <c:formatCode>mmm\ yy</c:formatCode>
                <c:ptCount val="41"/>
              </c:numCache>
            </c:numRef>
          </c:yVal>
        </c:ser>
        <c:ser>
          <c:idx val="29"/>
          <c:order val="29"/>
          <c:tx>
            <c:strRef>
              <c:f>PCTcluster7_QIPPmilestones!$HY$22</c:f>
              <c:strCache>
                <c:ptCount val="1"/>
                <c:pt idx="0">
                  <c:v>QIPP LM 7.29</c:v>
                </c:pt>
              </c:strCache>
            </c:strRef>
          </c:tx>
          <c:spPr>
            <a:ln w="12700">
              <a:solidFill>
                <a:srgbClr val="993366"/>
              </a:solidFill>
              <a:prstDash val="solid"/>
            </a:ln>
          </c:spPr>
          <c:marker>
            <c:symbol val="triangle"/>
            <c:size val="5"/>
            <c:spPr>
              <a:solidFill>
                <a:srgbClr val="993366"/>
              </a:solidFill>
              <a:ln>
                <a:solidFill>
                  <a:srgbClr val="993366"/>
                </a:solidFill>
                <a:prstDash val="solid"/>
              </a:ln>
            </c:spPr>
          </c:marker>
          <c:xVal>
            <c:numRef>
              <c:f>PCTcluster7_QIPPmilestones!$C$39:$C$79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PCTcluster7_QIPPmilestones!$HY$39:$HY$79</c:f>
              <c:numCache>
                <c:formatCode>mmm\ yy</c:formatCode>
                <c:ptCount val="41"/>
              </c:numCache>
            </c:numRef>
          </c:yVal>
        </c:ser>
        <c:axId val="108033536"/>
        <c:axId val="108036864"/>
      </c:scatterChart>
      <c:valAx>
        <c:axId val="108033536"/>
        <c:scaling>
          <c:orientation val="minMax"/>
        </c:scaling>
        <c:axPos val="t"/>
        <c:title>
          <c:tx>
            <c:rich>
              <a:bodyPr/>
              <a:lstStyle/>
              <a:p>
                <a:pPr>
                  <a:defRPr sz="1000" b="1" i="1" u="none" strike="noStrike" baseline="0">
                    <a:solidFill>
                      <a:srgbClr val="000000"/>
                    </a:solidFill>
                    <a:latin typeface="Calibri"/>
                    <a:ea typeface="Calibri"/>
                    <a:cs typeface="Calibri"/>
                  </a:defRPr>
                </a:pPr>
                <a:r>
                  <a:t>MONTH REPORTED</a:t>
                </a:r>
              </a:p>
            </c:rich>
          </c:tx>
          <c:layout>
            <c:manualLayout>
              <c:xMode val="edge"/>
              <c:yMode val="edge"/>
              <c:x val="0.40778601802681641"/>
              <c:y val="5.1548291979875323E-2"/>
            </c:manualLayout>
          </c:layout>
          <c:spPr>
            <a:noFill/>
            <a:ln w="25400">
              <a:noFill/>
            </a:ln>
          </c:spPr>
        </c:title>
        <c:numFmt formatCode="mmm\-yy" sourceLinked="1"/>
        <c:minorTickMark val="out"/>
        <c:tickLblPos val="nextTo"/>
        <c:txPr>
          <a:bodyPr rot="-5400000" vert="horz"/>
          <a:lstStyle/>
          <a:p>
            <a:pPr>
              <a:defRPr sz="1000" b="0" i="1" u="none" strike="noStrike" baseline="0">
                <a:solidFill>
                  <a:srgbClr val="000000"/>
                </a:solidFill>
                <a:latin typeface="Calibri"/>
                <a:ea typeface="Calibri"/>
                <a:cs typeface="Calibri"/>
              </a:defRPr>
            </a:pPr>
            <a:endParaRPr lang="en-US"/>
          </a:p>
        </c:txPr>
        <c:crossAx val="108036864"/>
        <c:crossesAt val="31"/>
        <c:crossBetween val="midCat"/>
        <c:majorUnit val="31"/>
        <c:minorUnit val="31"/>
      </c:valAx>
      <c:valAx>
        <c:axId val="108036864"/>
        <c:scaling>
          <c:orientation val="maxMin"/>
        </c:scaling>
        <c:axPos val="l"/>
        <c:majorGridlines/>
        <c:minorGridlines/>
        <c:title>
          <c:tx>
            <c:rich>
              <a:bodyPr/>
              <a:lstStyle/>
              <a:p>
                <a:pPr>
                  <a:defRPr sz="1000" b="1" i="1" u="none" strike="noStrike" baseline="0">
                    <a:solidFill>
                      <a:srgbClr val="000000"/>
                    </a:solidFill>
                    <a:latin typeface="Calibri"/>
                    <a:ea typeface="Calibri"/>
                    <a:cs typeface="Calibri"/>
                  </a:defRPr>
                </a:pPr>
                <a:r>
                  <a:t>EXPECTED MONTH OF DELVIERY</a:t>
                </a:r>
              </a:p>
            </c:rich>
          </c:tx>
          <c:spPr>
            <a:noFill/>
            <a:ln w="25400">
              <a:noFill/>
            </a:ln>
          </c:spPr>
        </c:title>
        <c:numFmt formatCode="mmm\-yy" sourceLinked="1"/>
        <c:minorTickMark val="out"/>
        <c:tickLblPos val="nextTo"/>
        <c:txPr>
          <a:bodyPr rot="0" vert="horz"/>
          <a:lstStyle/>
          <a:p>
            <a:pPr>
              <a:defRPr sz="1000" b="0" i="1" u="none" strike="noStrike" baseline="0">
                <a:solidFill>
                  <a:srgbClr val="000000"/>
                </a:solidFill>
                <a:latin typeface="Calibri"/>
                <a:ea typeface="Calibri"/>
                <a:cs typeface="Calibri"/>
              </a:defRPr>
            </a:pPr>
            <a:endParaRPr lang="en-US"/>
          </a:p>
        </c:txPr>
        <c:crossAx val="108033536"/>
        <c:crossesAt val="31"/>
        <c:crossBetween val="midCat"/>
        <c:majorUnit val="31"/>
        <c:minorUnit val="31"/>
      </c:valAx>
      <c:spPr>
        <a:ln>
          <a:solidFill>
            <a:schemeClr val="accent1"/>
          </a:solidFill>
        </a:ln>
      </c:spPr>
    </c:plotArea>
    <c:legend>
      <c:legendPos val="r"/>
      <c:layout>
        <c:manualLayout>
          <c:xMode val="edge"/>
          <c:yMode val="edge"/>
          <c:wMode val="edge"/>
          <c:hMode val="edge"/>
          <c:x val="7.7519481576430904E-2"/>
          <c:y val="0.80604534005037864"/>
          <c:w val="0.88662882255997422"/>
          <c:h val="0.96221662468513869"/>
        </c:manualLayout>
      </c:layout>
      <c:txPr>
        <a:bodyPr/>
        <a:lstStyle/>
        <a:p>
          <a:pPr>
            <a:defRPr sz="920" b="0" i="1" u="none" strike="noStrike" baseline="0">
              <a:solidFill>
                <a:srgbClr val="000000"/>
              </a:solidFill>
              <a:latin typeface="Calibri"/>
              <a:ea typeface="Calibri"/>
              <a:cs typeface="Calibri"/>
            </a:defRPr>
          </a:pPr>
          <a:endParaRPr lang="en-US"/>
        </a:p>
      </c:txPr>
    </c:legend>
    <c:plotVisOnly val="1"/>
    <c:dispBlanksAs val="gap"/>
  </c:chart>
  <c:txPr>
    <a:bodyPr/>
    <a:lstStyle/>
    <a:p>
      <a:pPr>
        <a:defRPr sz="1000" b="0" i="1" u="none" strike="noStrike" baseline="0">
          <a:solidFill>
            <a:srgbClr val="000000"/>
          </a:solidFill>
          <a:latin typeface="Calibri"/>
          <a:ea typeface="Calibri"/>
          <a:cs typeface="Calibri"/>
        </a:defRPr>
      </a:pPr>
      <a:endParaRPr lang="en-US"/>
    </a:p>
  </c:txPr>
  <c:printSettings>
    <c:headerFooter alignWithMargins="0"/>
    <c:pageMargins b="1" l="0.75000000000000333" r="0.75000000000000333"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400" b="1" i="1" u="none" strike="noStrike" baseline="0">
                <a:solidFill>
                  <a:srgbClr val="000000"/>
                </a:solidFill>
                <a:latin typeface="Calibri"/>
                <a:ea typeface="Calibri"/>
                <a:cs typeface="Calibri"/>
              </a:defRPr>
            </a:pPr>
            <a:r>
              <a:t>PCT Milestones graph - QIPP initiative 5</a:t>
            </a:r>
          </a:p>
        </c:rich>
      </c:tx>
      <c:layout>
        <c:manualLayout>
          <c:xMode val="edge"/>
          <c:yMode val="edge"/>
          <c:x val="9.8418571464974642E-3"/>
          <c:y val="9.0457064079111325E-3"/>
        </c:manualLayout>
      </c:layout>
      <c:spPr>
        <a:noFill/>
        <a:ln w="25400">
          <a:noFill/>
        </a:ln>
      </c:spPr>
    </c:title>
    <c:plotArea>
      <c:layout>
        <c:manualLayout>
          <c:layoutTarget val="inner"/>
          <c:xMode val="edge"/>
          <c:yMode val="edge"/>
          <c:x val="8.4476379228106677E-2"/>
          <c:y val="0.13164251304030034"/>
          <c:w val="0.79889298892988925"/>
          <c:h val="0.63285024154590053"/>
        </c:manualLayout>
      </c:layout>
      <c:scatterChart>
        <c:scatterStyle val="lineMarker"/>
        <c:ser>
          <c:idx val="0"/>
          <c:order val="0"/>
          <c:tx>
            <c:v>delivery path</c:v>
          </c:tx>
          <c:spPr>
            <a:ln w="6350">
              <a:prstDash val="dashDot"/>
            </a:ln>
          </c:spPr>
          <c:marker>
            <c:symbol val="none"/>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yVal>
        </c:ser>
        <c:ser>
          <c:idx val="6"/>
          <c:order val="1"/>
          <c:tx>
            <c:strRef>
              <c:f>INEL_QIPPmilestones!$EI$22</c:f>
              <c:strCache>
                <c:ptCount val="1"/>
                <c:pt idx="0">
                  <c:v>QIPP LM 5.1</c:v>
                </c:pt>
              </c:strCache>
            </c:strRef>
          </c:tx>
          <c:spPr>
            <a:ln>
              <a:solidFill>
                <a:schemeClr val="tx2">
                  <a:lumMod val="40000"/>
                  <a:lumOff val="60000"/>
                </a:schemeClr>
              </a:solidFill>
            </a:ln>
          </c:spPr>
          <c:marker>
            <c:symbol val="plus"/>
            <c:size val="7"/>
          </c:marker>
          <c:dLbls>
            <c:dLbl>
              <c:idx val="0"/>
              <c:delete val="1"/>
            </c:dLbl>
            <c:dLbl>
              <c:idx val="1"/>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INEL_QIPPmilestones!$EI$39:$EI$79</c:f>
              <c:numCache>
                <c:formatCode>mmm\ yy</c:formatCode>
                <c:ptCount val="41"/>
                <c:pt idx="4">
                  <c:v>41029</c:v>
                </c:pt>
              </c:numCache>
            </c:numRef>
          </c:yVal>
        </c:ser>
        <c:ser>
          <c:idx val="7"/>
          <c:order val="2"/>
          <c:tx>
            <c:strRef>
              <c:f>INEL_QIPPmilestones!$EJ$22</c:f>
              <c:strCache>
                <c:ptCount val="1"/>
                <c:pt idx="0">
                  <c:v>QIPP LM 5.2</c:v>
                </c:pt>
              </c:strCache>
            </c:strRef>
          </c:tx>
          <c:spPr>
            <a:ln w="25400">
              <a:solidFill>
                <a:srgbClr val="FF8080"/>
              </a:solidFill>
              <a:prstDash val="lgDashDot"/>
            </a:ln>
          </c:spPr>
          <c:marker>
            <c:symbol val="plus"/>
            <c:size val="7"/>
            <c:spPr>
              <a:solidFill>
                <a:srgbClr val="969696"/>
              </a:solidFill>
              <a:ln>
                <a:solidFill>
                  <a:srgbClr val="FF8080"/>
                </a:solidFill>
                <a:prstDash val="solid"/>
              </a:ln>
            </c:spPr>
          </c:marker>
          <c:dLbls>
            <c:dLbl>
              <c:idx val="0"/>
              <c:delete val="1"/>
            </c:dLbl>
            <c:dLbl>
              <c:idx val="1"/>
              <c:delete val="1"/>
            </c:dLbl>
            <c:dLbl>
              <c:idx val="2"/>
              <c:delete val="1"/>
            </c:dLbl>
            <c:dLbl>
              <c:idx val="3"/>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INEL_QIPPmilestones!$EJ$39:$EJ$79</c:f>
              <c:numCache>
                <c:formatCode>mmm\ yy</c:formatCode>
                <c:ptCount val="41"/>
                <c:pt idx="4">
                  <c:v>41090</c:v>
                </c:pt>
                <c:pt idx="5">
                  <c:v>41090</c:v>
                </c:pt>
                <c:pt idx="6">
                  <c:v>41090</c:v>
                </c:pt>
              </c:numCache>
            </c:numRef>
          </c:yVal>
        </c:ser>
        <c:ser>
          <c:idx val="15"/>
          <c:order val="3"/>
          <c:tx>
            <c:strRef>
              <c:f>INEL_QIPPmilestones!$EK$22</c:f>
              <c:strCache>
                <c:ptCount val="1"/>
                <c:pt idx="0">
                  <c:v>QIPP LM 5.3</c:v>
                </c:pt>
              </c:strCache>
            </c:strRef>
          </c:tx>
          <c:spPr>
            <a:ln w="25400">
              <a:solidFill>
                <a:srgbClr val="FFCC99"/>
              </a:solidFill>
              <a:prstDash val="solid"/>
            </a:ln>
          </c:spPr>
          <c:marker>
            <c:symbol val="plus"/>
            <c:size val="7"/>
            <c:spPr>
              <a:noFill/>
              <a:ln>
                <a:solidFill>
                  <a:srgbClr val="FFCC99"/>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INEL_QIPPmilestones!$EK$39:$EK$79</c:f>
              <c:numCache>
                <c:formatCode>mmm\ yy</c:formatCode>
                <c:ptCount val="41"/>
                <c:pt idx="4">
                  <c:v>41121</c:v>
                </c:pt>
                <c:pt idx="5">
                  <c:v>41121</c:v>
                </c:pt>
                <c:pt idx="6">
                  <c:v>41121</c:v>
                </c:pt>
                <c:pt idx="7">
                  <c:v>41121</c:v>
                </c:pt>
              </c:numCache>
            </c:numRef>
          </c:yVal>
        </c:ser>
        <c:ser>
          <c:idx val="16"/>
          <c:order val="4"/>
          <c:tx>
            <c:strRef>
              <c:f>INEL_QIPPmilestones!$EL$22</c:f>
              <c:strCache>
                <c:ptCount val="1"/>
                <c:pt idx="0">
                  <c:v>QIPP LM 5.4</c:v>
                </c:pt>
              </c:strCache>
            </c:strRef>
          </c:tx>
          <c:spPr>
            <a:ln w="25400">
              <a:solidFill>
                <a:srgbClr val="3366FF"/>
              </a:solidFill>
              <a:prstDash val="solid"/>
            </a:ln>
          </c:spPr>
          <c:marker>
            <c:symbol val="plus"/>
            <c:size val="7"/>
            <c:spPr>
              <a:noFill/>
              <a:ln>
                <a:solidFill>
                  <a:srgbClr val="3366FF"/>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INEL_QIPPmilestones!$EL$39:$EL$79</c:f>
              <c:numCache>
                <c:formatCode>mmm\ yy</c:formatCode>
                <c:ptCount val="41"/>
                <c:pt idx="4">
                  <c:v>41213</c:v>
                </c:pt>
                <c:pt idx="5">
                  <c:v>41213</c:v>
                </c:pt>
                <c:pt idx="6">
                  <c:v>41213</c:v>
                </c:pt>
                <c:pt idx="7">
                  <c:v>41213</c:v>
                </c:pt>
                <c:pt idx="8">
                  <c:v>41213</c:v>
                </c:pt>
                <c:pt idx="9">
                  <c:v>41213</c:v>
                </c:pt>
              </c:numCache>
            </c:numRef>
          </c:yVal>
        </c:ser>
        <c:ser>
          <c:idx val="17"/>
          <c:order val="5"/>
          <c:tx>
            <c:strRef>
              <c:f>INEL_QIPPmilestones!$EM$22</c:f>
              <c:strCache>
                <c:ptCount val="1"/>
                <c:pt idx="0">
                  <c:v>QIPP LM 5.5</c:v>
                </c:pt>
              </c:strCache>
            </c:strRef>
          </c:tx>
          <c:spPr>
            <a:ln w="25400">
              <a:solidFill>
                <a:srgbClr val="33CCCC"/>
              </a:solidFill>
              <a:prstDash val="solid"/>
            </a:ln>
          </c:spPr>
          <c:marker>
            <c:symbol val="plus"/>
            <c:size val="7"/>
            <c:spPr>
              <a:noFill/>
              <a:ln>
                <a:solidFill>
                  <a:srgbClr val="33CCCC"/>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INEL_QIPPmilestones!$EM$39:$EM$79</c:f>
              <c:numCache>
                <c:formatCode>mmm\ yy</c:formatCode>
                <c:ptCount val="41"/>
                <c:pt idx="4">
                  <c:v>41364</c:v>
                </c:pt>
                <c:pt idx="5">
                  <c:v>41364</c:v>
                </c:pt>
                <c:pt idx="6">
                  <c:v>41364</c:v>
                </c:pt>
                <c:pt idx="7">
                  <c:v>41364</c:v>
                </c:pt>
                <c:pt idx="8">
                  <c:v>41364</c:v>
                </c:pt>
                <c:pt idx="9">
                  <c:v>41364</c:v>
                </c:pt>
              </c:numCache>
            </c:numRef>
          </c:yVal>
        </c:ser>
        <c:ser>
          <c:idx val="2"/>
          <c:order val="6"/>
          <c:tx>
            <c:strRef>
              <c:f>INEL_QIPPmilestones!$EN$22</c:f>
              <c:strCache>
                <c:ptCount val="1"/>
                <c:pt idx="0">
                  <c:v>QIPP LM 5.6</c:v>
                </c:pt>
              </c:strCache>
            </c:strRef>
          </c:tx>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INEL_QIPPmilestones!$EN$39:$EN$79</c:f>
              <c:numCache>
                <c:formatCode>mmm\ yy</c:formatCode>
                <c:ptCount val="41"/>
                <c:pt idx="4">
                  <c:v>41029</c:v>
                </c:pt>
              </c:numCache>
            </c:numRef>
          </c:yVal>
        </c:ser>
        <c:ser>
          <c:idx val="3"/>
          <c:order val="7"/>
          <c:tx>
            <c:strRef>
              <c:f>INEL_QIPPmilestones!$EO$22</c:f>
              <c:strCache>
                <c:ptCount val="1"/>
                <c:pt idx="0">
                  <c:v>QIPP LM 5.7</c:v>
                </c:pt>
              </c:strCache>
            </c:strRef>
          </c:tx>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INEL_QIPPmilestones!$EO$39:$EO$79</c:f>
              <c:numCache>
                <c:formatCode>mmm\ yy</c:formatCode>
                <c:ptCount val="41"/>
                <c:pt idx="4">
                  <c:v>41090</c:v>
                </c:pt>
                <c:pt idx="5">
                  <c:v>41090</c:v>
                </c:pt>
                <c:pt idx="6">
                  <c:v>41090</c:v>
                </c:pt>
              </c:numCache>
            </c:numRef>
          </c:yVal>
        </c:ser>
        <c:ser>
          <c:idx val="4"/>
          <c:order val="8"/>
          <c:tx>
            <c:strRef>
              <c:f>INEL_QIPPmilestones!$EP$22</c:f>
              <c:strCache>
                <c:ptCount val="1"/>
                <c:pt idx="0">
                  <c:v>QIPP LM 5.8</c:v>
                </c:pt>
              </c:strCache>
            </c:strRef>
          </c:tx>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INEL_QIPPmilestones!$EP$39:$EP$79</c:f>
              <c:numCache>
                <c:formatCode>mmm\ yy</c:formatCode>
                <c:ptCount val="41"/>
                <c:pt idx="4">
                  <c:v>41121</c:v>
                </c:pt>
                <c:pt idx="5">
                  <c:v>41121</c:v>
                </c:pt>
                <c:pt idx="6">
                  <c:v>41121</c:v>
                </c:pt>
              </c:numCache>
            </c:numRef>
          </c:yVal>
        </c:ser>
        <c:ser>
          <c:idx val="5"/>
          <c:order val="9"/>
          <c:tx>
            <c:strRef>
              <c:f>INEL_QIPPmilestones!$EQ$22</c:f>
              <c:strCache>
                <c:ptCount val="1"/>
                <c:pt idx="0">
                  <c:v>QIPP LM 5.9</c:v>
                </c:pt>
              </c:strCache>
            </c:strRef>
          </c:tx>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INEL_QIPPmilestones!$EQ$39:$EQ$79</c:f>
              <c:numCache>
                <c:formatCode>mmm\ yy</c:formatCode>
                <c:ptCount val="41"/>
                <c:pt idx="4">
                  <c:v>41152</c:v>
                </c:pt>
                <c:pt idx="5">
                  <c:v>41152</c:v>
                </c:pt>
                <c:pt idx="6">
                  <c:v>41152</c:v>
                </c:pt>
                <c:pt idx="7">
                  <c:v>41152</c:v>
                </c:pt>
                <c:pt idx="8">
                  <c:v>41182</c:v>
                </c:pt>
                <c:pt idx="9">
                  <c:v>41305</c:v>
                </c:pt>
              </c:numCache>
            </c:numRef>
          </c:yVal>
        </c:ser>
        <c:ser>
          <c:idx val="8"/>
          <c:order val="10"/>
          <c:tx>
            <c:strRef>
              <c:f>INEL_QIPPmilestones!$ER$22</c:f>
              <c:strCache>
                <c:ptCount val="1"/>
                <c:pt idx="0">
                  <c:v>QIPP LM 5.10</c:v>
                </c:pt>
              </c:strCache>
            </c:strRef>
          </c:tx>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INEL_QIPPmilestones!$ER$39:$ER$79</c:f>
              <c:numCache>
                <c:formatCode>mmm\ yy</c:formatCode>
                <c:ptCount val="41"/>
                <c:pt idx="4">
                  <c:v>41213</c:v>
                </c:pt>
                <c:pt idx="5">
                  <c:v>41213</c:v>
                </c:pt>
                <c:pt idx="6">
                  <c:v>41213</c:v>
                </c:pt>
                <c:pt idx="7">
                  <c:v>41213</c:v>
                </c:pt>
                <c:pt idx="8">
                  <c:v>41213</c:v>
                </c:pt>
                <c:pt idx="9">
                  <c:v>41213</c:v>
                </c:pt>
              </c:numCache>
            </c:numRef>
          </c:yVal>
        </c:ser>
        <c:ser>
          <c:idx val="1"/>
          <c:order val="11"/>
          <c:tx>
            <c:strRef>
              <c:f>INEL_QIPPmilestones!$ES$22</c:f>
              <c:strCache>
                <c:ptCount val="1"/>
                <c:pt idx="0">
                  <c:v>QIPP LM 5.11</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INEL_QIPPmilestones!$ES$39:$ES$79</c:f>
              <c:numCache>
                <c:formatCode>mmm\ yy</c:formatCode>
                <c:ptCount val="41"/>
                <c:pt idx="4">
                  <c:v>41274</c:v>
                </c:pt>
                <c:pt idx="5">
                  <c:v>41274</c:v>
                </c:pt>
                <c:pt idx="6">
                  <c:v>41274</c:v>
                </c:pt>
                <c:pt idx="7">
                  <c:v>41274</c:v>
                </c:pt>
                <c:pt idx="8">
                  <c:v>41274</c:v>
                </c:pt>
                <c:pt idx="9">
                  <c:v>41274</c:v>
                </c:pt>
              </c:numCache>
            </c:numRef>
          </c:yVal>
        </c:ser>
        <c:ser>
          <c:idx val="9"/>
          <c:order val="12"/>
          <c:tx>
            <c:strRef>
              <c:f>INEL_QIPPmilestones!$ET$22</c:f>
              <c:strCache>
                <c:ptCount val="1"/>
                <c:pt idx="0">
                  <c:v>QIPP LM 5.12</c:v>
                </c:pt>
              </c:strCache>
            </c:strRef>
          </c:tx>
          <c:spPr>
            <a:ln w="12700">
              <a:solidFill>
                <a:srgbClr val="CCFFFF"/>
              </a:solidFill>
              <a:prstDash val="solid"/>
            </a:ln>
          </c:spPr>
          <c:marker>
            <c:symbol val="diamond"/>
            <c:size val="5"/>
            <c:spPr>
              <a:solidFill>
                <a:srgbClr val="CCFFFF"/>
              </a:solidFill>
              <a:ln>
                <a:solidFill>
                  <a:srgbClr val="CCFFFF"/>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INEL_QIPPmilestones!$ET$39:$ET$79</c:f>
              <c:numCache>
                <c:formatCode>mmm\ yy</c:formatCode>
                <c:ptCount val="41"/>
                <c:pt idx="4">
                  <c:v>41305</c:v>
                </c:pt>
                <c:pt idx="5">
                  <c:v>41305</c:v>
                </c:pt>
                <c:pt idx="6">
                  <c:v>41305</c:v>
                </c:pt>
                <c:pt idx="7">
                  <c:v>41305</c:v>
                </c:pt>
                <c:pt idx="8">
                  <c:v>41305</c:v>
                </c:pt>
                <c:pt idx="9">
                  <c:v>41305</c:v>
                </c:pt>
              </c:numCache>
            </c:numRef>
          </c:yVal>
        </c:ser>
        <c:ser>
          <c:idx val="10"/>
          <c:order val="13"/>
          <c:tx>
            <c:strRef>
              <c:f>INEL_QIPPmilestones!$EU$22</c:f>
              <c:strCache>
                <c:ptCount val="1"/>
                <c:pt idx="0">
                  <c:v>QIPP LM 5.13</c:v>
                </c:pt>
              </c:strCache>
            </c:strRef>
          </c:tx>
          <c:spPr>
            <a:ln w="12700">
              <a:solidFill>
                <a:srgbClr val="CCFFCC"/>
              </a:solidFill>
              <a:prstDash val="solid"/>
            </a:ln>
          </c:spPr>
          <c:marker>
            <c:symbol val="square"/>
            <c:size val="5"/>
            <c:spPr>
              <a:solidFill>
                <a:srgbClr val="CCFFCC"/>
              </a:solidFill>
              <a:ln>
                <a:solidFill>
                  <a:srgbClr val="CCFFCC"/>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INEL_QIPPmilestones!$EU$39:$EU$79</c:f>
              <c:numCache>
                <c:formatCode>mmm\ yy</c:formatCode>
                <c:ptCount val="41"/>
                <c:pt idx="4">
                  <c:v>41364</c:v>
                </c:pt>
                <c:pt idx="5">
                  <c:v>41364</c:v>
                </c:pt>
                <c:pt idx="6">
                  <c:v>41364</c:v>
                </c:pt>
                <c:pt idx="7">
                  <c:v>41364</c:v>
                </c:pt>
                <c:pt idx="8">
                  <c:v>41364</c:v>
                </c:pt>
                <c:pt idx="9">
                  <c:v>41364</c:v>
                </c:pt>
              </c:numCache>
            </c:numRef>
          </c:yVal>
        </c:ser>
        <c:ser>
          <c:idx val="11"/>
          <c:order val="14"/>
          <c:tx>
            <c:strRef>
              <c:f>INEL_QIPPmilestones!$EV$22</c:f>
              <c:strCache>
                <c:ptCount val="1"/>
                <c:pt idx="0">
                  <c:v>QIPP LM 5.14</c:v>
                </c:pt>
              </c:strCache>
            </c:strRef>
          </c:tx>
          <c:spPr>
            <a:ln w="12700">
              <a:solidFill>
                <a:srgbClr val="FFFF99"/>
              </a:solidFill>
              <a:prstDash val="solid"/>
            </a:ln>
          </c:spPr>
          <c:marker>
            <c:symbol val="triangle"/>
            <c:size val="5"/>
            <c:spPr>
              <a:solidFill>
                <a:srgbClr val="FFFF99"/>
              </a:solidFill>
              <a:ln>
                <a:solidFill>
                  <a:srgbClr val="FFFF99"/>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INEL_QIPPmilestones!$EV$39:$EV$79</c:f>
              <c:numCache>
                <c:formatCode>mmm\ yy</c:formatCode>
                <c:ptCount val="41"/>
                <c:pt idx="4">
                  <c:v>41029</c:v>
                </c:pt>
              </c:numCache>
            </c:numRef>
          </c:yVal>
        </c:ser>
        <c:ser>
          <c:idx val="12"/>
          <c:order val="15"/>
          <c:tx>
            <c:strRef>
              <c:f>INEL_QIPPmilestones!$EW$22</c:f>
              <c:strCache>
                <c:ptCount val="1"/>
                <c:pt idx="0">
                  <c:v>QIPP LM 5.15</c:v>
                </c:pt>
              </c:strCache>
            </c:strRef>
          </c:tx>
          <c:spPr>
            <a:ln w="12700">
              <a:solidFill>
                <a:srgbClr val="99CCFF"/>
              </a:solidFill>
              <a:prstDash val="solid"/>
            </a:ln>
          </c:spPr>
          <c:marker>
            <c:symbol val="x"/>
            <c:size val="5"/>
            <c:spPr>
              <a:noFill/>
              <a:ln>
                <a:solidFill>
                  <a:srgbClr val="99CCFF"/>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INEL_QIPPmilestones!$EW$39:$EW$79</c:f>
              <c:numCache>
                <c:formatCode>mmm\ yy</c:formatCode>
                <c:ptCount val="41"/>
              </c:numCache>
            </c:numRef>
          </c:yVal>
        </c:ser>
        <c:ser>
          <c:idx val="13"/>
          <c:order val="16"/>
          <c:tx>
            <c:strRef>
              <c:f>INEL_QIPPmilestones!$EX$22</c:f>
              <c:strCache>
                <c:ptCount val="1"/>
                <c:pt idx="0">
                  <c:v>QIPP LM 5.16</c:v>
                </c:pt>
              </c:strCache>
            </c:strRef>
          </c:tx>
          <c:spPr>
            <a:ln w="12700">
              <a:solidFill>
                <a:srgbClr val="FF99CC"/>
              </a:solidFill>
              <a:prstDash val="solid"/>
            </a:ln>
          </c:spPr>
          <c:marker>
            <c:symbol val="star"/>
            <c:size val="5"/>
            <c:spPr>
              <a:noFill/>
              <a:ln>
                <a:solidFill>
                  <a:srgbClr val="FF99CC"/>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INEL_QIPPmilestones!$EX$39:$EX$79</c:f>
              <c:numCache>
                <c:formatCode>mmm\ yy</c:formatCode>
                <c:ptCount val="41"/>
              </c:numCache>
            </c:numRef>
          </c:yVal>
        </c:ser>
        <c:ser>
          <c:idx val="14"/>
          <c:order val="17"/>
          <c:tx>
            <c:strRef>
              <c:f>INEL_QIPPmilestones!$EY$22</c:f>
              <c:strCache>
                <c:ptCount val="1"/>
                <c:pt idx="0">
                  <c:v>QIPP LM 5.17</c:v>
                </c:pt>
              </c:strCache>
            </c:strRef>
          </c:tx>
          <c:spPr>
            <a:ln w="12700">
              <a:solidFill>
                <a:srgbClr val="CC99FF"/>
              </a:solidFill>
              <a:prstDash val="solid"/>
            </a:ln>
          </c:spPr>
          <c:marker>
            <c:symbol val="circle"/>
            <c:size val="5"/>
            <c:spPr>
              <a:solidFill>
                <a:srgbClr val="CC99FF"/>
              </a:solidFill>
              <a:ln>
                <a:solidFill>
                  <a:srgbClr val="CC99FF"/>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INEL_QIPPmilestones!$EY$39:$EY$79</c:f>
              <c:numCache>
                <c:formatCode>mmm\ yy</c:formatCode>
                <c:ptCount val="41"/>
              </c:numCache>
            </c:numRef>
          </c:yVal>
        </c:ser>
        <c:ser>
          <c:idx val="18"/>
          <c:order val="18"/>
          <c:tx>
            <c:strRef>
              <c:f>INEL_QIPPmilestones!$EZ$22</c:f>
              <c:strCache>
                <c:ptCount val="1"/>
                <c:pt idx="0">
                  <c:v>QIPP LM 5.18</c:v>
                </c:pt>
              </c:strCache>
            </c:strRef>
          </c:tx>
          <c:spPr>
            <a:ln w="12700">
              <a:solidFill>
                <a:srgbClr val="99CC00"/>
              </a:solidFill>
              <a:prstDash val="solid"/>
            </a:ln>
          </c:spPr>
          <c:marker>
            <c:symbol val="diamond"/>
            <c:size val="5"/>
            <c:spPr>
              <a:solidFill>
                <a:srgbClr val="99CC00"/>
              </a:solidFill>
              <a:ln>
                <a:solidFill>
                  <a:srgbClr val="99CC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INEL_QIPPmilestones!$EZ$39:$EZ$79</c:f>
              <c:numCache>
                <c:formatCode>mmm\ yy</c:formatCode>
                <c:ptCount val="41"/>
              </c:numCache>
            </c:numRef>
          </c:yVal>
        </c:ser>
        <c:ser>
          <c:idx val="19"/>
          <c:order val="19"/>
          <c:tx>
            <c:strRef>
              <c:f>INEL_QIPPmilestones!$FA$22</c:f>
              <c:strCache>
                <c:ptCount val="1"/>
                <c:pt idx="0">
                  <c:v>QIPP LM 5.19</c:v>
                </c:pt>
              </c:strCache>
            </c:strRef>
          </c:tx>
          <c:spPr>
            <a:ln w="12700">
              <a:solidFill>
                <a:srgbClr val="FFCC00"/>
              </a:solidFill>
              <a:prstDash val="solid"/>
            </a:ln>
          </c:spPr>
          <c:marker>
            <c:symbol val="square"/>
            <c:size val="5"/>
            <c:spPr>
              <a:solidFill>
                <a:srgbClr val="FFCC00"/>
              </a:solidFill>
              <a:ln>
                <a:solidFill>
                  <a:srgbClr val="FFCC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INEL_QIPPmilestones!$FA$39:$FA$79</c:f>
              <c:numCache>
                <c:formatCode>mmm\ yy</c:formatCode>
                <c:ptCount val="41"/>
              </c:numCache>
            </c:numRef>
          </c:yVal>
        </c:ser>
        <c:ser>
          <c:idx val="20"/>
          <c:order val="20"/>
          <c:tx>
            <c:strRef>
              <c:f>INEL_QIPPmilestones!$FB$22</c:f>
              <c:strCache>
                <c:ptCount val="1"/>
                <c:pt idx="0">
                  <c:v>QIPP LM 5.20</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INEL_QIPPmilestones!$FB$39:$FB$79</c:f>
              <c:numCache>
                <c:formatCode>mmm\ yy</c:formatCode>
                <c:ptCount val="41"/>
              </c:numCache>
            </c:numRef>
          </c:yVal>
        </c:ser>
        <c:ser>
          <c:idx val="21"/>
          <c:order val="21"/>
          <c:tx>
            <c:strRef>
              <c:f>INEL_QIPPmilestones!$FC$22</c:f>
              <c:strCache>
                <c:ptCount val="1"/>
                <c:pt idx="0">
                  <c:v>QIPP LM 5.21</c:v>
                </c:pt>
              </c:strCache>
            </c:strRef>
          </c:tx>
          <c:spPr>
            <a:ln w="12700">
              <a:solidFill>
                <a:srgbClr val="FF6600"/>
              </a:solidFill>
              <a:prstDash val="solid"/>
            </a:ln>
          </c:spPr>
          <c:marker>
            <c:symbol val="x"/>
            <c:size val="5"/>
            <c:spPr>
              <a:noFill/>
              <a:ln>
                <a:solidFill>
                  <a:srgbClr val="FF66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INEL_QIPPmilestones!$FC$39:$FC$79</c:f>
              <c:numCache>
                <c:formatCode>mmm\ yy</c:formatCode>
                <c:ptCount val="41"/>
              </c:numCache>
            </c:numRef>
          </c:yVal>
        </c:ser>
        <c:ser>
          <c:idx val="22"/>
          <c:order val="22"/>
          <c:tx>
            <c:strRef>
              <c:f>INEL_QIPPmilestones!$FD$22</c:f>
              <c:strCache>
                <c:ptCount val="1"/>
                <c:pt idx="0">
                  <c:v>QIPP LM 5.22</c:v>
                </c:pt>
              </c:strCache>
            </c:strRef>
          </c:tx>
          <c:spPr>
            <a:ln w="12700">
              <a:solidFill>
                <a:srgbClr val="666699"/>
              </a:solidFill>
              <a:prstDash val="solid"/>
            </a:ln>
          </c:spPr>
          <c:marker>
            <c:symbol val="star"/>
            <c:size val="5"/>
            <c:spPr>
              <a:noFill/>
              <a:ln>
                <a:solidFill>
                  <a:srgbClr val="666699"/>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INEL_QIPPmilestones!$FD$39:$FD$79</c:f>
              <c:numCache>
                <c:formatCode>mmm\ yy</c:formatCode>
                <c:ptCount val="41"/>
              </c:numCache>
            </c:numRef>
          </c:yVal>
        </c:ser>
        <c:ser>
          <c:idx val="23"/>
          <c:order val="23"/>
          <c:tx>
            <c:strRef>
              <c:f>INEL_QIPPmilestones!$FE$22</c:f>
              <c:strCache>
                <c:ptCount val="1"/>
                <c:pt idx="0">
                  <c:v>QIPP LM 5.23</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INEL_QIPPmilestones!$FE$39:$FE$79</c:f>
              <c:numCache>
                <c:formatCode>mmm\ yy</c:formatCode>
                <c:ptCount val="41"/>
              </c:numCache>
            </c:numRef>
          </c:yVal>
        </c:ser>
        <c:ser>
          <c:idx val="24"/>
          <c:order val="24"/>
          <c:tx>
            <c:strRef>
              <c:f>INEL_QIPPmilestones!$FF$22</c:f>
              <c:strCache>
                <c:ptCount val="1"/>
                <c:pt idx="0">
                  <c:v>QIPP LM 5.24</c:v>
                </c:pt>
              </c:strCache>
            </c:strRef>
          </c:tx>
          <c:spPr>
            <a:ln w="12700">
              <a:solidFill>
                <a:srgbClr val="003366"/>
              </a:solidFill>
              <a:prstDash val="solid"/>
            </a:ln>
          </c:spPr>
          <c:marker>
            <c:symbol val="plus"/>
            <c:size val="5"/>
            <c:spPr>
              <a:noFill/>
              <a:ln>
                <a:solidFill>
                  <a:srgbClr val="003366"/>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INEL_QIPPmilestones!$FF$39:$FF$79</c:f>
              <c:numCache>
                <c:formatCode>mmm\ yy</c:formatCode>
                <c:ptCount val="41"/>
              </c:numCache>
            </c:numRef>
          </c:yVal>
        </c:ser>
        <c:ser>
          <c:idx val="25"/>
          <c:order val="25"/>
          <c:tx>
            <c:strRef>
              <c:f>INEL_QIPPmilestones!$FG$22</c:f>
              <c:strCache>
                <c:ptCount val="1"/>
                <c:pt idx="0">
                  <c:v>QIPP LM 5.25</c:v>
                </c:pt>
              </c:strCache>
            </c:strRef>
          </c:tx>
          <c:spPr>
            <a:ln w="12700">
              <a:solidFill>
                <a:srgbClr val="339966"/>
              </a:solidFill>
              <a:prstDash val="solid"/>
            </a:ln>
          </c:spPr>
          <c:marker>
            <c:symbol val="dot"/>
            <c:size val="5"/>
            <c:spPr>
              <a:noFill/>
              <a:ln>
                <a:solidFill>
                  <a:srgbClr val="339966"/>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INEL_QIPPmilestones!$FG$39:$FG$79</c:f>
              <c:numCache>
                <c:formatCode>mmm\ yy</c:formatCode>
                <c:ptCount val="41"/>
              </c:numCache>
            </c:numRef>
          </c:yVal>
        </c:ser>
        <c:ser>
          <c:idx val="26"/>
          <c:order val="26"/>
          <c:tx>
            <c:strRef>
              <c:f>INEL_QIPPmilestones!$FH$22</c:f>
              <c:strCache>
                <c:ptCount val="1"/>
                <c:pt idx="0">
                  <c:v>QIPP LM 5.26</c:v>
                </c:pt>
              </c:strCache>
            </c:strRef>
          </c:tx>
          <c:spPr>
            <a:ln w="12700">
              <a:solidFill>
                <a:srgbClr val="003300"/>
              </a:solidFill>
              <a:prstDash val="solid"/>
            </a:ln>
          </c:spPr>
          <c:marker>
            <c:symbol val="dash"/>
            <c:size val="5"/>
            <c:spPr>
              <a:noFill/>
              <a:ln>
                <a:solidFill>
                  <a:srgbClr val="0033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INEL_QIPPmilestones!$FH$39:$FH$79</c:f>
              <c:numCache>
                <c:formatCode>mmm\ yy</c:formatCode>
                <c:ptCount val="41"/>
              </c:numCache>
            </c:numRef>
          </c:yVal>
        </c:ser>
        <c:ser>
          <c:idx val="27"/>
          <c:order val="27"/>
          <c:tx>
            <c:strRef>
              <c:f>INEL_QIPPmilestones!$FI$22</c:f>
              <c:strCache>
                <c:ptCount val="1"/>
                <c:pt idx="0">
                  <c:v>QIPP LM 5.27</c:v>
                </c:pt>
              </c:strCache>
            </c:strRef>
          </c:tx>
          <c:spPr>
            <a:ln w="12700">
              <a:solidFill>
                <a:srgbClr val="333300"/>
              </a:solidFill>
              <a:prstDash val="solid"/>
            </a:ln>
          </c:spPr>
          <c:marker>
            <c:symbol val="diamond"/>
            <c:size val="5"/>
            <c:spPr>
              <a:solidFill>
                <a:srgbClr val="333300"/>
              </a:solidFill>
              <a:ln>
                <a:solidFill>
                  <a:srgbClr val="3333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INEL_QIPPmilestones!$FI$39:$FI$79</c:f>
              <c:numCache>
                <c:formatCode>mmm\ yy</c:formatCode>
                <c:ptCount val="41"/>
              </c:numCache>
            </c:numRef>
          </c:yVal>
        </c:ser>
        <c:ser>
          <c:idx val="28"/>
          <c:order val="28"/>
          <c:tx>
            <c:strRef>
              <c:f>INEL_QIPPmilestones!$FJ$22</c:f>
              <c:strCache>
                <c:ptCount val="1"/>
                <c:pt idx="0">
                  <c:v>QIPP LM 5.28</c:v>
                </c:pt>
              </c:strCache>
            </c:strRef>
          </c:tx>
          <c:spPr>
            <a:ln w="12700">
              <a:solidFill>
                <a:srgbClr val="993300"/>
              </a:solidFill>
              <a:prstDash val="solid"/>
            </a:ln>
          </c:spPr>
          <c:marker>
            <c:symbol val="square"/>
            <c:size val="5"/>
            <c:spPr>
              <a:solidFill>
                <a:srgbClr val="993300"/>
              </a:solidFill>
              <a:ln>
                <a:solidFill>
                  <a:srgbClr val="9933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INEL_QIPPmilestones!$FJ$39:$FJ$79</c:f>
              <c:numCache>
                <c:formatCode>mmm\ yy</c:formatCode>
                <c:ptCount val="41"/>
              </c:numCache>
            </c:numRef>
          </c:yVal>
        </c:ser>
        <c:ser>
          <c:idx val="29"/>
          <c:order val="29"/>
          <c:tx>
            <c:strRef>
              <c:f>INEL_QIPPmilestones!$FK$22</c:f>
              <c:strCache>
                <c:ptCount val="1"/>
                <c:pt idx="0">
                  <c:v>QIPP LM 5.29</c:v>
                </c:pt>
              </c:strCache>
            </c:strRef>
          </c:tx>
          <c:spPr>
            <a:ln w="12700">
              <a:solidFill>
                <a:srgbClr val="993366"/>
              </a:solidFill>
              <a:prstDash val="solid"/>
            </a:ln>
          </c:spPr>
          <c:marker>
            <c:symbol val="triangle"/>
            <c:size val="5"/>
            <c:spPr>
              <a:solidFill>
                <a:srgbClr val="993366"/>
              </a:solidFill>
              <a:ln>
                <a:solidFill>
                  <a:srgbClr val="993366"/>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INEL_QIPPmilestones!$FK$39:$FK$79</c:f>
              <c:numCache>
                <c:formatCode>mmm\ yy</c:formatCode>
                <c:ptCount val="41"/>
              </c:numCache>
            </c:numRef>
          </c:yVal>
        </c:ser>
        <c:axId val="83703296"/>
        <c:axId val="83706624"/>
      </c:scatterChart>
      <c:valAx>
        <c:axId val="83703296"/>
        <c:scaling>
          <c:orientation val="minMax"/>
        </c:scaling>
        <c:axPos val="t"/>
        <c:title>
          <c:tx>
            <c:rich>
              <a:bodyPr/>
              <a:lstStyle/>
              <a:p>
                <a:pPr>
                  <a:defRPr sz="1000" b="1" i="1" u="none" strike="noStrike" baseline="0">
                    <a:solidFill>
                      <a:srgbClr val="000000"/>
                    </a:solidFill>
                    <a:latin typeface="Calibri"/>
                    <a:ea typeface="Calibri"/>
                    <a:cs typeface="Calibri"/>
                  </a:defRPr>
                </a:pPr>
                <a:r>
                  <a:t>MONTH REPORTED</a:t>
                </a:r>
              </a:p>
            </c:rich>
          </c:tx>
          <c:layout>
            <c:manualLayout>
              <c:xMode val="edge"/>
              <c:yMode val="edge"/>
              <c:x val="0.40778605101546861"/>
              <c:y val="5.1548291312070837E-2"/>
            </c:manualLayout>
          </c:layout>
          <c:spPr>
            <a:noFill/>
            <a:ln w="25400">
              <a:noFill/>
            </a:ln>
          </c:spPr>
        </c:title>
        <c:numFmt formatCode="mmm\-yy" sourceLinked="1"/>
        <c:minorTickMark val="out"/>
        <c:tickLblPos val="nextTo"/>
        <c:txPr>
          <a:bodyPr rot="-5400000" vert="horz"/>
          <a:lstStyle/>
          <a:p>
            <a:pPr>
              <a:defRPr sz="1000" b="0" i="1" u="none" strike="noStrike" baseline="0">
                <a:solidFill>
                  <a:srgbClr val="000000"/>
                </a:solidFill>
                <a:latin typeface="Calibri"/>
                <a:ea typeface="Calibri"/>
                <a:cs typeface="Calibri"/>
              </a:defRPr>
            </a:pPr>
            <a:endParaRPr lang="en-US"/>
          </a:p>
        </c:txPr>
        <c:crossAx val="83706624"/>
        <c:crossesAt val="31"/>
        <c:crossBetween val="midCat"/>
        <c:majorUnit val="31"/>
        <c:minorUnit val="31"/>
      </c:valAx>
      <c:valAx>
        <c:axId val="83706624"/>
        <c:scaling>
          <c:orientation val="maxMin"/>
        </c:scaling>
        <c:axPos val="l"/>
        <c:majorGridlines/>
        <c:minorGridlines/>
        <c:title>
          <c:tx>
            <c:rich>
              <a:bodyPr/>
              <a:lstStyle/>
              <a:p>
                <a:pPr>
                  <a:defRPr sz="1000" b="1" i="1" u="none" strike="noStrike" baseline="0">
                    <a:solidFill>
                      <a:srgbClr val="000000"/>
                    </a:solidFill>
                    <a:latin typeface="Calibri"/>
                    <a:ea typeface="Calibri"/>
                    <a:cs typeface="Calibri"/>
                  </a:defRPr>
                </a:pPr>
                <a:r>
                  <a:t>EXPECTED MONTH OF DELVIERY</a:t>
                </a:r>
              </a:p>
            </c:rich>
          </c:tx>
          <c:spPr>
            <a:noFill/>
            <a:ln w="25400">
              <a:noFill/>
            </a:ln>
          </c:spPr>
        </c:title>
        <c:numFmt formatCode="mmm\-yy" sourceLinked="1"/>
        <c:minorTickMark val="out"/>
        <c:tickLblPos val="nextTo"/>
        <c:txPr>
          <a:bodyPr rot="0" vert="horz"/>
          <a:lstStyle/>
          <a:p>
            <a:pPr>
              <a:defRPr sz="1000" b="0" i="1" u="none" strike="noStrike" baseline="0">
                <a:solidFill>
                  <a:srgbClr val="000000"/>
                </a:solidFill>
                <a:latin typeface="Calibri"/>
                <a:ea typeface="Calibri"/>
                <a:cs typeface="Calibri"/>
              </a:defRPr>
            </a:pPr>
            <a:endParaRPr lang="en-US"/>
          </a:p>
        </c:txPr>
        <c:crossAx val="83703296"/>
        <c:crossesAt val="31"/>
        <c:crossBetween val="midCat"/>
        <c:majorUnit val="31"/>
        <c:minorUnit val="31"/>
      </c:valAx>
      <c:spPr>
        <a:ln>
          <a:solidFill>
            <a:schemeClr val="accent1"/>
          </a:solidFill>
        </a:ln>
      </c:spPr>
    </c:plotArea>
    <c:legend>
      <c:legendPos val="r"/>
      <c:layout>
        <c:manualLayout>
          <c:xMode val="edge"/>
          <c:yMode val="edge"/>
          <c:wMode val="edge"/>
          <c:hMode val="edge"/>
          <c:x val="7.6699029126213597E-2"/>
          <c:y val="0.8055564834698693"/>
          <c:w val="0.88737904849272453"/>
          <c:h val="0.96212227259471605"/>
        </c:manualLayout>
      </c:layout>
      <c:txPr>
        <a:bodyPr/>
        <a:lstStyle/>
        <a:p>
          <a:pPr>
            <a:defRPr sz="920" b="0" i="1" u="none" strike="noStrike" baseline="0">
              <a:solidFill>
                <a:srgbClr val="000000"/>
              </a:solidFill>
              <a:latin typeface="Calibri"/>
              <a:ea typeface="Calibri"/>
              <a:cs typeface="Calibri"/>
            </a:defRPr>
          </a:pPr>
          <a:endParaRPr lang="en-US"/>
        </a:p>
      </c:txPr>
    </c:legend>
    <c:plotVisOnly val="1"/>
    <c:dispBlanksAs val="gap"/>
  </c:chart>
  <c:txPr>
    <a:bodyPr/>
    <a:lstStyle/>
    <a:p>
      <a:pPr>
        <a:defRPr sz="1000" b="0" i="1" u="none" strike="noStrike" baseline="0">
          <a:solidFill>
            <a:srgbClr val="000000"/>
          </a:solidFill>
          <a:latin typeface="Calibri"/>
          <a:ea typeface="Calibri"/>
          <a:cs typeface="Calibri"/>
        </a:defRPr>
      </a:pPr>
      <a:endParaRPr lang="en-US"/>
    </a:p>
  </c:txPr>
  <c:printSettings>
    <c:headerFooter alignWithMargins="0"/>
    <c:pageMargins b="1" l="0.75000000000000333" r="0.75000000000000333"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400" b="1" i="1" u="none" strike="noStrike" baseline="0">
                <a:solidFill>
                  <a:srgbClr val="000000"/>
                </a:solidFill>
                <a:latin typeface="Calibri"/>
                <a:ea typeface="Calibri"/>
                <a:cs typeface="Calibri"/>
              </a:defRPr>
            </a:pPr>
            <a:r>
              <a:t>PCT Milestones graph - QIPP initiative 6</a:t>
            </a:r>
          </a:p>
        </c:rich>
      </c:tx>
      <c:layout>
        <c:manualLayout>
          <c:xMode val="edge"/>
          <c:yMode val="edge"/>
          <c:x val="9.8417814165081968E-3"/>
          <c:y val="9.0456851783817412E-3"/>
        </c:manualLayout>
      </c:layout>
      <c:spPr>
        <a:noFill/>
        <a:ln w="25400">
          <a:noFill/>
        </a:ln>
      </c:spPr>
    </c:title>
    <c:plotArea>
      <c:layout>
        <c:manualLayout>
          <c:layoutTarget val="inner"/>
          <c:xMode val="edge"/>
          <c:yMode val="edge"/>
          <c:x val="8.4476379228106677E-2"/>
          <c:y val="0.13164251304030034"/>
          <c:w val="0.79889298892988925"/>
          <c:h val="0.63285024154590053"/>
        </c:manualLayout>
      </c:layout>
      <c:scatterChart>
        <c:scatterStyle val="lineMarker"/>
        <c:ser>
          <c:idx val="0"/>
          <c:order val="0"/>
          <c:tx>
            <c:v>delivery path</c:v>
          </c:tx>
          <c:spPr>
            <a:ln w="6350">
              <a:prstDash val="dashDot"/>
            </a:ln>
          </c:spPr>
          <c:marker>
            <c:symbol val="none"/>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yVal>
        </c:ser>
        <c:ser>
          <c:idx val="6"/>
          <c:order val="1"/>
          <c:tx>
            <c:strRef>
              <c:f>INEL_QIPPmilestones!$FP$22</c:f>
              <c:strCache>
                <c:ptCount val="1"/>
                <c:pt idx="0">
                  <c:v>QIPP LM 6.1</c:v>
                </c:pt>
              </c:strCache>
            </c:strRef>
          </c:tx>
          <c:spPr>
            <a:ln>
              <a:solidFill>
                <a:schemeClr val="tx2">
                  <a:lumMod val="40000"/>
                  <a:lumOff val="60000"/>
                </a:schemeClr>
              </a:solidFill>
            </a:ln>
          </c:spPr>
          <c:marker>
            <c:symbol val="plus"/>
            <c:size val="7"/>
          </c:marker>
          <c:dLbls>
            <c:dLbl>
              <c:idx val="0"/>
              <c:delete val="1"/>
            </c:dLbl>
            <c:dLbl>
              <c:idx val="1"/>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INEL_QIPPmilestones!$FP$39:$FP$79</c:f>
              <c:numCache>
                <c:formatCode>mmm\ yy</c:formatCode>
                <c:ptCount val="41"/>
                <c:pt idx="4">
                  <c:v>41121</c:v>
                </c:pt>
                <c:pt idx="5">
                  <c:v>41121</c:v>
                </c:pt>
                <c:pt idx="6">
                  <c:v>41121</c:v>
                </c:pt>
                <c:pt idx="7">
                  <c:v>41305</c:v>
                </c:pt>
                <c:pt idx="8">
                  <c:v>41305</c:v>
                </c:pt>
                <c:pt idx="9">
                  <c:v>41305</c:v>
                </c:pt>
              </c:numCache>
            </c:numRef>
          </c:yVal>
        </c:ser>
        <c:ser>
          <c:idx val="7"/>
          <c:order val="2"/>
          <c:tx>
            <c:strRef>
              <c:f>INEL_QIPPmilestones!$FQ$22</c:f>
              <c:strCache>
                <c:ptCount val="1"/>
                <c:pt idx="0">
                  <c:v>QIPP LM 6.2</c:v>
                </c:pt>
              </c:strCache>
            </c:strRef>
          </c:tx>
          <c:spPr>
            <a:ln w="25400">
              <a:solidFill>
                <a:srgbClr val="FF8080"/>
              </a:solidFill>
              <a:prstDash val="lgDashDot"/>
            </a:ln>
          </c:spPr>
          <c:marker>
            <c:symbol val="plus"/>
            <c:size val="7"/>
            <c:spPr>
              <a:solidFill>
                <a:srgbClr val="969696"/>
              </a:solidFill>
              <a:ln>
                <a:solidFill>
                  <a:srgbClr val="FF8080"/>
                </a:solidFill>
                <a:prstDash val="solid"/>
              </a:ln>
            </c:spPr>
          </c:marker>
          <c:dLbls>
            <c:dLbl>
              <c:idx val="0"/>
              <c:delete val="1"/>
            </c:dLbl>
            <c:dLbl>
              <c:idx val="1"/>
              <c:delete val="1"/>
            </c:dLbl>
            <c:dLbl>
              <c:idx val="2"/>
              <c:delete val="1"/>
            </c:dLbl>
            <c:dLbl>
              <c:idx val="3"/>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INEL_QIPPmilestones!$FQ$39:$FQ$79</c:f>
              <c:numCache>
                <c:formatCode>mmm\ yy</c:formatCode>
                <c:ptCount val="41"/>
                <c:pt idx="4">
                  <c:v>41152</c:v>
                </c:pt>
                <c:pt idx="5">
                  <c:v>41152</c:v>
                </c:pt>
                <c:pt idx="6">
                  <c:v>41121</c:v>
                </c:pt>
                <c:pt idx="7">
                  <c:v>41121</c:v>
                </c:pt>
                <c:pt idx="8">
                  <c:v>41364</c:v>
                </c:pt>
                <c:pt idx="9">
                  <c:v>41364</c:v>
                </c:pt>
              </c:numCache>
            </c:numRef>
          </c:yVal>
        </c:ser>
        <c:ser>
          <c:idx val="15"/>
          <c:order val="3"/>
          <c:tx>
            <c:strRef>
              <c:f>INEL_QIPPmilestones!$FR$22</c:f>
              <c:strCache>
                <c:ptCount val="1"/>
                <c:pt idx="0">
                  <c:v>QIPP LM 6.3</c:v>
                </c:pt>
              </c:strCache>
            </c:strRef>
          </c:tx>
          <c:spPr>
            <a:ln w="25400">
              <a:solidFill>
                <a:srgbClr val="FFCC99"/>
              </a:solidFill>
              <a:prstDash val="solid"/>
            </a:ln>
          </c:spPr>
          <c:marker>
            <c:symbol val="plus"/>
            <c:size val="7"/>
            <c:spPr>
              <a:noFill/>
              <a:ln>
                <a:solidFill>
                  <a:srgbClr val="FFCC99"/>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INEL_QIPPmilestones!$FR$39:$FR$79</c:f>
              <c:numCache>
                <c:formatCode>mmm\ yy</c:formatCode>
                <c:ptCount val="41"/>
                <c:pt idx="4">
                  <c:v>41305</c:v>
                </c:pt>
                <c:pt idx="5">
                  <c:v>41305</c:v>
                </c:pt>
                <c:pt idx="6">
                  <c:v>41305</c:v>
                </c:pt>
                <c:pt idx="7">
                  <c:v>41305</c:v>
                </c:pt>
                <c:pt idx="8">
                  <c:v>41305</c:v>
                </c:pt>
                <c:pt idx="9">
                  <c:v>41305</c:v>
                </c:pt>
              </c:numCache>
            </c:numRef>
          </c:yVal>
        </c:ser>
        <c:ser>
          <c:idx val="16"/>
          <c:order val="4"/>
          <c:tx>
            <c:strRef>
              <c:f>INEL_QIPPmilestones!$FS$22</c:f>
              <c:strCache>
                <c:ptCount val="1"/>
                <c:pt idx="0">
                  <c:v>QIPP LM 6.4</c:v>
                </c:pt>
              </c:strCache>
            </c:strRef>
          </c:tx>
          <c:spPr>
            <a:ln w="25400">
              <a:solidFill>
                <a:srgbClr val="3366FF"/>
              </a:solidFill>
              <a:prstDash val="solid"/>
            </a:ln>
          </c:spPr>
          <c:marker>
            <c:symbol val="plus"/>
            <c:size val="7"/>
            <c:spPr>
              <a:noFill/>
              <a:ln>
                <a:solidFill>
                  <a:srgbClr val="3366FF"/>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INEL_QIPPmilestones!$FS$39:$FS$79</c:f>
              <c:numCache>
                <c:formatCode>mmm\ yy</c:formatCode>
                <c:ptCount val="41"/>
                <c:pt idx="4">
                  <c:v>41060</c:v>
                </c:pt>
                <c:pt idx="5">
                  <c:v>41060</c:v>
                </c:pt>
                <c:pt idx="6">
                  <c:v>41090</c:v>
                </c:pt>
              </c:numCache>
            </c:numRef>
          </c:yVal>
        </c:ser>
        <c:ser>
          <c:idx val="17"/>
          <c:order val="5"/>
          <c:tx>
            <c:strRef>
              <c:f>INEL_QIPPmilestones!$FT$22</c:f>
              <c:strCache>
                <c:ptCount val="1"/>
                <c:pt idx="0">
                  <c:v>QIPP LM 6.5</c:v>
                </c:pt>
              </c:strCache>
            </c:strRef>
          </c:tx>
          <c:spPr>
            <a:ln w="25400">
              <a:solidFill>
                <a:srgbClr val="33CCCC"/>
              </a:solidFill>
              <a:prstDash val="solid"/>
            </a:ln>
          </c:spPr>
          <c:marker>
            <c:symbol val="plus"/>
            <c:size val="7"/>
            <c:spPr>
              <a:noFill/>
              <a:ln>
                <a:solidFill>
                  <a:srgbClr val="33CCCC"/>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INEL_QIPPmilestones!$FT$39:$FT$79</c:f>
              <c:numCache>
                <c:formatCode>mmm\ yy</c:formatCode>
                <c:ptCount val="41"/>
                <c:pt idx="4">
                  <c:v>41213</c:v>
                </c:pt>
                <c:pt idx="5">
                  <c:v>41213</c:v>
                </c:pt>
                <c:pt idx="6">
                  <c:v>41213</c:v>
                </c:pt>
                <c:pt idx="7">
                  <c:v>41213</c:v>
                </c:pt>
                <c:pt idx="8">
                  <c:v>41213</c:v>
                </c:pt>
                <c:pt idx="9">
                  <c:v>41213</c:v>
                </c:pt>
              </c:numCache>
            </c:numRef>
          </c:yVal>
        </c:ser>
        <c:ser>
          <c:idx val="2"/>
          <c:order val="6"/>
          <c:tx>
            <c:strRef>
              <c:f>INEL_QIPPmilestones!$FU$22</c:f>
              <c:strCache>
                <c:ptCount val="1"/>
                <c:pt idx="0">
                  <c:v>QIPP LM 6.6</c:v>
                </c:pt>
              </c:strCache>
            </c:strRef>
          </c:tx>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INEL_QIPPmilestones!$FU$39:$FU$79</c:f>
              <c:numCache>
                <c:formatCode>mmm\ yy</c:formatCode>
                <c:ptCount val="41"/>
              </c:numCache>
            </c:numRef>
          </c:yVal>
        </c:ser>
        <c:ser>
          <c:idx val="3"/>
          <c:order val="7"/>
          <c:tx>
            <c:strRef>
              <c:f>INEL_QIPPmilestones!$FV$22</c:f>
              <c:strCache>
                <c:ptCount val="1"/>
                <c:pt idx="0">
                  <c:v>QIPP LM 6.7</c:v>
                </c:pt>
              </c:strCache>
            </c:strRef>
          </c:tx>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INEL_QIPPmilestones!$FV$39:$FV$79</c:f>
              <c:numCache>
                <c:formatCode>mmm\ yy</c:formatCode>
                <c:ptCount val="41"/>
              </c:numCache>
            </c:numRef>
          </c:yVal>
        </c:ser>
        <c:ser>
          <c:idx val="4"/>
          <c:order val="8"/>
          <c:tx>
            <c:strRef>
              <c:f>INEL_QIPPmilestones!$FW$22</c:f>
              <c:strCache>
                <c:ptCount val="1"/>
                <c:pt idx="0">
                  <c:v>QIPP LM 6.8</c:v>
                </c:pt>
              </c:strCache>
            </c:strRef>
          </c:tx>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INEL_QIPPmilestones!$FW$39:$FW$79</c:f>
              <c:numCache>
                <c:formatCode>mmm\ yy</c:formatCode>
                <c:ptCount val="41"/>
              </c:numCache>
            </c:numRef>
          </c:yVal>
        </c:ser>
        <c:ser>
          <c:idx val="5"/>
          <c:order val="9"/>
          <c:tx>
            <c:strRef>
              <c:f>INEL_QIPPmilestones!$FX$22</c:f>
              <c:strCache>
                <c:ptCount val="1"/>
                <c:pt idx="0">
                  <c:v>QIPP LM 6.9</c:v>
                </c:pt>
              </c:strCache>
            </c:strRef>
          </c:tx>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INEL_QIPPmilestones!$FX$39:$FX$78</c:f>
              <c:numCache>
                <c:formatCode>mmm\ yy</c:formatCode>
                <c:ptCount val="40"/>
              </c:numCache>
            </c:numRef>
          </c:yVal>
        </c:ser>
        <c:ser>
          <c:idx val="8"/>
          <c:order val="10"/>
          <c:tx>
            <c:strRef>
              <c:f>INEL_QIPPmilestones!$FY$22</c:f>
              <c:strCache>
                <c:ptCount val="1"/>
                <c:pt idx="0">
                  <c:v>QIPP LM 6.10</c:v>
                </c:pt>
              </c:strCache>
            </c:strRef>
          </c:tx>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INEL_QIPPmilestones!$FY$39:$FY$79</c:f>
              <c:numCache>
                <c:formatCode>mmm\ yy</c:formatCode>
                <c:ptCount val="41"/>
              </c:numCache>
            </c:numRef>
          </c:yVal>
        </c:ser>
        <c:ser>
          <c:idx val="1"/>
          <c:order val="11"/>
          <c:tx>
            <c:strRef>
              <c:f>INEL_QIPPmilestones!$FZ$22</c:f>
              <c:strCache>
                <c:ptCount val="1"/>
                <c:pt idx="0">
                  <c:v>QIPP LM 6.11</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INEL_QIPPmilestones!$FZ$39:$FZ$79</c:f>
              <c:numCache>
                <c:formatCode>mmm\ yy</c:formatCode>
                <c:ptCount val="41"/>
              </c:numCache>
            </c:numRef>
          </c:yVal>
        </c:ser>
        <c:ser>
          <c:idx val="9"/>
          <c:order val="12"/>
          <c:tx>
            <c:strRef>
              <c:f>INEL_QIPPmilestones!$GA$22</c:f>
              <c:strCache>
                <c:ptCount val="1"/>
                <c:pt idx="0">
                  <c:v>QIPP LM 6.12</c:v>
                </c:pt>
              </c:strCache>
            </c:strRef>
          </c:tx>
          <c:spPr>
            <a:ln w="12700">
              <a:solidFill>
                <a:srgbClr val="CCFFFF"/>
              </a:solidFill>
              <a:prstDash val="solid"/>
            </a:ln>
          </c:spPr>
          <c:marker>
            <c:symbol val="diamond"/>
            <c:size val="5"/>
            <c:spPr>
              <a:solidFill>
                <a:srgbClr val="CCFFFF"/>
              </a:solidFill>
              <a:ln>
                <a:solidFill>
                  <a:srgbClr val="CCFFFF"/>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INEL_QIPPmilestones!$GA$39:$GA$79</c:f>
              <c:numCache>
                <c:formatCode>mmm\ yy</c:formatCode>
                <c:ptCount val="41"/>
              </c:numCache>
            </c:numRef>
          </c:yVal>
        </c:ser>
        <c:ser>
          <c:idx val="10"/>
          <c:order val="13"/>
          <c:tx>
            <c:strRef>
              <c:f>INEL_QIPPmilestones!$GB$22</c:f>
              <c:strCache>
                <c:ptCount val="1"/>
                <c:pt idx="0">
                  <c:v>QIPP LM 6.13</c:v>
                </c:pt>
              </c:strCache>
            </c:strRef>
          </c:tx>
          <c:spPr>
            <a:ln w="12700">
              <a:solidFill>
                <a:srgbClr val="CCFFCC"/>
              </a:solidFill>
              <a:prstDash val="solid"/>
            </a:ln>
          </c:spPr>
          <c:marker>
            <c:symbol val="square"/>
            <c:size val="5"/>
            <c:spPr>
              <a:solidFill>
                <a:srgbClr val="CCFFCC"/>
              </a:solidFill>
              <a:ln>
                <a:solidFill>
                  <a:srgbClr val="CCFFCC"/>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INEL_QIPPmilestones!$GB$39:$GB$79</c:f>
              <c:numCache>
                <c:formatCode>mmm\ yy</c:formatCode>
                <c:ptCount val="41"/>
              </c:numCache>
            </c:numRef>
          </c:yVal>
        </c:ser>
        <c:ser>
          <c:idx val="11"/>
          <c:order val="14"/>
          <c:tx>
            <c:strRef>
              <c:f>INEL_QIPPmilestones!$GC$22</c:f>
              <c:strCache>
                <c:ptCount val="1"/>
                <c:pt idx="0">
                  <c:v>QIPP LM 6.14</c:v>
                </c:pt>
              </c:strCache>
            </c:strRef>
          </c:tx>
          <c:spPr>
            <a:ln w="12700">
              <a:solidFill>
                <a:srgbClr val="FFFF99"/>
              </a:solidFill>
              <a:prstDash val="solid"/>
            </a:ln>
          </c:spPr>
          <c:marker>
            <c:symbol val="triangle"/>
            <c:size val="5"/>
            <c:spPr>
              <a:solidFill>
                <a:srgbClr val="FFFF99"/>
              </a:solidFill>
              <a:ln>
                <a:solidFill>
                  <a:srgbClr val="FFFF99"/>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INEL_QIPPmilestones!$GC$39:$GC$79</c:f>
              <c:numCache>
                <c:formatCode>mmm\ yy</c:formatCode>
                <c:ptCount val="41"/>
              </c:numCache>
            </c:numRef>
          </c:yVal>
        </c:ser>
        <c:ser>
          <c:idx val="12"/>
          <c:order val="15"/>
          <c:tx>
            <c:strRef>
              <c:f>INEL_QIPPmilestones!$GD$22</c:f>
              <c:strCache>
                <c:ptCount val="1"/>
                <c:pt idx="0">
                  <c:v>QIPP LM 6.15</c:v>
                </c:pt>
              </c:strCache>
            </c:strRef>
          </c:tx>
          <c:spPr>
            <a:ln w="12700">
              <a:solidFill>
                <a:srgbClr val="99CCFF"/>
              </a:solidFill>
              <a:prstDash val="solid"/>
            </a:ln>
          </c:spPr>
          <c:marker>
            <c:symbol val="x"/>
            <c:size val="5"/>
            <c:spPr>
              <a:noFill/>
              <a:ln>
                <a:solidFill>
                  <a:srgbClr val="99CCFF"/>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INEL_QIPPmilestones!$GD$39:$GD$78</c:f>
              <c:numCache>
                <c:formatCode>mmm\ yy</c:formatCode>
                <c:ptCount val="40"/>
              </c:numCache>
            </c:numRef>
          </c:yVal>
        </c:ser>
        <c:ser>
          <c:idx val="13"/>
          <c:order val="16"/>
          <c:tx>
            <c:strRef>
              <c:f>INEL_QIPPmilestones!$GE$22</c:f>
              <c:strCache>
                <c:ptCount val="1"/>
                <c:pt idx="0">
                  <c:v>QIPP LM 6.16</c:v>
                </c:pt>
              </c:strCache>
            </c:strRef>
          </c:tx>
          <c:spPr>
            <a:ln w="12700">
              <a:solidFill>
                <a:srgbClr val="FF99CC"/>
              </a:solidFill>
              <a:prstDash val="solid"/>
            </a:ln>
          </c:spPr>
          <c:marker>
            <c:symbol val="star"/>
            <c:size val="5"/>
            <c:spPr>
              <a:noFill/>
              <a:ln>
                <a:solidFill>
                  <a:srgbClr val="FF99CC"/>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INEL_QIPPmilestones!$GE$39:$GE$79</c:f>
              <c:numCache>
                <c:formatCode>mmm\ yy</c:formatCode>
                <c:ptCount val="41"/>
              </c:numCache>
            </c:numRef>
          </c:yVal>
        </c:ser>
        <c:ser>
          <c:idx val="14"/>
          <c:order val="17"/>
          <c:tx>
            <c:strRef>
              <c:f>INEL_QIPPmilestones!$GF$22</c:f>
              <c:strCache>
                <c:ptCount val="1"/>
                <c:pt idx="0">
                  <c:v>QIPP LM 6.17</c:v>
                </c:pt>
              </c:strCache>
            </c:strRef>
          </c:tx>
          <c:spPr>
            <a:ln w="12700">
              <a:solidFill>
                <a:srgbClr val="CC99FF"/>
              </a:solidFill>
              <a:prstDash val="solid"/>
            </a:ln>
          </c:spPr>
          <c:marker>
            <c:symbol val="circle"/>
            <c:size val="5"/>
            <c:spPr>
              <a:solidFill>
                <a:srgbClr val="CC99FF"/>
              </a:solidFill>
              <a:ln>
                <a:solidFill>
                  <a:srgbClr val="CC99FF"/>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INEL_QIPPmilestones!$GF$39:$GF$79</c:f>
              <c:numCache>
                <c:formatCode>mmm\ yy</c:formatCode>
                <c:ptCount val="41"/>
              </c:numCache>
            </c:numRef>
          </c:yVal>
        </c:ser>
        <c:ser>
          <c:idx val="18"/>
          <c:order val="18"/>
          <c:tx>
            <c:strRef>
              <c:f>INEL_QIPPmilestones!$GG$22</c:f>
              <c:strCache>
                <c:ptCount val="1"/>
                <c:pt idx="0">
                  <c:v>QIPP LM 6.18</c:v>
                </c:pt>
              </c:strCache>
            </c:strRef>
          </c:tx>
          <c:spPr>
            <a:ln w="12700">
              <a:solidFill>
                <a:srgbClr val="99CC00"/>
              </a:solidFill>
              <a:prstDash val="solid"/>
            </a:ln>
          </c:spPr>
          <c:marker>
            <c:symbol val="diamond"/>
            <c:size val="5"/>
            <c:spPr>
              <a:solidFill>
                <a:srgbClr val="99CC00"/>
              </a:solidFill>
              <a:ln>
                <a:solidFill>
                  <a:srgbClr val="99CC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INEL_QIPPmilestones!$GG$39:$GG$79</c:f>
              <c:numCache>
                <c:formatCode>mmm\ yy</c:formatCode>
                <c:ptCount val="41"/>
              </c:numCache>
            </c:numRef>
          </c:yVal>
        </c:ser>
        <c:ser>
          <c:idx val="19"/>
          <c:order val="19"/>
          <c:tx>
            <c:strRef>
              <c:f>INEL_QIPPmilestones!$GH$22</c:f>
              <c:strCache>
                <c:ptCount val="1"/>
                <c:pt idx="0">
                  <c:v>QIPP LM 6.19</c:v>
                </c:pt>
              </c:strCache>
            </c:strRef>
          </c:tx>
          <c:spPr>
            <a:ln w="12700">
              <a:solidFill>
                <a:srgbClr val="FFCC00"/>
              </a:solidFill>
              <a:prstDash val="solid"/>
            </a:ln>
          </c:spPr>
          <c:marker>
            <c:symbol val="square"/>
            <c:size val="5"/>
            <c:spPr>
              <a:solidFill>
                <a:srgbClr val="FFCC00"/>
              </a:solidFill>
              <a:ln>
                <a:solidFill>
                  <a:srgbClr val="FFCC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INEL_QIPPmilestones!$GH$39:$GH$79</c:f>
              <c:numCache>
                <c:formatCode>mmm\ yy</c:formatCode>
                <c:ptCount val="41"/>
              </c:numCache>
            </c:numRef>
          </c:yVal>
        </c:ser>
        <c:ser>
          <c:idx val="20"/>
          <c:order val="20"/>
          <c:tx>
            <c:strRef>
              <c:f>INEL_QIPPmilestones!$GI$22</c:f>
              <c:strCache>
                <c:ptCount val="1"/>
                <c:pt idx="0">
                  <c:v>QIPP LM 6.20</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INEL_QIPPmilestones!$GI$39:$GI$79</c:f>
              <c:numCache>
                <c:formatCode>mmm\ yy</c:formatCode>
                <c:ptCount val="41"/>
              </c:numCache>
            </c:numRef>
          </c:yVal>
        </c:ser>
        <c:ser>
          <c:idx val="21"/>
          <c:order val="21"/>
          <c:tx>
            <c:strRef>
              <c:f>INEL_QIPPmilestones!$GJ$22</c:f>
              <c:strCache>
                <c:ptCount val="1"/>
                <c:pt idx="0">
                  <c:v>QIPP LM 6.21</c:v>
                </c:pt>
              </c:strCache>
            </c:strRef>
          </c:tx>
          <c:spPr>
            <a:ln w="12700">
              <a:solidFill>
                <a:srgbClr val="FF6600"/>
              </a:solidFill>
              <a:prstDash val="solid"/>
            </a:ln>
          </c:spPr>
          <c:marker>
            <c:symbol val="x"/>
            <c:size val="5"/>
            <c:spPr>
              <a:noFill/>
              <a:ln>
                <a:solidFill>
                  <a:srgbClr val="FF66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INEL_QIPPmilestones!$GJ$39:$GJ$79</c:f>
              <c:numCache>
                <c:formatCode>mmm\ yy</c:formatCode>
                <c:ptCount val="41"/>
              </c:numCache>
            </c:numRef>
          </c:yVal>
        </c:ser>
        <c:ser>
          <c:idx val="22"/>
          <c:order val="22"/>
          <c:tx>
            <c:strRef>
              <c:f>INEL_QIPPmilestones!$GK$22</c:f>
              <c:strCache>
                <c:ptCount val="1"/>
                <c:pt idx="0">
                  <c:v>QIPP LM 6.22</c:v>
                </c:pt>
              </c:strCache>
            </c:strRef>
          </c:tx>
          <c:spPr>
            <a:ln w="12700">
              <a:solidFill>
                <a:srgbClr val="666699"/>
              </a:solidFill>
              <a:prstDash val="solid"/>
            </a:ln>
          </c:spPr>
          <c:marker>
            <c:symbol val="star"/>
            <c:size val="5"/>
            <c:spPr>
              <a:noFill/>
              <a:ln>
                <a:solidFill>
                  <a:srgbClr val="666699"/>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INEL_QIPPmilestones!$GK$39:$GK$79</c:f>
              <c:numCache>
                <c:formatCode>mmm\ yy</c:formatCode>
                <c:ptCount val="41"/>
              </c:numCache>
            </c:numRef>
          </c:yVal>
        </c:ser>
        <c:ser>
          <c:idx val="23"/>
          <c:order val="23"/>
          <c:tx>
            <c:strRef>
              <c:f>INEL_QIPPmilestones!$GL$22</c:f>
              <c:strCache>
                <c:ptCount val="1"/>
                <c:pt idx="0">
                  <c:v>QIPP LM 6.23</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INEL_QIPPmilestones!$GL$39:$GL$79</c:f>
              <c:numCache>
                <c:formatCode>mmm\ yy</c:formatCode>
                <c:ptCount val="41"/>
              </c:numCache>
            </c:numRef>
          </c:yVal>
        </c:ser>
        <c:ser>
          <c:idx val="24"/>
          <c:order val="24"/>
          <c:tx>
            <c:strRef>
              <c:f>INEL_QIPPmilestones!$GM$22</c:f>
              <c:strCache>
                <c:ptCount val="1"/>
                <c:pt idx="0">
                  <c:v>QIPP LM 6.24</c:v>
                </c:pt>
              </c:strCache>
            </c:strRef>
          </c:tx>
          <c:spPr>
            <a:ln w="12700">
              <a:solidFill>
                <a:srgbClr val="003366"/>
              </a:solidFill>
              <a:prstDash val="solid"/>
            </a:ln>
          </c:spPr>
          <c:marker>
            <c:symbol val="plus"/>
            <c:size val="5"/>
            <c:spPr>
              <a:noFill/>
              <a:ln>
                <a:solidFill>
                  <a:srgbClr val="003366"/>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INEL_QIPPmilestones!$GM$39:$GM$79</c:f>
              <c:numCache>
                <c:formatCode>mmm\ yy</c:formatCode>
                <c:ptCount val="41"/>
              </c:numCache>
            </c:numRef>
          </c:yVal>
        </c:ser>
        <c:ser>
          <c:idx val="25"/>
          <c:order val="25"/>
          <c:tx>
            <c:strRef>
              <c:f>INEL_QIPPmilestones!$GN$22</c:f>
              <c:strCache>
                <c:ptCount val="1"/>
                <c:pt idx="0">
                  <c:v>QIPP LM 6.25</c:v>
                </c:pt>
              </c:strCache>
            </c:strRef>
          </c:tx>
          <c:spPr>
            <a:ln w="12700">
              <a:solidFill>
                <a:srgbClr val="339966"/>
              </a:solidFill>
              <a:prstDash val="solid"/>
            </a:ln>
          </c:spPr>
          <c:marker>
            <c:symbol val="dot"/>
            <c:size val="5"/>
            <c:spPr>
              <a:noFill/>
              <a:ln>
                <a:solidFill>
                  <a:srgbClr val="339966"/>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INEL_QIPPmilestones!$GN$39:$GN$79</c:f>
              <c:numCache>
                <c:formatCode>mmm\ yy</c:formatCode>
                <c:ptCount val="41"/>
              </c:numCache>
            </c:numRef>
          </c:yVal>
        </c:ser>
        <c:ser>
          <c:idx val="26"/>
          <c:order val="26"/>
          <c:tx>
            <c:strRef>
              <c:f>INEL_QIPPmilestones!$GO$22</c:f>
              <c:strCache>
                <c:ptCount val="1"/>
                <c:pt idx="0">
                  <c:v>QIPP LM 6.26</c:v>
                </c:pt>
              </c:strCache>
            </c:strRef>
          </c:tx>
          <c:spPr>
            <a:ln w="12700">
              <a:solidFill>
                <a:srgbClr val="003300"/>
              </a:solidFill>
              <a:prstDash val="solid"/>
            </a:ln>
          </c:spPr>
          <c:marker>
            <c:symbol val="dash"/>
            <c:size val="5"/>
            <c:spPr>
              <a:noFill/>
              <a:ln>
                <a:solidFill>
                  <a:srgbClr val="0033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INEL_QIPPmilestones!$GO$39:$GO$79</c:f>
              <c:numCache>
                <c:formatCode>mmm\ yy</c:formatCode>
                <c:ptCount val="41"/>
              </c:numCache>
            </c:numRef>
          </c:yVal>
        </c:ser>
        <c:ser>
          <c:idx val="27"/>
          <c:order val="27"/>
          <c:tx>
            <c:strRef>
              <c:f>INEL_QIPPmilestones!$GP$22</c:f>
              <c:strCache>
                <c:ptCount val="1"/>
                <c:pt idx="0">
                  <c:v>QIPP LM 6.27</c:v>
                </c:pt>
              </c:strCache>
            </c:strRef>
          </c:tx>
          <c:spPr>
            <a:ln w="12700">
              <a:solidFill>
                <a:srgbClr val="333300"/>
              </a:solidFill>
              <a:prstDash val="solid"/>
            </a:ln>
          </c:spPr>
          <c:marker>
            <c:symbol val="diamond"/>
            <c:size val="5"/>
            <c:spPr>
              <a:solidFill>
                <a:srgbClr val="333300"/>
              </a:solidFill>
              <a:ln>
                <a:solidFill>
                  <a:srgbClr val="3333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INEL_QIPPmilestones!$GP$39:$GP$79</c:f>
              <c:numCache>
                <c:formatCode>mmm\ yy</c:formatCode>
                <c:ptCount val="41"/>
              </c:numCache>
            </c:numRef>
          </c:yVal>
        </c:ser>
        <c:ser>
          <c:idx val="28"/>
          <c:order val="28"/>
          <c:tx>
            <c:strRef>
              <c:f>INEL_QIPPmilestones!$GQ$22</c:f>
              <c:strCache>
                <c:ptCount val="1"/>
                <c:pt idx="0">
                  <c:v>QIPP LM 6.28</c:v>
                </c:pt>
              </c:strCache>
            </c:strRef>
          </c:tx>
          <c:spPr>
            <a:ln w="12700">
              <a:solidFill>
                <a:srgbClr val="993300"/>
              </a:solidFill>
              <a:prstDash val="solid"/>
            </a:ln>
          </c:spPr>
          <c:marker>
            <c:symbol val="square"/>
            <c:size val="5"/>
            <c:spPr>
              <a:solidFill>
                <a:srgbClr val="993300"/>
              </a:solidFill>
              <a:ln>
                <a:solidFill>
                  <a:srgbClr val="9933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INEL_QIPPmilestones!$GQ$39:$GQ$79</c:f>
              <c:numCache>
                <c:formatCode>mmm\ yy</c:formatCode>
                <c:ptCount val="41"/>
              </c:numCache>
            </c:numRef>
          </c:yVal>
        </c:ser>
        <c:ser>
          <c:idx val="29"/>
          <c:order val="29"/>
          <c:tx>
            <c:strRef>
              <c:f>INEL_QIPPmilestones!$GR$22</c:f>
              <c:strCache>
                <c:ptCount val="1"/>
                <c:pt idx="0">
                  <c:v>QIPP LM 6.29</c:v>
                </c:pt>
              </c:strCache>
            </c:strRef>
          </c:tx>
          <c:spPr>
            <a:ln w="12700">
              <a:solidFill>
                <a:srgbClr val="993366"/>
              </a:solidFill>
              <a:prstDash val="solid"/>
            </a:ln>
          </c:spPr>
          <c:marker>
            <c:symbol val="triangle"/>
            <c:size val="5"/>
            <c:spPr>
              <a:solidFill>
                <a:srgbClr val="993366"/>
              </a:solidFill>
              <a:ln>
                <a:solidFill>
                  <a:srgbClr val="993366"/>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INEL_QIPPmilestones!$GR$39:$GR$79</c:f>
              <c:numCache>
                <c:formatCode>mmm\ yy</c:formatCode>
                <c:ptCount val="41"/>
              </c:numCache>
            </c:numRef>
          </c:yVal>
        </c:ser>
        <c:axId val="83975168"/>
        <c:axId val="84007168"/>
      </c:scatterChart>
      <c:valAx>
        <c:axId val="83975168"/>
        <c:scaling>
          <c:orientation val="minMax"/>
        </c:scaling>
        <c:axPos val="t"/>
        <c:title>
          <c:tx>
            <c:rich>
              <a:bodyPr/>
              <a:lstStyle/>
              <a:p>
                <a:pPr>
                  <a:defRPr sz="1000" b="1" i="1" u="none" strike="noStrike" baseline="0">
                    <a:solidFill>
                      <a:srgbClr val="000000"/>
                    </a:solidFill>
                    <a:latin typeface="Calibri"/>
                    <a:ea typeface="Calibri"/>
                    <a:cs typeface="Calibri"/>
                  </a:defRPr>
                </a:pPr>
                <a:r>
                  <a:t>MONTH REPORTED</a:t>
                </a:r>
              </a:p>
            </c:rich>
          </c:tx>
          <c:layout>
            <c:manualLayout>
              <c:xMode val="edge"/>
              <c:yMode val="edge"/>
              <c:x val="0.40778603450514367"/>
              <c:y val="5.1548291646394143E-2"/>
            </c:manualLayout>
          </c:layout>
          <c:spPr>
            <a:noFill/>
            <a:ln w="25400">
              <a:noFill/>
            </a:ln>
          </c:spPr>
        </c:title>
        <c:numFmt formatCode="mmm\-yy" sourceLinked="1"/>
        <c:minorTickMark val="out"/>
        <c:tickLblPos val="nextTo"/>
        <c:txPr>
          <a:bodyPr rot="-5400000" vert="horz"/>
          <a:lstStyle/>
          <a:p>
            <a:pPr>
              <a:defRPr sz="1000" b="0" i="1" u="none" strike="noStrike" baseline="0">
                <a:solidFill>
                  <a:srgbClr val="000000"/>
                </a:solidFill>
                <a:latin typeface="Calibri"/>
                <a:ea typeface="Calibri"/>
                <a:cs typeface="Calibri"/>
              </a:defRPr>
            </a:pPr>
            <a:endParaRPr lang="en-US"/>
          </a:p>
        </c:txPr>
        <c:crossAx val="84007168"/>
        <c:crossesAt val="31"/>
        <c:crossBetween val="midCat"/>
        <c:majorUnit val="31"/>
        <c:minorUnit val="31"/>
      </c:valAx>
      <c:valAx>
        <c:axId val="84007168"/>
        <c:scaling>
          <c:orientation val="maxMin"/>
        </c:scaling>
        <c:axPos val="l"/>
        <c:majorGridlines/>
        <c:minorGridlines/>
        <c:title>
          <c:tx>
            <c:rich>
              <a:bodyPr/>
              <a:lstStyle/>
              <a:p>
                <a:pPr>
                  <a:defRPr sz="1000" b="1" i="1" u="none" strike="noStrike" baseline="0">
                    <a:solidFill>
                      <a:srgbClr val="000000"/>
                    </a:solidFill>
                    <a:latin typeface="Calibri"/>
                    <a:ea typeface="Calibri"/>
                    <a:cs typeface="Calibri"/>
                  </a:defRPr>
                </a:pPr>
                <a:r>
                  <a:t>EXPECTED MONTH OF DELVIERY</a:t>
                </a:r>
              </a:p>
            </c:rich>
          </c:tx>
          <c:spPr>
            <a:noFill/>
            <a:ln w="25400">
              <a:noFill/>
            </a:ln>
          </c:spPr>
        </c:title>
        <c:numFmt formatCode="mmm\-yy" sourceLinked="1"/>
        <c:minorTickMark val="out"/>
        <c:tickLblPos val="nextTo"/>
        <c:txPr>
          <a:bodyPr rot="0" vert="horz"/>
          <a:lstStyle/>
          <a:p>
            <a:pPr>
              <a:defRPr sz="1000" b="0" i="1" u="none" strike="noStrike" baseline="0">
                <a:solidFill>
                  <a:srgbClr val="000000"/>
                </a:solidFill>
                <a:latin typeface="Calibri"/>
                <a:ea typeface="Calibri"/>
                <a:cs typeface="Calibri"/>
              </a:defRPr>
            </a:pPr>
            <a:endParaRPr lang="en-US"/>
          </a:p>
        </c:txPr>
        <c:crossAx val="83975168"/>
        <c:crossesAt val="31"/>
        <c:crossBetween val="midCat"/>
        <c:majorUnit val="31"/>
        <c:minorUnit val="31"/>
      </c:valAx>
      <c:spPr>
        <a:ln>
          <a:solidFill>
            <a:schemeClr val="accent1"/>
          </a:solidFill>
        </a:ln>
      </c:spPr>
    </c:plotArea>
    <c:legend>
      <c:legendPos val="r"/>
      <c:layout>
        <c:manualLayout>
          <c:xMode val="edge"/>
          <c:yMode val="edge"/>
          <c:wMode val="edge"/>
          <c:hMode val="edge"/>
          <c:x val="7.662463627546072E-2"/>
          <c:y val="0.80454025214061364"/>
          <c:w val="0.88651794374393444"/>
          <c:h val="0.96090860647463416"/>
        </c:manualLayout>
      </c:layout>
      <c:txPr>
        <a:bodyPr/>
        <a:lstStyle/>
        <a:p>
          <a:pPr>
            <a:defRPr sz="920" b="0" i="1" u="none" strike="noStrike" baseline="0">
              <a:solidFill>
                <a:srgbClr val="000000"/>
              </a:solidFill>
              <a:latin typeface="Calibri"/>
              <a:ea typeface="Calibri"/>
              <a:cs typeface="Calibri"/>
            </a:defRPr>
          </a:pPr>
          <a:endParaRPr lang="en-US"/>
        </a:p>
      </c:txPr>
    </c:legend>
    <c:plotVisOnly val="1"/>
    <c:dispBlanksAs val="gap"/>
  </c:chart>
  <c:txPr>
    <a:bodyPr/>
    <a:lstStyle/>
    <a:p>
      <a:pPr>
        <a:defRPr sz="1000" b="0" i="1" u="none" strike="noStrike" baseline="0">
          <a:solidFill>
            <a:srgbClr val="000000"/>
          </a:solidFill>
          <a:latin typeface="Calibri"/>
          <a:ea typeface="Calibri"/>
          <a:cs typeface="Calibri"/>
        </a:defRPr>
      </a:pPr>
      <a:endParaRPr lang="en-US"/>
    </a:p>
  </c:txPr>
  <c:printSettings>
    <c:headerFooter alignWithMargins="0"/>
    <c:pageMargins b="1" l="0.75000000000000333" r="0.75000000000000333"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400" b="1" i="1" u="none" strike="noStrike" baseline="0">
                <a:solidFill>
                  <a:srgbClr val="000000"/>
                </a:solidFill>
                <a:latin typeface="Calibri"/>
                <a:ea typeface="Calibri"/>
                <a:cs typeface="Calibri"/>
              </a:defRPr>
            </a:pPr>
            <a:r>
              <a:t>PCT Milestones graph - QIPP initiative 7</a:t>
            </a:r>
          </a:p>
        </c:rich>
      </c:tx>
      <c:layout>
        <c:manualLayout>
          <c:xMode val="edge"/>
          <c:yMode val="edge"/>
          <c:x val="9.8418075647520795E-3"/>
          <c:y val="9.0457962276126614E-3"/>
        </c:manualLayout>
      </c:layout>
      <c:spPr>
        <a:noFill/>
        <a:ln w="25400">
          <a:noFill/>
        </a:ln>
      </c:spPr>
    </c:title>
    <c:plotArea>
      <c:layout>
        <c:manualLayout>
          <c:layoutTarget val="inner"/>
          <c:xMode val="edge"/>
          <c:yMode val="edge"/>
          <c:x val="8.4476379228106677E-2"/>
          <c:y val="0.13164251304030034"/>
          <c:w val="0.79889298892988925"/>
          <c:h val="0.63285024154590053"/>
        </c:manualLayout>
      </c:layout>
      <c:scatterChart>
        <c:scatterStyle val="lineMarker"/>
        <c:ser>
          <c:idx val="0"/>
          <c:order val="0"/>
          <c:tx>
            <c:v>delivery path</c:v>
          </c:tx>
          <c:spPr>
            <a:ln w="6350">
              <a:prstDash val="dashDot"/>
            </a:ln>
          </c:spPr>
          <c:marker>
            <c:symbol val="none"/>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yVal>
        </c:ser>
        <c:ser>
          <c:idx val="6"/>
          <c:order val="1"/>
          <c:tx>
            <c:strRef>
              <c:f>INEL_QIPPmilestones!$GW$22</c:f>
              <c:strCache>
                <c:ptCount val="1"/>
                <c:pt idx="0">
                  <c:v>QIPP LM 7.1</c:v>
                </c:pt>
              </c:strCache>
            </c:strRef>
          </c:tx>
          <c:spPr>
            <a:ln>
              <a:solidFill>
                <a:schemeClr val="tx2">
                  <a:lumMod val="40000"/>
                  <a:lumOff val="60000"/>
                </a:schemeClr>
              </a:solidFill>
            </a:ln>
          </c:spPr>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INEL_QIPPmilestones!$GW$39:$GW$79</c:f>
              <c:numCache>
                <c:formatCode>mmm\ yy</c:formatCode>
                <c:ptCount val="41"/>
              </c:numCache>
            </c:numRef>
          </c:yVal>
        </c:ser>
        <c:ser>
          <c:idx val="7"/>
          <c:order val="2"/>
          <c:tx>
            <c:strRef>
              <c:f>INEL_QIPPmilestones!$GX$22</c:f>
              <c:strCache>
                <c:ptCount val="1"/>
                <c:pt idx="0">
                  <c:v>QIPP LM 7.2</c:v>
                </c:pt>
              </c:strCache>
            </c:strRef>
          </c:tx>
          <c:spPr>
            <a:ln w="25400">
              <a:solidFill>
                <a:srgbClr val="FF8080"/>
              </a:solidFill>
              <a:prstDash val="lgDashDot"/>
            </a:ln>
          </c:spPr>
          <c:marker>
            <c:symbol val="plus"/>
            <c:size val="7"/>
            <c:spPr>
              <a:solidFill>
                <a:srgbClr val="969696"/>
              </a:solidFill>
              <a:ln>
                <a:solidFill>
                  <a:srgbClr val="FF8080"/>
                </a:solidFill>
                <a:prstDash val="solid"/>
              </a:ln>
            </c:spPr>
          </c:marker>
          <c:dLbls>
            <c:dLbl>
              <c:idx val="0"/>
              <c:delete val="1"/>
            </c:dLbl>
            <c:dLbl>
              <c:idx val="1"/>
              <c:delete val="1"/>
            </c:dLbl>
            <c:dLbl>
              <c:idx val="2"/>
              <c:delete val="1"/>
            </c:dLbl>
            <c:dLbl>
              <c:idx val="3"/>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INEL_QIPPmilestones!$GX$39:$GX$79</c:f>
              <c:numCache>
                <c:formatCode>mmm\ yy</c:formatCode>
                <c:ptCount val="41"/>
              </c:numCache>
            </c:numRef>
          </c:yVal>
        </c:ser>
        <c:ser>
          <c:idx val="15"/>
          <c:order val="3"/>
          <c:tx>
            <c:strRef>
              <c:f>INEL_QIPPmilestones!$GY$22</c:f>
              <c:strCache>
                <c:ptCount val="1"/>
                <c:pt idx="0">
                  <c:v>QIPP LM 7.3</c:v>
                </c:pt>
              </c:strCache>
            </c:strRef>
          </c:tx>
          <c:spPr>
            <a:ln w="25400">
              <a:solidFill>
                <a:srgbClr val="FFCC99"/>
              </a:solidFill>
              <a:prstDash val="solid"/>
            </a:ln>
          </c:spPr>
          <c:marker>
            <c:symbol val="plus"/>
            <c:size val="7"/>
            <c:spPr>
              <a:noFill/>
              <a:ln>
                <a:solidFill>
                  <a:srgbClr val="FFCC99"/>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INEL_QIPPmilestones!$GY$39:$GY$79</c:f>
              <c:numCache>
                <c:formatCode>mmm\ yy</c:formatCode>
                <c:ptCount val="41"/>
              </c:numCache>
            </c:numRef>
          </c:yVal>
        </c:ser>
        <c:ser>
          <c:idx val="16"/>
          <c:order val="4"/>
          <c:tx>
            <c:strRef>
              <c:f>INEL_QIPPmilestones!$GZ$22</c:f>
              <c:strCache>
                <c:ptCount val="1"/>
                <c:pt idx="0">
                  <c:v>QIPP LM 7.4</c:v>
                </c:pt>
              </c:strCache>
            </c:strRef>
          </c:tx>
          <c:spPr>
            <a:ln w="25400">
              <a:solidFill>
                <a:srgbClr val="3366FF"/>
              </a:solidFill>
              <a:prstDash val="solid"/>
            </a:ln>
          </c:spPr>
          <c:marker>
            <c:symbol val="plus"/>
            <c:size val="7"/>
            <c:spPr>
              <a:noFill/>
              <a:ln>
                <a:solidFill>
                  <a:srgbClr val="3366FF"/>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INEL_QIPPmilestones!$GZ$39:$GZ$79</c:f>
              <c:numCache>
                <c:formatCode>mmm\ yy</c:formatCode>
                <c:ptCount val="41"/>
              </c:numCache>
            </c:numRef>
          </c:yVal>
        </c:ser>
        <c:ser>
          <c:idx val="17"/>
          <c:order val="5"/>
          <c:tx>
            <c:strRef>
              <c:f>INEL_QIPPmilestones!$HA$22</c:f>
              <c:strCache>
                <c:ptCount val="1"/>
                <c:pt idx="0">
                  <c:v>QIPP LM 7.5</c:v>
                </c:pt>
              </c:strCache>
            </c:strRef>
          </c:tx>
          <c:spPr>
            <a:ln w="25400">
              <a:solidFill>
                <a:srgbClr val="33CCCC"/>
              </a:solidFill>
              <a:prstDash val="solid"/>
            </a:ln>
          </c:spPr>
          <c:marker>
            <c:symbol val="plus"/>
            <c:size val="7"/>
            <c:spPr>
              <a:noFill/>
              <a:ln>
                <a:solidFill>
                  <a:srgbClr val="33CCCC"/>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INEL_QIPPmilestones!$HA$39:$HA$79</c:f>
              <c:numCache>
                <c:formatCode>mmm\ yy</c:formatCode>
                <c:ptCount val="41"/>
              </c:numCache>
            </c:numRef>
          </c:yVal>
        </c:ser>
        <c:ser>
          <c:idx val="2"/>
          <c:order val="6"/>
          <c:tx>
            <c:strRef>
              <c:f>INEL_QIPPmilestones!$HB$22</c:f>
              <c:strCache>
                <c:ptCount val="1"/>
                <c:pt idx="0">
                  <c:v>QIPP LM 7.6</c:v>
                </c:pt>
              </c:strCache>
            </c:strRef>
          </c:tx>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INEL_QIPPmilestones!$HB$39:$HB$79</c:f>
              <c:numCache>
                <c:formatCode>mmm\ yy</c:formatCode>
                <c:ptCount val="41"/>
              </c:numCache>
            </c:numRef>
          </c:yVal>
        </c:ser>
        <c:ser>
          <c:idx val="3"/>
          <c:order val="7"/>
          <c:tx>
            <c:strRef>
              <c:f>INEL_QIPPmilestones!$HC$22</c:f>
              <c:strCache>
                <c:ptCount val="1"/>
                <c:pt idx="0">
                  <c:v>QIPP LM 7.7</c:v>
                </c:pt>
              </c:strCache>
            </c:strRef>
          </c:tx>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INEL_QIPPmilestones!$HC$39:$HC$79</c:f>
              <c:numCache>
                <c:formatCode>mmm\ yy</c:formatCode>
                <c:ptCount val="41"/>
              </c:numCache>
            </c:numRef>
          </c:yVal>
        </c:ser>
        <c:ser>
          <c:idx val="4"/>
          <c:order val="8"/>
          <c:tx>
            <c:strRef>
              <c:f>INEL_QIPPmilestones!$HD$22</c:f>
              <c:strCache>
                <c:ptCount val="1"/>
                <c:pt idx="0">
                  <c:v>QIPP LM 7.8</c:v>
                </c:pt>
              </c:strCache>
            </c:strRef>
          </c:tx>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INEL_QIPPmilestones!$HD$39:$HD$79</c:f>
              <c:numCache>
                <c:formatCode>mmm\ yy</c:formatCode>
                <c:ptCount val="41"/>
              </c:numCache>
            </c:numRef>
          </c:yVal>
        </c:ser>
        <c:ser>
          <c:idx val="5"/>
          <c:order val="9"/>
          <c:tx>
            <c:strRef>
              <c:f>INEL_QIPPmilestones!$HE$22</c:f>
              <c:strCache>
                <c:ptCount val="1"/>
                <c:pt idx="0">
                  <c:v>QIPP LM 7.9</c:v>
                </c:pt>
              </c:strCache>
            </c:strRef>
          </c:tx>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INEL_QIPPmilestones!$HE$39:$HE$79</c:f>
              <c:numCache>
                <c:formatCode>mmm\ yy</c:formatCode>
                <c:ptCount val="41"/>
              </c:numCache>
            </c:numRef>
          </c:yVal>
        </c:ser>
        <c:ser>
          <c:idx val="8"/>
          <c:order val="10"/>
          <c:tx>
            <c:strRef>
              <c:f>INEL_QIPPmilestones!$HF$22</c:f>
              <c:strCache>
                <c:ptCount val="1"/>
                <c:pt idx="0">
                  <c:v>QIPP LM 7.10</c:v>
                </c:pt>
              </c:strCache>
            </c:strRef>
          </c:tx>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INEL_QIPPmilestones!$HF$39:$HF$79</c:f>
              <c:numCache>
                <c:formatCode>mmm\ yy</c:formatCode>
                <c:ptCount val="41"/>
              </c:numCache>
            </c:numRef>
          </c:yVal>
        </c:ser>
        <c:ser>
          <c:idx val="1"/>
          <c:order val="11"/>
          <c:tx>
            <c:strRef>
              <c:f>INEL_QIPPmilestones!$HG$22</c:f>
              <c:strCache>
                <c:ptCount val="1"/>
                <c:pt idx="0">
                  <c:v>QIPP LM 7.11</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INEL_QIPPmilestones!$HG$39:$HG$79</c:f>
              <c:numCache>
                <c:formatCode>mmm\ yy</c:formatCode>
                <c:ptCount val="41"/>
              </c:numCache>
            </c:numRef>
          </c:yVal>
        </c:ser>
        <c:ser>
          <c:idx val="9"/>
          <c:order val="12"/>
          <c:tx>
            <c:strRef>
              <c:f>INEL_QIPPmilestones!$HH$22</c:f>
              <c:strCache>
                <c:ptCount val="1"/>
                <c:pt idx="0">
                  <c:v>QIPP LM 7.12</c:v>
                </c:pt>
              </c:strCache>
            </c:strRef>
          </c:tx>
          <c:spPr>
            <a:ln w="12700">
              <a:solidFill>
                <a:srgbClr val="CCFFFF"/>
              </a:solidFill>
              <a:prstDash val="solid"/>
            </a:ln>
          </c:spPr>
          <c:marker>
            <c:symbol val="diamond"/>
            <c:size val="5"/>
            <c:spPr>
              <a:solidFill>
                <a:srgbClr val="CCFFFF"/>
              </a:solidFill>
              <a:ln>
                <a:solidFill>
                  <a:srgbClr val="CCFFFF"/>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INEL_QIPPmilestones!$HH$39:$HH$79</c:f>
              <c:numCache>
                <c:formatCode>mmm\ yy</c:formatCode>
                <c:ptCount val="41"/>
              </c:numCache>
            </c:numRef>
          </c:yVal>
        </c:ser>
        <c:ser>
          <c:idx val="10"/>
          <c:order val="13"/>
          <c:tx>
            <c:strRef>
              <c:f>INEL_QIPPmilestones!$HI$22</c:f>
              <c:strCache>
                <c:ptCount val="1"/>
                <c:pt idx="0">
                  <c:v>QIPP LM 7.13</c:v>
                </c:pt>
              </c:strCache>
            </c:strRef>
          </c:tx>
          <c:spPr>
            <a:ln w="12700">
              <a:solidFill>
                <a:srgbClr val="CCFFCC"/>
              </a:solidFill>
              <a:prstDash val="solid"/>
            </a:ln>
          </c:spPr>
          <c:marker>
            <c:symbol val="square"/>
            <c:size val="5"/>
            <c:spPr>
              <a:solidFill>
                <a:srgbClr val="CCFFCC"/>
              </a:solidFill>
              <a:ln>
                <a:solidFill>
                  <a:srgbClr val="CCFFCC"/>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INEL_QIPPmilestones!$HI$39:$HI$79</c:f>
              <c:numCache>
                <c:formatCode>mmm\ yy</c:formatCode>
                <c:ptCount val="41"/>
              </c:numCache>
            </c:numRef>
          </c:yVal>
        </c:ser>
        <c:ser>
          <c:idx val="11"/>
          <c:order val="14"/>
          <c:tx>
            <c:strRef>
              <c:f>INEL_QIPPmilestones!$HJ$22</c:f>
              <c:strCache>
                <c:ptCount val="1"/>
                <c:pt idx="0">
                  <c:v>QIPP LM 7.14</c:v>
                </c:pt>
              </c:strCache>
            </c:strRef>
          </c:tx>
          <c:spPr>
            <a:ln w="12700">
              <a:solidFill>
                <a:srgbClr val="FFFF99"/>
              </a:solidFill>
              <a:prstDash val="solid"/>
            </a:ln>
          </c:spPr>
          <c:marker>
            <c:symbol val="triangle"/>
            <c:size val="5"/>
            <c:spPr>
              <a:solidFill>
                <a:srgbClr val="FFFF99"/>
              </a:solidFill>
              <a:ln>
                <a:solidFill>
                  <a:srgbClr val="FFFF99"/>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INEL_QIPPmilestones!$HJ$39:$HJ$79</c:f>
              <c:numCache>
                <c:formatCode>mmm\ yy</c:formatCode>
                <c:ptCount val="41"/>
              </c:numCache>
            </c:numRef>
          </c:yVal>
        </c:ser>
        <c:ser>
          <c:idx val="12"/>
          <c:order val="15"/>
          <c:tx>
            <c:strRef>
              <c:f>INEL_QIPPmilestones!$HK$22</c:f>
              <c:strCache>
                <c:ptCount val="1"/>
                <c:pt idx="0">
                  <c:v>QIPP LM 7.15</c:v>
                </c:pt>
              </c:strCache>
            </c:strRef>
          </c:tx>
          <c:spPr>
            <a:ln w="12700">
              <a:solidFill>
                <a:srgbClr val="99CCFF"/>
              </a:solidFill>
              <a:prstDash val="solid"/>
            </a:ln>
          </c:spPr>
          <c:marker>
            <c:symbol val="x"/>
            <c:size val="5"/>
            <c:spPr>
              <a:noFill/>
              <a:ln>
                <a:solidFill>
                  <a:srgbClr val="99CCFF"/>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INEL_QIPPmilestones!$HK$39:$HK$79</c:f>
              <c:numCache>
                <c:formatCode>mmm\ yy</c:formatCode>
                <c:ptCount val="41"/>
              </c:numCache>
            </c:numRef>
          </c:yVal>
        </c:ser>
        <c:ser>
          <c:idx val="13"/>
          <c:order val="16"/>
          <c:tx>
            <c:strRef>
              <c:f>INEL_QIPPmilestones!$HL$22</c:f>
              <c:strCache>
                <c:ptCount val="1"/>
                <c:pt idx="0">
                  <c:v>QIPP LM 7.16</c:v>
                </c:pt>
              </c:strCache>
            </c:strRef>
          </c:tx>
          <c:spPr>
            <a:ln w="12700">
              <a:solidFill>
                <a:srgbClr val="FF99CC"/>
              </a:solidFill>
              <a:prstDash val="solid"/>
            </a:ln>
          </c:spPr>
          <c:marker>
            <c:symbol val="star"/>
            <c:size val="5"/>
            <c:spPr>
              <a:noFill/>
              <a:ln>
                <a:solidFill>
                  <a:srgbClr val="FF99CC"/>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INEL_QIPPmilestones!$HL$39:$HL$79</c:f>
              <c:numCache>
                <c:formatCode>mmm\ yy</c:formatCode>
                <c:ptCount val="41"/>
              </c:numCache>
            </c:numRef>
          </c:yVal>
        </c:ser>
        <c:ser>
          <c:idx val="14"/>
          <c:order val="17"/>
          <c:tx>
            <c:strRef>
              <c:f>INEL_QIPPmilestones!$HM$22</c:f>
              <c:strCache>
                <c:ptCount val="1"/>
                <c:pt idx="0">
                  <c:v>QIPP LM 7.17</c:v>
                </c:pt>
              </c:strCache>
            </c:strRef>
          </c:tx>
          <c:spPr>
            <a:ln w="12700">
              <a:solidFill>
                <a:srgbClr val="CC99FF"/>
              </a:solidFill>
              <a:prstDash val="solid"/>
            </a:ln>
          </c:spPr>
          <c:marker>
            <c:symbol val="circle"/>
            <c:size val="5"/>
            <c:spPr>
              <a:solidFill>
                <a:srgbClr val="CC99FF"/>
              </a:solidFill>
              <a:ln>
                <a:solidFill>
                  <a:srgbClr val="CC99FF"/>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INEL_QIPPmilestones!$HM$39:$HM$79</c:f>
              <c:numCache>
                <c:formatCode>mmm\ yy</c:formatCode>
                <c:ptCount val="41"/>
              </c:numCache>
            </c:numRef>
          </c:yVal>
        </c:ser>
        <c:ser>
          <c:idx val="18"/>
          <c:order val="18"/>
          <c:tx>
            <c:strRef>
              <c:f>INEL_QIPPmilestones!$HN$22</c:f>
              <c:strCache>
                <c:ptCount val="1"/>
                <c:pt idx="0">
                  <c:v>QIPP LM 7.18</c:v>
                </c:pt>
              </c:strCache>
            </c:strRef>
          </c:tx>
          <c:spPr>
            <a:ln w="12700">
              <a:solidFill>
                <a:srgbClr val="99CC00"/>
              </a:solidFill>
              <a:prstDash val="solid"/>
            </a:ln>
          </c:spPr>
          <c:marker>
            <c:symbol val="diamond"/>
            <c:size val="5"/>
            <c:spPr>
              <a:solidFill>
                <a:srgbClr val="99CC00"/>
              </a:solidFill>
              <a:ln>
                <a:solidFill>
                  <a:srgbClr val="99CC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INEL_QIPPmilestones!$HN$39:$HN$79</c:f>
              <c:numCache>
                <c:formatCode>mmm\ yy</c:formatCode>
                <c:ptCount val="41"/>
              </c:numCache>
            </c:numRef>
          </c:yVal>
        </c:ser>
        <c:ser>
          <c:idx val="19"/>
          <c:order val="19"/>
          <c:tx>
            <c:strRef>
              <c:f>INEL_QIPPmilestones!$HO$22</c:f>
              <c:strCache>
                <c:ptCount val="1"/>
                <c:pt idx="0">
                  <c:v>QIPP LM 7.19</c:v>
                </c:pt>
              </c:strCache>
            </c:strRef>
          </c:tx>
          <c:spPr>
            <a:ln w="12700">
              <a:solidFill>
                <a:srgbClr val="FFCC00"/>
              </a:solidFill>
              <a:prstDash val="solid"/>
            </a:ln>
          </c:spPr>
          <c:marker>
            <c:symbol val="square"/>
            <c:size val="5"/>
            <c:spPr>
              <a:solidFill>
                <a:srgbClr val="FFCC00"/>
              </a:solidFill>
              <a:ln>
                <a:solidFill>
                  <a:srgbClr val="FFCC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INEL_QIPPmilestones!$HO$39:$HO$79</c:f>
              <c:numCache>
                <c:formatCode>mmm\ yy</c:formatCode>
                <c:ptCount val="41"/>
              </c:numCache>
            </c:numRef>
          </c:yVal>
        </c:ser>
        <c:ser>
          <c:idx val="20"/>
          <c:order val="20"/>
          <c:tx>
            <c:strRef>
              <c:f>INEL_QIPPmilestones!$HP$22</c:f>
              <c:strCache>
                <c:ptCount val="1"/>
                <c:pt idx="0">
                  <c:v>QIPP LM 7.20</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INEL_QIPPmilestones!$HP$39:$HP$79</c:f>
              <c:numCache>
                <c:formatCode>mmm\ yy</c:formatCode>
                <c:ptCount val="41"/>
              </c:numCache>
            </c:numRef>
          </c:yVal>
        </c:ser>
        <c:ser>
          <c:idx val="21"/>
          <c:order val="21"/>
          <c:tx>
            <c:strRef>
              <c:f>INEL_QIPPmilestones!$HQ$22</c:f>
              <c:strCache>
                <c:ptCount val="1"/>
                <c:pt idx="0">
                  <c:v>QIPP LM 7.21</c:v>
                </c:pt>
              </c:strCache>
            </c:strRef>
          </c:tx>
          <c:spPr>
            <a:ln w="12700">
              <a:solidFill>
                <a:srgbClr val="FF6600"/>
              </a:solidFill>
              <a:prstDash val="solid"/>
            </a:ln>
          </c:spPr>
          <c:marker>
            <c:symbol val="x"/>
            <c:size val="5"/>
            <c:spPr>
              <a:noFill/>
              <a:ln>
                <a:solidFill>
                  <a:srgbClr val="FF66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INEL_QIPPmilestones!$HQ$39:$HQ$79</c:f>
              <c:numCache>
                <c:formatCode>mmm\ yy</c:formatCode>
                <c:ptCount val="41"/>
              </c:numCache>
            </c:numRef>
          </c:yVal>
        </c:ser>
        <c:ser>
          <c:idx val="22"/>
          <c:order val="22"/>
          <c:tx>
            <c:strRef>
              <c:f>INEL_QIPPmilestones!$HR$22</c:f>
              <c:strCache>
                <c:ptCount val="1"/>
                <c:pt idx="0">
                  <c:v>QIPP LM 7.22</c:v>
                </c:pt>
              </c:strCache>
            </c:strRef>
          </c:tx>
          <c:spPr>
            <a:ln w="12700">
              <a:solidFill>
                <a:srgbClr val="666699"/>
              </a:solidFill>
              <a:prstDash val="solid"/>
            </a:ln>
          </c:spPr>
          <c:marker>
            <c:symbol val="star"/>
            <c:size val="5"/>
            <c:spPr>
              <a:noFill/>
              <a:ln>
                <a:solidFill>
                  <a:srgbClr val="666699"/>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INEL_QIPPmilestones!$HR$39:$HR$79</c:f>
              <c:numCache>
                <c:formatCode>mmm\ yy</c:formatCode>
                <c:ptCount val="41"/>
              </c:numCache>
            </c:numRef>
          </c:yVal>
        </c:ser>
        <c:ser>
          <c:idx val="23"/>
          <c:order val="23"/>
          <c:tx>
            <c:strRef>
              <c:f>INEL_QIPPmilestones!$HS$22</c:f>
              <c:strCache>
                <c:ptCount val="1"/>
                <c:pt idx="0">
                  <c:v>QIPP LM 7.23</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INEL_QIPPmilestones!$HS$39:$HS$79</c:f>
              <c:numCache>
                <c:formatCode>mmm\ yy</c:formatCode>
                <c:ptCount val="41"/>
              </c:numCache>
            </c:numRef>
          </c:yVal>
        </c:ser>
        <c:ser>
          <c:idx val="24"/>
          <c:order val="24"/>
          <c:tx>
            <c:strRef>
              <c:f>INEL_QIPPmilestones!$HT$22</c:f>
              <c:strCache>
                <c:ptCount val="1"/>
                <c:pt idx="0">
                  <c:v>QIPP LM 7.24</c:v>
                </c:pt>
              </c:strCache>
            </c:strRef>
          </c:tx>
          <c:spPr>
            <a:ln w="12700">
              <a:solidFill>
                <a:srgbClr val="003366"/>
              </a:solidFill>
              <a:prstDash val="solid"/>
            </a:ln>
          </c:spPr>
          <c:marker>
            <c:symbol val="plus"/>
            <c:size val="5"/>
            <c:spPr>
              <a:noFill/>
              <a:ln>
                <a:solidFill>
                  <a:srgbClr val="003366"/>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INEL_QIPPmilestones!$HT$39:$HT$79</c:f>
              <c:numCache>
                <c:formatCode>mmm\ yy</c:formatCode>
                <c:ptCount val="41"/>
              </c:numCache>
            </c:numRef>
          </c:yVal>
        </c:ser>
        <c:ser>
          <c:idx val="25"/>
          <c:order val="25"/>
          <c:tx>
            <c:strRef>
              <c:f>INEL_QIPPmilestones!$HU$22</c:f>
              <c:strCache>
                <c:ptCount val="1"/>
                <c:pt idx="0">
                  <c:v>QIPP LM 7.25</c:v>
                </c:pt>
              </c:strCache>
            </c:strRef>
          </c:tx>
          <c:spPr>
            <a:ln w="12700">
              <a:solidFill>
                <a:srgbClr val="339966"/>
              </a:solidFill>
              <a:prstDash val="solid"/>
            </a:ln>
          </c:spPr>
          <c:marker>
            <c:symbol val="dot"/>
            <c:size val="5"/>
            <c:spPr>
              <a:noFill/>
              <a:ln>
                <a:solidFill>
                  <a:srgbClr val="339966"/>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INEL_QIPPmilestones!$HU$39:$HU$79</c:f>
              <c:numCache>
                <c:formatCode>mmm\ yy</c:formatCode>
                <c:ptCount val="41"/>
              </c:numCache>
            </c:numRef>
          </c:yVal>
        </c:ser>
        <c:ser>
          <c:idx val="26"/>
          <c:order val="26"/>
          <c:tx>
            <c:strRef>
              <c:f>INEL_QIPPmilestones!$HV$22</c:f>
              <c:strCache>
                <c:ptCount val="1"/>
                <c:pt idx="0">
                  <c:v>QIPP LM 7.26</c:v>
                </c:pt>
              </c:strCache>
            </c:strRef>
          </c:tx>
          <c:spPr>
            <a:ln w="12700">
              <a:solidFill>
                <a:srgbClr val="003300"/>
              </a:solidFill>
              <a:prstDash val="solid"/>
            </a:ln>
          </c:spPr>
          <c:marker>
            <c:symbol val="dash"/>
            <c:size val="5"/>
            <c:spPr>
              <a:noFill/>
              <a:ln>
                <a:solidFill>
                  <a:srgbClr val="0033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INEL_QIPPmilestones!$HV$39:$HV$79</c:f>
              <c:numCache>
                <c:formatCode>mmm\ yy</c:formatCode>
                <c:ptCount val="41"/>
              </c:numCache>
            </c:numRef>
          </c:yVal>
        </c:ser>
        <c:ser>
          <c:idx val="27"/>
          <c:order val="27"/>
          <c:tx>
            <c:strRef>
              <c:f>INEL_QIPPmilestones!$HW$22</c:f>
              <c:strCache>
                <c:ptCount val="1"/>
                <c:pt idx="0">
                  <c:v>QIPP LM 7.27</c:v>
                </c:pt>
              </c:strCache>
            </c:strRef>
          </c:tx>
          <c:spPr>
            <a:ln w="12700">
              <a:solidFill>
                <a:srgbClr val="333300"/>
              </a:solidFill>
              <a:prstDash val="solid"/>
            </a:ln>
          </c:spPr>
          <c:marker>
            <c:symbol val="diamond"/>
            <c:size val="5"/>
            <c:spPr>
              <a:solidFill>
                <a:srgbClr val="333300"/>
              </a:solidFill>
              <a:ln>
                <a:solidFill>
                  <a:srgbClr val="3333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INEL_QIPPmilestones!$HW$39:$HW$79</c:f>
              <c:numCache>
                <c:formatCode>mmm\ yy</c:formatCode>
                <c:ptCount val="41"/>
              </c:numCache>
            </c:numRef>
          </c:yVal>
        </c:ser>
        <c:ser>
          <c:idx val="28"/>
          <c:order val="28"/>
          <c:tx>
            <c:strRef>
              <c:f>INEL_QIPPmilestones!$HX$22</c:f>
              <c:strCache>
                <c:ptCount val="1"/>
                <c:pt idx="0">
                  <c:v>QIPP LM 7.28</c:v>
                </c:pt>
              </c:strCache>
            </c:strRef>
          </c:tx>
          <c:spPr>
            <a:ln w="12700">
              <a:solidFill>
                <a:srgbClr val="993300"/>
              </a:solidFill>
              <a:prstDash val="solid"/>
            </a:ln>
          </c:spPr>
          <c:marker>
            <c:symbol val="square"/>
            <c:size val="5"/>
            <c:spPr>
              <a:solidFill>
                <a:srgbClr val="993300"/>
              </a:solidFill>
              <a:ln>
                <a:solidFill>
                  <a:srgbClr val="9933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INEL_QIPPmilestones!$HX$39:$HX$79</c:f>
              <c:numCache>
                <c:formatCode>mmm\ yy</c:formatCode>
                <c:ptCount val="41"/>
              </c:numCache>
            </c:numRef>
          </c:yVal>
        </c:ser>
        <c:ser>
          <c:idx val="29"/>
          <c:order val="29"/>
          <c:tx>
            <c:strRef>
              <c:f>INEL_QIPPmilestones!$HY$22</c:f>
              <c:strCache>
                <c:ptCount val="1"/>
                <c:pt idx="0">
                  <c:v>QIPP LM 7.29</c:v>
                </c:pt>
              </c:strCache>
            </c:strRef>
          </c:tx>
          <c:spPr>
            <a:ln w="12700">
              <a:solidFill>
                <a:srgbClr val="993366"/>
              </a:solidFill>
              <a:prstDash val="solid"/>
            </a:ln>
          </c:spPr>
          <c:marker>
            <c:symbol val="triangle"/>
            <c:size val="5"/>
            <c:spPr>
              <a:solidFill>
                <a:srgbClr val="993366"/>
              </a:solidFill>
              <a:ln>
                <a:solidFill>
                  <a:srgbClr val="993366"/>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INEL_QIPPmilestones!$HY$39:$HY$79</c:f>
              <c:numCache>
                <c:formatCode>mmm\ yy</c:formatCode>
                <c:ptCount val="41"/>
              </c:numCache>
            </c:numRef>
          </c:yVal>
        </c:ser>
        <c:axId val="84284544"/>
        <c:axId val="84300160"/>
      </c:scatterChart>
      <c:valAx>
        <c:axId val="84284544"/>
        <c:scaling>
          <c:orientation val="minMax"/>
        </c:scaling>
        <c:axPos val="t"/>
        <c:title>
          <c:tx>
            <c:rich>
              <a:bodyPr/>
              <a:lstStyle/>
              <a:p>
                <a:pPr>
                  <a:defRPr sz="1000" b="1" i="1" u="none" strike="noStrike" baseline="0">
                    <a:solidFill>
                      <a:srgbClr val="000000"/>
                    </a:solidFill>
                    <a:latin typeface="Calibri"/>
                    <a:ea typeface="Calibri"/>
                    <a:cs typeface="Calibri"/>
                  </a:defRPr>
                </a:pPr>
                <a:r>
                  <a:t>MONTH REPORTED</a:t>
                </a:r>
              </a:p>
            </c:rich>
          </c:tx>
          <c:layout>
            <c:manualLayout>
              <c:xMode val="edge"/>
              <c:yMode val="edge"/>
              <c:x val="0.40778601802681641"/>
              <c:y val="5.1548291979875323E-2"/>
            </c:manualLayout>
          </c:layout>
          <c:spPr>
            <a:noFill/>
            <a:ln w="25400">
              <a:noFill/>
            </a:ln>
          </c:spPr>
        </c:title>
        <c:numFmt formatCode="mmm\-yy" sourceLinked="1"/>
        <c:minorTickMark val="out"/>
        <c:tickLblPos val="nextTo"/>
        <c:txPr>
          <a:bodyPr rot="-5400000" vert="horz"/>
          <a:lstStyle/>
          <a:p>
            <a:pPr>
              <a:defRPr sz="1000" b="0" i="1" u="none" strike="noStrike" baseline="0">
                <a:solidFill>
                  <a:srgbClr val="000000"/>
                </a:solidFill>
                <a:latin typeface="Calibri"/>
                <a:ea typeface="Calibri"/>
                <a:cs typeface="Calibri"/>
              </a:defRPr>
            </a:pPr>
            <a:endParaRPr lang="en-US"/>
          </a:p>
        </c:txPr>
        <c:crossAx val="84300160"/>
        <c:crossesAt val="31"/>
        <c:crossBetween val="midCat"/>
        <c:majorUnit val="31"/>
        <c:minorUnit val="31"/>
      </c:valAx>
      <c:valAx>
        <c:axId val="84300160"/>
        <c:scaling>
          <c:orientation val="maxMin"/>
        </c:scaling>
        <c:axPos val="l"/>
        <c:majorGridlines/>
        <c:minorGridlines/>
        <c:title>
          <c:tx>
            <c:rich>
              <a:bodyPr/>
              <a:lstStyle/>
              <a:p>
                <a:pPr>
                  <a:defRPr sz="1000" b="1" i="1" u="none" strike="noStrike" baseline="0">
                    <a:solidFill>
                      <a:srgbClr val="000000"/>
                    </a:solidFill>
                    <a:latin typeface="Calibri"/>
                    <a:ea typeface="Calibri"/>
                    <a:cs typeface="Calibri"/>
                  </a:defRPr>
                </a:pPr>
                <a:r>
                  <a:t>EXPECTED MONTH OF DELVIERY</a:t>
                </a:r>
              </a:p>
            </c:rich>
          </c:tx>
          <c:spPr>
            <a:noFill/>
            <a:ln w="25400">
              <a:noFill/>
            </a:ln>
          </c:spPr>
        </c:title>
        <c:numFmt formatCode="mmm\-yy" sourceLinked="1"/>
        <c:minorTickMark val="out"/>
        <c:tickLblPos val="nextTo"/>
        <c:txPr>
          <a:bodyPr rot="0" vert="horz"/>
          <a:lstStyle/>
          <a:p>
            <a:pPr>
              <a:defRPr sz="1000" b="0" i="1" u="none" strike="noStrike" baseline="0">
                <a:solidFill>
                  <a:srgbClr val="000000"/>
                </a:solidFill>
                <a:latin typeface="Calibri"/>
                <a:ea typeface="Calibri"/>
                <a:cs typeface="Calibri"/>
              </a:defRPr>
            </a:pPr>
            <a:endParaRPr lang="en-US"/>
          </a:p>
        </c:txPr>
        <c:crossAx val="84284544"/>
        <c:crossesAt val="31"/>
        <c:crossBetween val="midCat"/>
        <c:majorUnit val="31"/>
        <c:minorUnit val="31"/>
      </c:valAx>
      <c:spPr>
        <a:ln>
          <a:solidFill>
            <a:schemeClr val="accent1"/>
          </a:solidFill>
        </a:ln>
      </c:spPr>
    </c:plotArea>
    <c:legend>
      <c:legendPos val="r"/>
      <c:layout>
        <c:manualLayout>
          <c:xMode val="edge"/>
          <c:yMode val="edge"/>
          <c:wMode val="edge"/>
          <c:hMode val="edge"/>
          <c:x val="7.7519481576430904E-2"/>
          <c:y val="0.80604534005037864"/>
          <c:w val="0.88662882255997422"/>
          <c:h val="0.96221662468513869"/>
        </c:manualLayout>
      </c:layout>
      <c:txPr>
        <a:bodyPr/>
        <a:lstStyle/>
        <a:p>
          <a:pPr>
            <a:defRPr sz="920" b="0" i="1" u="none" strike="noStrike" baseline="0">
              <a:solidFill>
                <a:srgbClr val="000000"/>
              </a:solidFill>
              <a:latin typeface="Calibri"/>
              <a:ea typeface="Calibri"/>
              <a:cs typeface="Calibri"/>
            </a:defRPr>
          </a:pPr>
          <a:endParaRPr lang="en-US"/>
        </a:p>
      </c:txPr>
    </c:legend>
    <c:plotVisOnly val="1"/>
    <c:dispBlanksAs val="gap"/>
  </c:chart>
  <c:txPr>
    <a:bodyPr/>
    <a:lstStyle/>
    <a:p>
      <a:pPr>
        <a:defRPr sz="1000" b="0" i="1" u="none" strike="noStrike" baseline="0">
          <a:solidFill>
            <a:srgbClr val="000000"/>
          </a:solidFill>
          <a:latin typeface="Calibri"/>
          <a:ea typeface="Calibri"/>
          <a:cs typeface="Calibri"/>
        </a:defRPr>
      </a:pPr>
      <a:endParaRPr lang="en-US"/>
    </a:p>
  </c:txPr>
  <c:printSettings>
    <c:headerFooter alignWithMargins="0"/>
    <c:pageMargins b="1" l="0.75000000000000333" r="0.75000000000000333"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400" b="1" i="1" u="none" strike="noStrike" baseline="0">
                <a:solidFill>
                  <a:srgbClr val="000000"/>
                </a:solidFill>
                <a:latin typeface="Calibri"/>
                <a:ea typeface="Calibri"/>
                <a:cs typeface="Calibri"/>
              </a:defRPr>
            </a:pPr>
            <a:r>
              <a:rPr lang="en-GB"/>
              <a:t>PCT Milestones graph - QIPP initiative 1</a:t>
            </a:r>
          </a:p>
        </c:rich>
      </c:tx>
      <c:layout>
        <c:manualLayout>
          <c:xMode val="edge"/>
          <c:yMode val="edge"/>
          <c:x val="9.8418309956153568E-3"/>
          <c:y val="9.0457490282069772E-3"/>
        </c:manualLayout>
      </c:layout>
      <c:spPr>
        <a:noFill/>
        <a:ln w="25400">
          <a:noFill/>
        </a:ln>
      </c:spPr>
    </c:title>
    <c:plotArea>
      <c:layout>
        <c:manualLayout>
          <c:layoutTarget val="inner"/>
          <c:xMode val="edge"/>
          <c:yMode val="edge"/>
          <c:x val="8.4476379228106677E-2"/>
          <c:y val="0.13164251304030034"/>
          <c:w val="0.79889298892988925"/>
          <c:h val="0.63285024154590053"/>
        </c:manualLayout>
      </c:layout>
      <c:scatterChart>
        <c:scatterStyle val="lineMarker"/>
        <c:ser>
          <c:idx val="0"/>
          <c:order val="0"/>
          <c:tx>
            <c:v>delivery path</c:v>
          </c:tx>
          <c:spPr>
            <a:ln w="6350">
              <a:prstDash val="dashDot"/>
            </a:ln>
          </c:spPr>
          <c:marker>
            <c:symbol val="none"/>
          </c:marker>
          <c:xVal>
            <c:numRef>
              <c:f>NCL_QIPPmilestones!$C$39:$C$79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NCL_QIPPmilestones!$C$39:$C$79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yVal>
        </c:ser>
        <c:ser>
          <c:idx val="6"/>
          <c:order val="1"/>
          <c:tx>
            <c:strRef>
              <c:f>NCL_QIPPmilestones!$G$22</c:f>
              <c:strCache>
                <c:ptCount val="1"/>
                <c:pt idx="0">
                  <c:v>QIPP LM 1.1</c:v>
                </c:pt>
              </c:strCache>
            </c:strRef>
          </c:tx>
          <c:spPr>
            <a:ln>
              <a:solidFill>
                <a:schemeClr val="tx2">
                  <a:lumMod val="40000"/>
                  <a:lumOff val="60000"/>
                </a:schemeClr>
              </a:solidFill>
            </a:ln>
          </c:spPr>
          <c:marker>
            <c:symbol val="plus"/>
            <c:size val="7"/>
          </c:marker>
          <c:dLbls>
            <c:dLbl>
              <c:idx val="0"/>
              <c:delete val="1"/>
            </c:dLbl>
            <c:dLbl>
              <c:idx val="1"/>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NCL_QIPPmilestones!$C$39:$C$79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INEL_QIPPmilestones!$G$39:$G$79</c:f>
              <c:numCache>
                <c:formatCode>mmm\ yy</c:formatCode>
                <c:ptCount val="41"/>
                <c:pt idx="4">
                  <c:v>41029</c:v>
                </c:pt>
              </c:numCache>
            </c:numRef>
          </c:yVal>
        </c:ser>
        <c:ser>
          <c:idx val="7"/>
          <c:order val="2"/>
          <c:tx>
            <c:strRef>
              <c:f>NCL_QIPPmilestones!$H$22</c:f>
              <c:strCache>
                <c:ptCount val="1"/>
                <c:pt idx="0">
                  <c:v>QIPP LM 1.2</c:v>
                </c:pt>
              </c:strCache>
            </c:strRef>
          </c:tx>
          <c:spPr>
            <a:ln w="25400">
              <a:solidFill>
                <a:srgbClr val="FF8080"/>
              </a:solidFill>
              <a:prstDash val="lgDashDot"/>
            </a:ln>
          </c:spPr>
          <c:marker>
            <c:symbol val="plus"/>
            <c:size val="7"/>
            <c:spPr>
              <a:solidFill>
                <a:srgbClr val="969696"/>
              </a:solidFill>
              <a:ln>
                <a:solidFill>
                  <a:srgbClr val="FF8080"/>
                </a:solidFill>
                <a:prstDash val="solid"/>
              </a:ln>
            </c:spPr>
          </c:marker>
          <c:dLbls>
            <c:dLbl>
              <c:idx val="0"/>
              <c:delete val="1"/>
            </c:dLbl>
            <c:dLbl>
              <c:idx val="1"/>
              <c:delete val="1"/>
            </c:dLbl>
            <c:dLbl>
              <c:idx val="2"/>
              <c:delete val="1"/>
            </c:dLbl>
            <c:dLbl>
              <c:idx val="3"/>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NCL_QIPPmilestones!$C$39:$C$79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NCL_QIPPmilestones!$H$39:$H$79</c:f>
              <c:numCache>
                <c:formatCode>mmm\ yy</c:formatCode>
                <c:ptCount val="41"/>
                <c:pt idx="4">
                  <c:v>41182</c:v>
                </c:pt>
                <c:pt idx="5">
                  <c:v>41182</c:v>
                </c:pt>
                <c:pt idx="6">
                  <c:v>41182</c:v>
                </c:pt>
                <c:pt idx="7">
                  <c:v>41182</c:v>
                </c:pt>
                <c:pt idx="8">
                  <c:v>41182</c:v>
                </c:pt>
                <c:pt idx="9">
                  <c:v>41182</c:v>
                </c:pt>
              </c:numCache>
            </c:numRef>
          </c:yVal>
        </c:ser>
        <c:ser>
          <c:idx val="15"/>
          <c:order val="3"/>
          <c:tx>
            <c:strRef>
              <c:f>NCL_QIPPmilestones!$I$22</c:f>
              <c:strCache>
                <c:ptCount val="1"/>
                <c:pt idx="0">
                  <c:v>QIPP LM 1.3</c:v>
                </c:pt>
              </c:strCache>
            </c:strRef>
          </c:tx>
          <c:spPr>
            <a:ln w="25400">
              <a:solidFill>
                <a:srgbClr val="FFCC99"/>
              </a:solidFill>
              <a:prstDash val="solid"/>
            </a:ln>
          </c:spPr>
          <c:marker>
            <c:symbol val="plus"/>
            <c:size val="7"/>
            <c:spPr>
              <a:noFill/>
              <a:ln>
                <a:solidFill>
                  <a:srgbClr val="FFCC99"/>
                </a:solidFill>
                <a:prstDash val="solid"/>
              </a:ln>
            </c:spPr>
          </c:marker>
          <c:xVal>
            <c:numRef>
              <c:f>NCL_QIPPmilestones!$C$39:$C$79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INEL_QIPPmilestones!$I$39:$I$79</c:f>
              <c:numCache>
                <c:formatCode>mmm\ yy</c:formatCode>
                <c:ptCount val="41"/>
                <c:pt idx="4">
                  <c:v>41029</c:v>
                </c:pt>
              </c:numCache>
            </c:numRef>
          </c:yVal>
        </c:ser>
        <c:ser>
          <c:idx val="16"/>
          <c:order val="4"/>
          <c:tx>
            <c:strRef>
              <c:f>NCL_QIPPmilestones!$J$22</c:f>
              <c:strCache>
                <c:ptCount val="1"/>
                <c:pt idx="0">
                  <c:v>QIPP LM 1.4</c:v>
                </c:pt>
              </c:strCache>
            </c:strRef>
          </c:tx>
          <c:spPr>
            <a:ln w="25400">
              <a:solidFill>
                <a:srgbClr val="3366FF"/>
              </a:solidFill>
              <a:prstDash val="solid"/>
            </a:ln>
          </c:spPr>
          <c:marker>
            <c:symbol val="plus"/>
            <c:size val="7"/>
            <c:spPr>
              <a:noFill/>
              <a:ln>
                <a:solidFill>
                  <a:srgbClr val="3366FF"/>
                </a:solidFill>
                <a:prstDash val="solid"/>
              </a:ln>
            </c:spPr>
          </c:marker>
          <c:xVal>
            <c:numRef>
              <c:f>NCL_QIPPmilestones!$C$39:$C$79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NCL_QIPPmilestones!$J$39:$J$79</c:f>
              <c:numCache>
                <c:formatCode>mmm\ yy</c:formatCode>
                <c:ptCount val="41"/>
                <c:pt idx="4">
                  <c:v>41305</c:v>
                </c:pt>
                <c:pt idx="5">
                  <c:v>41305</c:v>
                </c:pt>
                <c:pt idx="6">
                  <c:v>41305</c:v>
                </c:pt>
                <c:pt idx="7">
                  <c:v>41305</c:v>
                </c:pt>
                <c:pt idx="8">
                  <c:v>41305</c:v>
                </c:pt>
                <c:pt idx="9">
                  <c:v>41305</c:v>
                </c:pt>
              </c:numCache>
            </c:numRef>
          </c:yVal>
        </c:ser>
        <c:ser>
          <c:idx val="17"/>
          <c:order val="5"/>
          <c:tx>
            <c:strRef>
              <c:f>NCL_QIPPmilestones!$K$22</c:f>
              <c:strCache>
                <c:ptCount val="1"/>
                <c:pt idx="0">
                  <c:v>QIPP LM 1.5</c:v>
                </c:pt>
              </c:strCache>
            </c:strRef>
          </c:tx>
          <c:spPr>
            <a:ln w="25400">
              <a:solidFill>
                <a:srgbClr val="33CCCC"/>
              </a:solidFill>
              <a:prstDash val="solid"/>
            </a:ln>
          </c:spPr>
          <c:marker>
            <c:symbol val="plus"/>
            <c:size val="7"/>
            <c:spPr>
              <a:noFill/>
              <a:ln>
                <a:solidFill>
                  <a:srgbClr val="33CCCC"/>
                </a:solidFill>
                <a:prstDash val="solid"/>
              </a:ln>
            </c:spPr>
          </c:marker>
          <c:xVal>
            <c:numRef>
              <c:f>NCL_QIPPmilestones!$C$39:$C$79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NCL_QIPPmilestones!$K$39:$K$79</c:f>
              <c:numCache>
                <c:formatCode>mmm\ yy</c:formatCode>
                <c:ptCount val="41"/>
                <c:pt idx="4">
                  <c:v>41305</c:v>
                </c:pt>
                <c:pt idx="5">
                  <c:v>41305</c:v>
                </c:pt>
                <c:pt idx="6">
                  <c:v>41305</c:v>
                </c:pt>
                <c:pt idx="7">
                  <c:v>41305</c:v>
                </c:pt>
                <c:pt idx="8">
                  <c:v>41305</c:v>
                </c:pt>
                <c:pt idx="9">
                  <c:v>41305</c:v>
                </c:pt>
              </c:numCache>
            </c:numRef>
          </c:yVal>
        </c:ser>
        <c:ser>
          <c:idx val="2"/>
          <c:order val="6"/>
          <c:tx>
            <c:strRef>
              <c:f>NCL_QIPPmilestones!$L$22</c:f>
              <c:strCache>
                <c:ptCount val="1"/>
                <c:pt idx="0">
                  <c:v>QIPP LM 1.6</c:v>
                </c:pt>
              </c:strCache>
            </c:strRef>
          </c:tx>
          <c:marker>
            <c:symbol val="plus"/>
            <c:size val="7"/>
          </c:marker>
          <c:xVal>
            <c:numRef>
              <c:f>NCL_QIPPmilestones!$C$39:$C$79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NCL_QIPPmilestones!$L$39:$L$79</c:f>
              <c:numCache>
                <c:formatCode>mmm\ yy</c:formatCode>
                <c:ptCount val="41"/>
                <c:pt idx="4">
                  <c:v>41333</c:v>
                </c:pt>
                <c:pt idx="5">
                  <c:v>41333</c:v>
                </c:pt>
                <c:pt idx="6">
                  <c:v>41333</c:v>
                </c:pt>
                <c:pt idx="7">
                  <c:v>41333</c:v>
                </c:pt>
                <c:pt idx="8">
                  <c:v>41333</c:v>
                </c:pt>
                <c:pt idx="9">
                  <c:v>41333</c:v>
                </c:pt>
              </c:numCache>
            </c:numRef>
          </c:yVal>
        </c:ser>
        <c:ser>
          <c:idx val="3"/>
          <c:order val="7"/>
          <c:tx>
            <c:strRef>
              <c:f>NCL_QIPPmilestones!$M$22</c:f>
              <c:strCache>
                <c:ptCount val="1"/>
                <c:pt idx="0">
                  <c:v>QIPP LM 1.7</c:v>
                </c:pt>
              </c:strCache>
            </c:strRef>
          </c:tx>
          <c:marker>
            <c:symbol val="plus"/>
            <c:size val="7"/>
          </c:marker>
          <c:xVal>
            <c:numRef>
              <c:f>NCL_QIPPmilestones!$C$39:$C$79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NCL_QIPPmilestones!$M$39:$M$79</c:f>
              <c:numCache>
                <c:formatCode>mmm\ yy</c:formatCode>
                <c:ptCount val="41"/>
              </c:numCache>
            </c:numRef>
          </c:yVal>
        </c:ser>
        <c:ser>
          <c:idx val="4"/>
          <c:order val="8"/>
          <c:tx>
            <c:strRef>
              <c:f>NCL_QIPPmilestones!$N$22</c:f>
              <c:strCache>
                <c:ptCount val="1"/>
                <c:pt idx="0">
                  <c:v>QIPP LM 1.8</c:v>
                </c:pt>
              </c:strCache>
            </c:strRef>
          </c:tx>
          <c:marker>
            <c:symbol val="plus"/>
            <c:size val="7"/>
          </c:marker>
          <c:xVal>
            <c:numRef>
              <c:f>NCL_QIPPmilestones!$C$39:$C$79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NCL_QIPPmilestones!$N$39:$N$79</c:f>
              <c:numCache>
                <c:formatCode>mmm\ yy</c:formatCode>
                <c:ptCount val="41"/>
              </c:numCache>
            </c:numRef>
          </c:yVal>
        </c:ser>
        <c:ser>
          <c:idx val="5"/>
          <c:order val="9"/>
          <c:tx>
            <c:strRef>
              <c:f>NCL_QIPPmilestones!$O$22</c:f>
              <c:strCache>
                <c:ptCount val="1"/>
                <c:pt idx="0">
                  <c:v>QIPP LM 1.9</c:v>
                </c:pt>
              </c:strCache>
            </c:strRef>
          </c:tx>
          <c:marker>
            <c:symbol val="plus"/>
            <c:size val="7"/>
          </c:marker>
          <c:xVal>
            <c:numRef>
              <c:f>NCL_QIPPmilestones!$C$39:$C$79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NCL_QIPPmilestones!$O$39:$O$79</c:f>
              <c:numCache>
                <c:formatCode>mmm\ yy</c:formatCode>
                <c:ptCount val="41"/>
              </c:numCache>
            </c:numRef>
          </c:yVal>
        </c:ser>
        <c:ser>
          <c:idx val="8"/>
          <c:order val="10"/>
          <c:tx>
            <c:strRef>
              <c:f>NCL_QIPPmilestones!$P$22</c:f>
              <c:strCache>
                <c:ptCount val="1"/>
                <c:pt idx="0">
                  <c:v>QIPP LM 1.10</c:v>
                </c:pt>
              </c:strCache>
            </c:strRef>
          </c:tx>
          <c:marker>
            <c:symbol val="plus"/>
            <c:size val="7"/>
          </c:marker>
          <c:xVal>
            <c:numRef>
              <c:f>NCL_QIPPmilestones!$C$39:$C$79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NCL_QIPPmilestones!$P$39:$P$79</c:f>
              <c:numCache>
                <c:formatCode>mmm\ yy</c:formatCode>
                <c:ptCount val="41"/>
              </c:numCache>
            </c:numRef>
          </c:yVal>
        </c:ser>
        <c:ser>
          <c:idx val="1"/>
          <c:order val="11"/>
          <c:tx>
            <c:strRef>
              <c:f>NCL_QIPPmilestones!$Q$22</c:f>
              <c:strCache>
                <c:ptCount val="1"/>
                <c:pt idx="0">
                  <c:v>QIPP LM 1.11</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xVal>
            <c:numRef>
              <c:f>NCL_QIPPmilestones!$C$39:$C$79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NCL_QIPPmilestones!$Q$39:$Q$79</c:f>
              <c:numCache>
                <c:formatCode>mmm\ yy</c:formatCode>
                <c:ptCount val="41"/>
              </c:numCache>
            </c:numRef>
          </c:yVal>
        </c:ser>
        <c:ser>
          <c:idx val="9"/>
          <c:order val="12"/>
          <c:tx>
            <c:strRef>
              <c:f>NCL_QIPPmilestones!$R$22</c:f>
              <c:strCache>
                <c:ptCount val="1"/>
                <c:pt idx="0">
                  <c:v>QIPP LM 1.12</c:v>
                </c:pt>
              </c:strCache>
            </c:strRef>
          </c:tx>
          <c:spPr>
            <a:ln w="12700">
              <a:solidFill>
                <a:srgbClr val="CCFFFF"/>
              </a:solidFill>
              <a:prstDash val="solid"/>
            </a:ln>
          </c:spPr>
          <c:marker>
            <c:symbol val="diamond"/>
            <c:size val="5"/>
            <c:spPr>
              <a:solidFill>
                <a:srgbClr val="CCFFFF"/>
              </a:solidFill>
              <a:ln>
                <a:solidFill>
                  <a:srgbClr val="CCFFFF"/>
                </a:solidFill>
                <a:prstDash val="solid"/>
              </a:ln>
            </c:spPr>
          </c:marker>
          <c:xVal>
            <c:numRef>
              <c:f>NCL_QIPPmilestones!$C$39:$C$79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NCL_QIPPmilestones!$R$39:$R$79</c:f>
              <c:numCache>
                <c:formatCode>mmm\ yy</c:formatCode>
                <c:ptCount val="41"/>
              </c:numCache>
            </c:numRef>
          </c:yVal>
        </c:ser>
        <c:ser>
          <c:idx val="10"/>
          <c:order val="13"/>
          <c:tx>
            <c:strRef>
              <c:f>NCL_QIPPmilestones!$S$22</c:f>
              <c:strCache>
                <c:ptCount val="1"/>
                <c:pt idx="0">
                  <c:v>QIPP LM 1.13</c:v>
                </c:pt>
              </c:strCache>
            </c:strRef>
          </c:tx>
          <c:spPr>
            <a:ln w="12700">
              <a:solidFill>
                <a:srgbClr val="CCFFCC"/>
              </a:solidFill>
              <a:prstDash val="solid"/>
            </a:ln>
          </c:spPr>
          <c:marker>
            <c:symbol val="square"/>
            <c:size val="5"/>
            <c:spPr>
              <a:solidFill>
                <a:srgbClr val="CCFFCC"/>
              </a:solidFill>
              <a:ln>
                <a:solidFill>
                  <a:srgbClr val="CCFFCC"/>
                </a:solidFill>
                <a:prstDash val="solid"/>
              </a:ln>
            </c:spPr>
          </c:marker>
          <c:xVal>
            <c:numRef>
              <c:f>NCL_QIPPmilestones!$C$39:$C$79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NCL_QIPPmilestones!$S$39:$S$79</c:f>
              <c:numCache>
                <c:formatCode>mmm\ yy</c:formatCode>
                <c:ptCount val="41"/>
              </c:numCache>
            </c:numRef>
          </c:yVal>
        </c:ser>
        <c:ser>
          <c:idx val="11"/>
          <c:order val="14"/>
          <c:tx>
            <c:strRef>
              <c:f>NCL_QIPPmilestones!$T$22</c:f>
              <c:strCache>
                <c:ptCount val="1"/>
                <c:pt idx="0">
                  <c:v>QIPP LM 1.14</c:v>
                </c:pt>
              </c:strCache>
            </c:strRef>
          </c:tx>
          <c:spPr>
            <a:ln w="12700">
              <a:solidFill>
                <a:srgbClr val="FFFF99"/>
              </a:solidFill>
              <a:prstDash val="solid"/>
            </a:ln>
          </c:spPr>
          <c:marker>
            <c:symbol val="triangle"/>
            <c:size val="5"/>
            <c:spPr>
              <a:solidFill>
                <a:srgbClr val="FFFF99"/>
              </a:solidFill>
              <a:ln>
                <a:solidFill>
                  <a:srgbClr val="FFFF99"/>
                </a:solidFill>
                <a:prstDash val="solid"/>
              </a:ln>
            </c:spPr>
          </c:marker>
          <c:xVal>
            <c:numRef>
              <c:f>NCL_QIPPmilestones!$C$39:$C$79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NCL_QIPPmilestones!$T$39:$T$79</c:f>
              <c:numCache>
                <c:formatCode>mmm\ yy</c:formatCode>
                <c:ptCount val="41"/>
              </c:numCache>
            </c:numRef>
          </c:yVal>
        </c:ser>
        <c:ser>
          <c:idx val="12"/>
          <c:order val="15"/>
          <c:tx>
            <c:strRef>
              <c:f>NCL_QIPPmilestones!$U$22</c:f>
              <c:strCache>
                <c:ptCount val="1"/>
                <c:pt idx="0">
                  <c:v>QIPP LM 1.15</c:v>
                </c:pt>
              </c:strCache>
            </c:strRef>
          </c:tx>
          <c:spPr>
            <a:ln w="12700">
              <a:solidFill>
                <a:srgbClr val="99CCFF"/>
              </a:solidFill>
              <a:prstDash val="solid"/>
            </a:ln>
          </c:spPr>
          <c:marker>
            <c:symbol val="x"/>
            <c:size val="5"/>
            <c:spPr>
              <a:noFill/>
              <a:ln>
                <a:solidFill>
                  <a:srgbClr val="99CCFF"/>
                </a:solidFill>
                <a:prstDash val="solid"/>
              </a:ln>
            </c:spPr>
          </c:marker>
          <c:xVal>
            <c:numRef>
              <c:f>NCL_QIPPmilestones!$C$39:$C$79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NCL_QIPPmilestones!$U$39:$U$79</c:f>
              <c:numCache>
                <c:formatCode>mmm\ yy</c:formatCode>
                <c:ptCount val="41"/>
              </c:numCache>
            </c:numRef>
          </c:yVal>
        </c:ser>
        <c:ser>
          <c:idx val="13"/>
          <c:order val="16"/>
          <c:tx>
            <c:strRef>
              <c:f>NCL_QIPPmilestones!$V$22</c:f>
              <c:strCache>
                <c:ptCount val="1"/>
                <c:pt idx="0">
                  <c:v>QIPP LM 1.16</c:v>
                </c:pt>
              </c:strCache>
            </c:strRef>
          </c:tx>
          <c:spPr>
            <a:ln w="12700">
              <a:solidFill>
                <a:srgbClr val="FF99CC"/>
              </a:solidFill>
              <a:prstDash val="solid"/>
            </a:ln>
          </c:spPr>
          <c:marker>
            <c:symbol val="star"/>
            <c:size val="5"/>
            <c:spPr>
              <a:noFill/>
              <a:ln>
                <a:solidFill>
                  <a:srgbClr val="FF99CC"/>
                </a:solidFill>
                <a:prstDash val="solid"/>
              </a:ln>
            </c:spPr>
          </c:marker>
          <c:xVal>
            <c:numRef>
              <c:f>NCL_QIPPmilestones!$C$39:$C$79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NCL_QIPPmilestones!$V$39:$V$79</c:f>
              <c:numCache>
                <c:formatCode>mmm\ yy</c:formatCode>
                <c:ptCount val="41"/>
              </c:numCache>
            </c:numRef>
          </c:yVal>
        </c:ser>
        <c:ser>
          <c:idx val="14"/>
          <c:order val="17"/>
          <c:tx>
            <c:strRef>
              <c:f>NCL_QIPPmilestones!$W$22</c:f>
              <c:strCache>
                <c:ptCount val="1"/>
                <c:pt idx="0">
                  <c:v>QIPP LM 1.17</c:v>
                </c:pt>
              </c:strCache>
            </c:strRef>
          </c:tx>
          <c:spPr>
            <a:ln w="12700">
              <a:solidFill>
                <a:srgbClr val="CC99FF"/>
              </a:solidFill>
              <a:prstDash val="solid"/>
            </a:ln>
          </c:spPr>
          <c:marker>
            <c:symbol val="circle"/>
            <c:size val="5"/>
            <c:spPr>
              <a:solidFill>
                <a:srgbClr val="CC99FF"/>
              </a:solidFill>
              <a:ln>
                <a:solidFill>
                  <a:srgbClr val="CC99FF"/>
                </a:solidFill>
                <a:prstDash val="solid"/>
              </a:ln>
            </c:spPr>
          </c:marker>
          <c:xVal>
            <c:numRef>
              <c:f>NCL_QIPPmilestones!$C$39:$C$79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NCL_QIPPmilestones!$W$39:$W$79</c:f>
              <c:numCache>
                <c:formatCode>mmm\ yy</c:formatCode>
                <c:ptCount val="41"/>
              </c:numCache>
            </c:numRef>
          </c:yVal>
        </c:ser>
        <c:ser>
          <c:idx val="18"/>
          <c:order val="18"/>
          <c:tx>
            <c:strRef>
              <c:f>NCL_QIPPmilestones!$X$22</c:f>
              <c:strCache>
                <c:ptCount val="1"/>
                <c:pt idx="0">
                  <c:v>QIPP LM 1.18</c:v>
                </c:pt>
              </c:strCache>
            </c:strRef>
          </c:tx>
          <c:spPr>
            <a:ln w="12700">
              <a:solidFill>
                <a:srgbClr val="99CC00"/>
              </a:solidFill>
              <a:prstDash val="solid"/>
            </a:ln>
          </c:spPr>
          <c:marker>
            <c:symbol val="diamond"/>
            <c:size val="5"/>
            <c:spPr>
              <a:solidFill>
                <a:srgbClr val="99CC00"/>
              </a:solidFill>
              <a:ln>
                <a:solidFill>
                  <a:srgbClr val="99CC00"/>
                </a:solidFill>
                <a:prstDash val="solid"/>
              </a:ln>
            </c:spPr>
          </c:marker>
          <c:xVal>
            <c:numRef>
              <c:f>NCL_QIPPmilestones!$C$39:$C$79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NCL_QIPPmilestones!$X$39:$X$79</c:f>
              <c:numCache>
                <c:formatCode>mmm\ yy</c:formatCode>
                <c:ptCount val="41"/>
              </c:numCache>
            </c:numRef>
          </c:yVal>
        </c:ser>
        <c:ser>
          <c:idx val="19"/>
          <c:order val="19"/>
          <c:tx>
            <c:strRef>
              <c:f>NCL_QIPPmilestones!$Y$22</c:f>
              <c:strCache>
                <c:ptCount val="1"/>
                <c:pt idx="0">
                  <c:v>QIPP LM 1.19</c:v>
                </c:pt>
              </c:strCache>
            </c:strRef>
          </c:tx>
          <c:spPr>
            <a:ln w="12700">
              <a:solidFill>
                <a:srgbClr val="FFCC00"/>
              </a:solidFill>
              <a:prstDash val="solid"/>
            </a:ln>
          </c:spPr>
          <c:marker>
            <c:symbol val="square"/>
            <c:size val="5"/>
            <c:spPr>
              <a:solidFill>
                <a:srgbClr val="FFCC00"/>
              </a:solidFill>
              <a:ln>
                <a:solidFill>
                  <a:srgbClr val="FFCC00"/>
                </a:solidFill>
                <a:prstDash val="solid"/>
              </a:ln>
            </c:spPr>
          </c:marker>
          <c:xVal>
            <c:numRef>
              <c:f>NCL_QIPPmilestones!$C$39:$C$79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NCL_QIPPmilestones!$Y$39:$Y$79</c:f>
              <c:numCache>
                <c:formatCode>mmm\ yy</c:formatCode>
                <c:ptCount val="41"/>
              </c:numCache>
            </c:numRef>
          </c:yVal>
        </c:ser>
        <c:ser>
          <c:idx val="20"/>
          <c:order val="20"/>
          <c:tx>
            <c:strRef>
              <c:f>NCL_QIPPmilestones!$Z$22</c:f>
              <c:strCache>
                <c:ptCount val="1"/>
                <c:pt idx="0">
                  <c:v>QIPP LM 1.20</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xVal>
            <c:numRef>
              <c:f>NCL_QIPPmilestones!$C$39:$C$79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NCL_QIPPmilestones!$Z$39:$Z$79</c:f>
              <c:numCache>
                <c:formatCode>mmm\ yy</c:formatCode>
                <c:ptCount val="41"/>
              </c:numCache>
            </c:numRef>
          </c:yVal>
        </c:ser>
        <c:ser>
          <c:idx val="21"/>
          <c:order val="21"/>
          <c:tx>
            <c:strRef>
              <c:f>NCL_QIPPmilestones!$AA$22</c:f>
              <c:strCache>
                <c:ptCount val="1"/>
                <c:pt idx="0">
                  <c:v>QIPP LM 1.21</c:v>
                </c:pt>
              </c:strCache>
            </c:strRef>
          </c:tx>
          <c:spPr>
            <a:ln w="12700">
              <a:solidFill>
                <a:srgbClr val="FF6600"/>
              </a:solidFill>
              <a:prstDash val="solid"/>
            </a:ln>
          </c:spPr>
          <c:marker>
            <c:symbol val="x"/>
            <c:size val="5"/>
            <c:spPr>
              <a:noFill/>
              <a:ln>
                <a:solidFill>
                  <a:srgbClr val="FF6600"/>
                </a:solidFill>
                <a:prstDash val="solid"/>
              </a:ln>
            </c:spPr>
          </c:marker>
          <c:xVal>
            <c:numRef>
              <c:f>NCL_QIPPmilestones!$C$39:$C$79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NCL_QIPPmilestones!$AA$39:$AA$79</c:f>
              <c:numCache>
                <c:formatCode>mmm\ yy</c:formatCode>
                <c:ptCount val="41"/>
              </c:numCache>
            </c:numRef>
          </c:yVal>
        </c:ser>
        <c:ser>
          <c:idx val="22"/>
          <c:order val="22"/>
          <c:tx>
            <c:strRef>
              <c:f>NCL_QIPPmilestones!$AB$22</c:f>
              <c:strCache>
                <c:ptCount val="1"/>
                <c:pt idx="0">
                  <c:v>QIPP LM 1.22</c:v>
                </c:pt>
              </c:strCache>
            </c:strRef>
          </c:tx>
          <c:spPr>
            <a:ln w="12700">
              <a:solidFill>
                <a:srgbClr val="666699"/>
              </a:solidFill>
              <a:prstDash val="solid"/>
            </a:ln>
          </c:spPr>
          <c:marker>
            <c:symbol val="star"/>
            <c:size val="5"/>
            <c:spPr>
              <a:noFill/>
              <a:ln>
                <a:solidFill>
                  <a:srgbClr val="666699"/>
                </a:solidFill>
                <a:prstDash val="solid"/>
              </a:ln>
            </c:spPr>
          </c:marker>
          <c:xVal>
            <c:numRef>
              <c:f>NCL_QIPPmilestones!$C$39:$C$79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NCL_QIPPmilestones!$AB$39:$AB$79</c:f>
              <c:numCache>
                <c:formatCode>mmm\ yy</c:formatCode>
                <c:ptCount val="41"/>
              </c:numCache>
            </c:numRef>
          </c:yVal>
        </c:ser>
        <c:ser>
          <c:idx val="23"/>
          <c:order val="23"/>
          <c:tx>
            <c:strRef>
              <c:f>NCL_QIPPmilestones!$AC$22</c:f>
              <c:strCache>
                <c:ptCount val="1"/>
                <c:pt idx="0">
                  <c:v>QIPP LM 1.23</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xVal>
            <c:numRef>
              <c:f>NCL_QIPPmilestones!$C$39:$C$79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NCL_QIPPmilestones!$AC$39:$AC$79</c:f>
              <c:numCache>
                <c:formatCode>mmm\ yy</c:formatCode>
                <c:ptCount val="41"/>
              </c:numCache>
            </c:numRef>
          </c:yVal>
        </c:ser>
        <c:ser>
          <c:idx val="24"/>
          <c:order val="24"/>
          <c:tx>
            <c:strRef>
              <c:f>NCL_QIPPmilestones!$AD$22</c:f>
              <c:strCache>
                <c:ptCount val="1"/>
                <c:pt idx="0">
                  <c:v>QIPP LM 1.24</c:v>
                </c:pt>
              </c:strCache>
            </c:strRef>
          </c:tx>
          <c:spPr>
            <a:ln w="12700">
              <a:solidFill>
                <a:srgbClr val="003366"/>
              </a:solidFill>
              <a:prstDash val="solid"/>
            </a:ln>
          </c:spPr>
          <c:marker>
            <c:symbol val="plus"/>
            <c:size val="5"/>
            <c:spPr>
              <a:noFill/>
              <a:ln>
                <a:solidFill>
                  <a:srgbClr val="003366"/>
                </a:solidFill>
                <a:prstDash val="solid"/>
              </a:ln>
            </c:spPr>
          </c:marker>
          <c:xVal>
            <c:numRef>
              <c:f>NCL_QIPPmilestones!$C$39:$C$79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NCL_QIPPmilestones!$AD$39:$AD$79</c:f>
              <c:numCache>
                <c:formatCode>mmm\ yy</c:formatCode>
                <c:ptCount val="41"/>
              </c:numCache>
            </c:numRef>
          </c:yVal>
        </c:ser>
        <c:ser>
          <c:idx val="25"/>
          <c:order val="25"/>
          <c:tx>
            <c:strRef>
              <c:f>NCL_QIPPmilestones!$AE$22</c:f>
              <c:strCache>
                <c:ptCount val="1"/>
                <c:pt idx="0">
                  <c:v>QIPP LM 1.25</c:v>
                </c:pt>
              </c:strCache>
            </c:strRef>
          </c:tx>
          <c:spPr>
            <a:ln w="12700">
              <a:solidFill>
                <a:srgbClr val="339966"/>
              </a:solidFill>
              <a:prstDash val="solid"/>
            </a:ln>
          </c:spPr>
          <c:marker>
            <c:symbol val="dot"/>
            <c:size val="5"/>
            <c:spPr>
              <a:noFill/>
              <a:ln>
                <a:solidFill>
                  <a:srgbClr val="339966"/>
                </a:solidFill>
                <a:prstDash val="solid"/>
              </a:ln>
            </c:spPr>
          </c:marker>
          <c:xVal>
            <c:numRef>
              <c:f>NCL_QIPPmilestones!$C$39:$C$79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NCL_QIPPmilestones!$AE$39:$AE$79</c:f>
              <c:numCache>
                <c:formatCode>mmm\ yy</c:formatCode>
                <c:ptCount val="41"/>
              </c:numCache>
            </c:numRef>
          </c:yVal>
        </c:ser>
        <c:ser>
          <c:idx val="26"/>
          <c:order val="26"/>
          <c:tx>
            <c:strRef>
              <c:f>NCL_QIPPmilestones!$AF$22</c:f>
              <c:strCache>
                <c:ptCount val="1"/>
                <c:pt idx="0">
                  <c:v>QIPP LM 1.26</c:v>
                </c:pt>
              </c:strCache>
            </c:strRef>
          </c:tx>
          <c:spPr>
            <a:ln w="12700">
              <a:solidFill>
                <a:srgbClr val="003300"/>
              </a:solidFill>
              <a:prstDash val="solid"/>
            </a:ln>
          </c:spPr>
          <c:marker>
            <c:symbol val="dash"/>
            <c:size val="5"/>
            <c:spPr>
              <a:noFill/>
              <a:ln>
                <a:solidFill>
                  <a:srgbClr val="003300"/>
                </a:solidFill>
                <a:prstDash val="solid"/>
              </a:ln>
            </c:spPr>
          </c:marker>
          <c:xVal>
            <c:numRef>
              <c:f>NCL_QIPPmilestones!$C$43:$C$79</c:f>
              <c:numCache>
                <c:formatCode>mmm\-yy</c:formatCode>
                <c:ptCount val="37"/>
                <c:pt idx="0">
                  <c:v>41029</c:v>
                </c:pt>
                <c:pt idx="1">
                  <c:v>41060</c:v>
                </c:pt>
                <c:pt idx="2">
                  <c:v>41090</c:v>
                </c:pt>
                <c:pt idx="3">
                  <c:v>41121</c:v>
                </c:pt>
                <c:pt idx="4">
                  <c:v>41152</c:v>
                </c:pt>
                <c:pt idx="5">
                  <c:v>41182</c:v>
                </c:pt>
                <c:pt idx="6">
                  <c:v>41213</c:v>
                </c:pt>
                <c:pt idx="7">
                  <c:v>41243</c:v>
                </c:pt>
                <c:pt idx="8">
                  <c:v>41274</c:v>
                </c:pt>
                <c:pt idx="9">
                  <c:v>41305</c:v>
                </c:pt>
                <c:pt idx="10">
                  <c:v>41333</c:v>
                </c:pt>
                <c:pt idx="11">
                  <c:v>41364</c:v>
                </c:pt>
                <c:pt idx="12">
                  <c:v>41394</c:v>
                </c:pt>
                <c:pt idx="13">
                  <c:v>41425</c:v>
                </c:pt>
                <c:pt idx="14">
                  <c:v>41455</c:v>
                </c:pt>
                <c:pt idx="15">
                  <c:v>41486</c:v>
                </c:pt>
                <c:pt idx="16">
                  <c:v>41517</c:v>
                </c:pt>
                <c:pt idx="17">
                  <c:v>41547</c:v>
                </c:pt>
                <c:pt idx="18">
                  <c:v>41578</c:v>
                </c:pt>
                <c:pt idx="19">
                  <c:v>41608</c:v>
                </c:pt>
                <c:pt idx="20">
                  <c:v>41639</c:v>
                </c:pt>
                <c:pt idx="21">
                  <c:v>41670</c:v>
                </c:pt>
                <c:pt idx="22">
                  <c:v>41698</c:v>
                </c:pt>
                <c:pt idx="23">
                  <c:v>41729</c:v>
                </c:pt>
                <c:pt idx="24">
                  <c:v>41759</c:v>
                </c:pt>
                <c:pt idx="25">
                  <c:v>41790</c:v>
                </c:pt>
                <c:pt idx="26">
                  <c:v>41820</c:v>
                </c:pt>
                <c:pt idx="27">
                  <c:v>41851</c:v>
                </c:pt>
                <c:pt idx="28">
                  <c:v>41882</c:v>
                </c:pt>
                <c:pt idx="29">
                  <c:v>41912</c:v>
                </c:pt>
                <c:pt idx="30">
                  <c:v>41943</c:v>
                </c:pt>
                <c:pt idx="31">
                  <c:v>41973</c:v>
                </c:pt>
                <c:pt idx="32">
                  <c:v>42004</c:v>
                </c:pt>
                <c:pt idx="33">
                  <c:v>42035</c:v>
                </c:pt>
                <c:pt idx="34">
                  <c:v>42063</c:v>
                </c:pt>
                <c:pt idx="35">
                  <c:v>42094</c:v>
                </c:pt>
                <c:pt idx="36">
                  <c:v>42124</c:v>
                </c:pt>
              </c:numCache>
            </c:numRef>
          </c:xVal>
          <c:yVal>
            <c:numRef>
              <c:f>INEL_QIPPmilestones!$AF$39:$AF$79</c:f>
              <c:numCache>
                <c:formatCode>mmm\ yy</c:formatCode>
                <c:ptCount val="41"/>
              </c:numCache>
            </c:numRef>
          </c:yVal>
        </c:ser>
        <c:ser>
          <c:idx val="27"/>
          <c:order val="27"/>
          <c:tx>
            <c:strRef>
              <c:f>NCL_QIPPmilestones!$AG$22</c:f>
              <c:strCache>
                <c:ptCount val="1"/>
                <c:pt idx="0">
                  <c:v>QIPP LM 1.27</c:v>
                </c:pt>
              </c:strCache>
            </c:strRef>
          </c:tx>
          <c:spPr>
            <a:ln w="12700">
              <a:solidFill>
                <a:srgbClr val="333300"/>
              </a:solidFill>
              <a:prstDash val="solid"/>
            </a:ln>
          </c:spPr>
          <c:marker>
            <c:symbol val="diamond"/>
            <c:size val="5"/>
            <c:spPr>
              <a:solidFill>
                <a:srgbClr val="333300"/>
              </a:solidFill>
              <a:ln>
                <a:solidFill>
                  <a:srgbClr val="333300"/>
                </a:solidFill>
                <a:prstDash val="solid"/>
              </a:ln>
            </c:spPr>
          </c:marker>
          <c:xVal>
            <c:numRef>
              <c:f>NCL_QIPPmilestones!$C$39:$C$79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NCL_QIPPmilestones!$AG$39:$AG$79</c:f>
              <c:numCache>
                <c:formatCode>mmm\ yy</c:formatCode>
                <c:ptCount val="41"/>
              </c:numCache>
            </c:numRef>
          </c:yVal>
        </c:ser>
        <c:ser>
          <c:idx val="28"/>
          <c:order val="28"/>
          <c:tx>
            <c:strRef>
              <c:f>NCL_QIPPmilestones!$AH$22</c:f>
              <c:strCache>
                <c:ptCount val="1"/>
                <c:pt idx="0">
                  <c:v>QIPP LM 1.28</c:v>
                </c:pt>
              </c:strCache>
            </c:strRef>
          </c:tx>
          <c:spPr>
            <a:ln w="12700">
              <a:solidFill>
                <a:srgbClr val="993300"/>
              </a:solidFill>
              <a:prstDash val="solid"/>
            </a:ln>
          </c:spPr>
          <c:marker>
            <c:symbol val="square"/>
            <c:size val="5"/>
            <c:spPr>
              <a:solidFill>
                <a:srgbClr val="993300"/>
              </a:solidFill>
              <a:ln>
                <a:solidFill>
                  <a:srgbClr val="993300"/>
                </a:solidFill>
                <a:prstDash val="solid"/>
              </a:ln>
            </c:spPr>
          </c:marker>
          <c:xVal>
            <c:numRef>
              <c:f>NCL_QIPPmilestones!$C$39:$C$79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NCL_QIPPmilestones!$AH$39:$AH$79</c:f>
              <c:numCache>
                <c:formatCode>mmm\ yy</c:formatCode>
                <c:ptCount val="41"/>
              </c:numCache>
            </c:numRef>
          </c:yVal>
        </c:ser>
        <c:ser>
          <c:idx val="29"/>
          <c:order val="29"/>
          <c:tx>
            <c:strRef>
              <c:f>NCL_QIPPmilestones!$AI$22</c:f>
              <c:strCache>
                <c:ptCount val="1"/>
                <c:pt idx="0">
                  <c:v>QIPP LM 1.29</c:v>
                </c:pt>
              </c:strCache>
            </c:strRef>
          </c:tx>
          <c:spPr>
            <a:ln w="12700">
              <a:solidFill>
                <a:srgbClr val="993366"/>
              </a:solidFill>
              <a:prstDash val="solid"/>
            </a:ln>
          </c:spPr>
          <c:marker>
            <c:symbol val="triangle"/>
            <c:size val="5"/>
            <c:spPr>
              <a:solidFill>
                <a:srgbClr val="993366"/>
              </a:solidFill>
              <a:ln>
                <a:solidFill>
                  <a:srgbClr val="993366"/>
                </a:solidFill>
                <a:prstDash val="solid"/>
              </a:ln>
            </c:spPr>
          </c:marker>
          <c:xVal>
            <c:numRef>
              <c:f>NCL_QIPPmilestones!$C$39:$C$79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NCL_QIPPmilestones!$AI$39:$AI$79</c:f>
              <c:numCache>
                <c:formatCode>mmm\ yy</c:formatCode>
                <c:ptCount val="41"/>
              </c:numCache>
            </c:numRef>
          </c:yVal>
        </c:ser>
        <c:axId val="86775296"/>
        <c:axId val="86782720"/>
      </c:scatterChart>
      <c:valAx>
        <c:axId val="86775296"/>
        <c:scaling>
          <c:orientation val="minMax"/>
        </c:scaling>
        <c:axPos val="t"/>
        <c:title>
          <c:tx>
            <c:rich>
              <a:bodyPr/>
              <a:lstStyle/>
              <a:p>
                <a:pPr>
                  <a:defRPr sz="1000" b="1" i="1" u="none" strike="noStrike" baseline="0">
                    <a:solidFill>
                      <a:srgbClr val="000000"/>
                    </a:solidFill>
                    <a:latin typeface="Calibri"/>
                    <a:ea typeface="Calibri"/>
                    <a:cs typeface="Calibri"/>
                  </a:defRPr>
                </a:pPr>
                <a:r>
                  <a:rPr lang="en-GB"/>
                  <a:t>MONTH REPORTED</a:t>
                </a:r>
              </a:p>
            </c:rich>
          </c:tx>
          <c:layout>
            <c:manualLayout>
              <c:xMode val="edge"/>
              <c:yMode val="edge"/>
              <c:x val="0.40778606755788344"/>
              <c:y val="5.1548290640885078E-2"/>
            </c:manualLayout>
          </c:layout>
          <c:spPr>
            <a:noFill/>
            <a:ln w="25400">
              <a:noFill/>
            </a:ln>
          </c:spPr>
        </c:title>
        <c:numFmt formatCode="mmm\-yy" sourceLinked="1"/>
        <c:minorTickMark val="out"/>
        <c:tickLblPos val="nextTo"/>
        <c:txPr>
          <a:bodyPr rot="-5400000" vert="horz"/>
          <a:lstStyle/>
          <a:p>
            <a:pPr>
              <a:defRPr sz="1000" b="0" i="1" u="none" strike="noStrike" baseline="0">
                <a:solidFill>
                  <a:srgbClr val="000000"/>
                </a:solidFill>
                <a:latin typeface="Calibri"/>
                <a:ea typeface="Calibri"/>
                <a:cs typeface="Calibri"/>
              </a:defRPr>
            </a:pPr>
            <a:endParaRPr lang="en-US"/>
          </a:p>
        </c:txPr>
        <c:crossAx val="86782720"/>
        <c:crossesAt val="31"/>
        <c:crossBetween val="midCat"/>
        <c:majorUnit val="31"/>
        <c:minorUnit val="31"/>
      </c:valAx>
      <c:valAx>
        <c:axId val="86782720"/>
        <c:scaling>
          <c:orientation val="maxMin"/>
        </c:scaling>
        <c:axPos val="l"/>
        <c:majorGridlines/>
        <c:minorGridlines/>
        <c:title>
          <c:tx>
            <c:rich>
              <a:bodyPr/>
              <a:lstStyle/>
              <a:p>
                <a:pPr>
                  <a:defRPr sz="1000" b="1" i="1" u="none" strike="noStrike" baseline="0">
                    <a:solidFill>
                      <a:srgbClr val="000000"/>
                    </a:solidFill>
                    <a:latin typeface="Calibri"/>
                    <a:ea typeface="Calibri"/>
                    <a:cs typeface="Calibri"/>
                  </a:defRPr>
                </a:pPr>
                <a:r>
                  <a:rPr lang="en-GB"/>
                  <a:t>EXPECTED MONTH OF DELVIERY</a:t>
                </a:r>
              </a:p>
            </c:rich>
          </c:tx>
          <c:spPr>
            <a:noFill/>
            <a:ln w="25400">
              <a:noFill/>
            </a:ln>
          </c:spPr>
        </c:title>
        <c:numFmt formatCode="mmm\-yy" sourceLinked="1"/>
        <c:minorTickMark val="out"/>
        <c:tickLblPos val="nextTo"/>
        <c:txPr>
          <a:bodyPr rot="0" vert="horz"/>
          <a:lstStyle/>
          <a:p>
            <a:pPr>
              <a:defRPr sz="1000" b="0" i="1" u="none" strike="noStrike" baseline="0">
                <a:solidFill>
                  <a:srgbClr val="000000"/>
                </a:solidFill>
                <a:latin typeface="Calibri"/>
                <a:ea typeface="Calibri"/>
                <a:cs typeface="Calibri"/>
              </a:defRPr>
            </a:pPr>
            <a:endParaRPr lang="en-US"/>
          </a:p>
        </c:txPr>
        <c:crossAx val="86775296"/>
        <c:crossesAt val="31"/>
        <c:crossBetween val="midCat"/>
        <c:majorUnit val="31"/>
        <c:minorUnit val="31"/>
      </c:valAx>
      <c:spPr>
        <a:ln>
          <a:solidFill>
            <a:schemeClr val="accent1"/>
          </a:solidFill>
        </a:ln>
      </c:spPr>
    </c:plotArea>
    <c:legend>
      <c:legendPos val="r"/>
      <c:layout>
        <c:manualLayout>
          <c:xMode val="edge"/>
          <c:yMode val="edge"/>
          <c:x val="7.5801851299199835E-2"/>
          <c:y val="0.80506382271836252"/>
          <c:w val="0.81146826034500752"/>
          <c:h val="0.15696215821123782"/>
        </c:manualLayout>
      </c:layout>
      <c:txPr>
        <a:bodyPr/>
        <a:lstStyle/>
        <a:p>
          <a:pPr>
            <a:defRPr sz="920" b="0" i="1" u="none" strike="noStrike" baseline="0">
              <a:solidFill>
                <a:srgbClr val="000000"/>
              </a:solidFill>
              <a:latin typeface="Calibri"/>
              <a:ea typeface="Calibri"/>
              <a:cs typeface="Calibri"/>
            </a:defRPr>
          </a:pPr>
          <a:endParaRPr lang="en-US"/>
        </a:p>
      </c:txPr>
    </c:legend>
    <c:plotVisOnly val="1"/>
    <c:dispBlanksAs val="gap"/>
  </c:chart>
  <c:txPr>
    <a:bodyPr/>
    <a:lstStyle/>
    <a:p>
      <a:pPr>
        <a:defRPr sz="1000" b="0" i="1" u="none" strike="noStrike" baseline="0">
          <a:solidFill>
            <a:srgbClr val="000000"/>
          </a:solidFill>
          <a:latin typeface="Calibri"/>
          <a:ea typeface="Calibri"/>
          <a:cs typeface="Calibri"/>
        </a:defRPr>
      </a:pPr>
      <a:endParaRPr lang="en-US"/>
    </a:p>
  </c:txPr>
  <c:printSettings>
    <c:headerFooter alignWithMargins="0"/>
    <c:pageMargins b="0.29000000000000031" l="0.52" r="0.39000000000000223" t="0.29000000000000031" header="0.30000000000000032" footer="0.30000000000000032"/>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400" b="1" i="1" u="none" strike="noStrike" baseline="0">
                <a:solidFill>
                  <a:srgbClr val="000000"/>
                </a:solidFill>
                <a:latin typeface="Calibri"/>
                <a:ea typeface="Calibri"/>
                <a:cs typeface="Calibri"/>
              </a:defRPr>
            </a:pPr>
            <a:r>
              <a:rPr lang="en-GB"/>
              <a:t>PCT Milestones graph - QIPP initiative 2</a:t>
            </a:r>
          </a:p>
        </c:rich>
      </c:tx>
      <c:layout>
        <c:manualLayout>
          <c:xMode val="edge"/>
          <c:yMode val="edge"/>
          <c:x val="9.8418309956153568E-3"/>
          <c:y val="9.0457276911182563E-3"/>
        </c:manualLayout>
      </c:layout>
      <c:spPr>
        <a:noFill/>
        <a:ln w="25400">
          <a:noFill/>
        </a:ln>
      </c:spPr>
    </c:title>
    <c:plotArea>
      <c:layout>
        <c:manualLayout>
          <c:layoutTarget val="inner"/>
          <c:xMode val="edge"/>
          <c:yMode val="edge"/>
          <c:x val="8.4476379228106677E-2"/>
          <c:y val="0.13164251304030034"/>
          <c:w val="0.79889298892988925"/>
          <c:h val="0.63285024154590053"/>
        </c:manualLayout>
      </c:layout>
      <c:scatterChart>
        <c:scatterStyle val="lineMarker"/>
        <c:ser>
          <c:idx val="0"/>
          <c:order val="0"/>
          <c:tx>
            <c:v>delivery path</c:v>
          </c:tx>
          <c:spPr>
            <a:ln w="6350">
              <a:prstDash val="dashDot"/>
            </a:ln>
          </c:spPr>
          <c:marker>
            <c:symbol val="none"/>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yVal>
        </c:ser>
        <c:ser>
          <c:idx val="6"/>
          <c:order val="1"/>
          <c:tx>
            <c:strRef>
              <c:f>INEL_QIPPmilestones!$AN$22</c:f>
              <c:strCache>
                <c:ptCount val="1"/>
                <c:pt idx="0">
                  <c:v>QIPP LM 2.1</c:v>
                </c:pt>
              </c:strCache>
            </c:strRef>
          </c:tx>
          <c:spPr>
            <a:ln>
              <a:solidFill>
                <a:schemeClr val="tx2">
                  <a:lumMod val="40000"/>
                  <a:lumOff val="60000"/>
                </a:schemeClr>
              </a:solidFill>
            </a:ln>
          </c:spPr>
          <c:marker>
            <c:symbol val="plus"/>
            <c:size val="7"/>
          </c:marker>
          <c:dLbls>
            <c:dLbl>
              <c:idx val="0"/>
              <c:delete val="1"/>
            </c:dLbl>
            <c:dLbl>
              <c:idx val="1"/>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INEL_QIPPmilestones!$AN$39:$AN$79</c:f>
              <c:numCache>
                <c:formatCode>mmm\ yy</c:formatCode>
                <c:ptCount val="41"/>
                <c:pt idx="4">
                  <c:v>41029</c:v>
                </c:pt>
              </c:numCache>
            </c:numRef>
          </c:yVal>
        </c:ser>
        <c:ser>
          <c:idx val="7"/>
          <c:order val="2"/>
          <c:tx>
            <c:strRef>
              <c:f>INEL_QIPPmilestones!$AO$22</c:f>
              <c:strCache>
                <c:ptCount val="1"/>
                <c:pt idx="0">
                  <c:v>QIPP LM 2.2</c:v>
                </c:pt>
              </c:strCache>
            </c:strRef>
          </c:tx>
          <c:spPr>
            <a:ln w="25400">
              <a:solidFill>
                <a:srgbClr val="FF8080"/>
              </a:solidFill>
              <a:prstDash val="lgDashDot"/>
            </a:ln>
          </c:spPr>
          <c:marker>
            <c:symbol val="plus"/>
            <c:size val="7"/>
            <c:spPr>
              <a:solidFill>
                <a:srgbClr val="969696"/>
              </a:solidFill>
              <a:ln>
                <a:solidFill>
                  <a:srgbClr val="FF8080"/>
                </a:solidFill>
                <a:prstDash val="solid"/>
              </a:ln>
            </c:spPr>
          </c:marker>
          <c:dLbls>
            <c:dLbl>
              <c:idx val="0"/>
              <c:delete val="1"/>
            </c:dLbl>
            <c:dLbl>
              <c:idx val="1"/>
              <c:delete val="1"/>
            </c:dLbl>
            <c:dLbl>
              <c:idx val="2"/>
              <c:delete val="1"/>
            </c:dLbl>
            <c:dLbl>
              <c:idx val="3"/>
              <c:delete val="1"/>
            </c:dLbl>
            <c:spPr>
              <a:noFill/>
              <a:ln w="25400">
                <a:noFill/>
              </a:ln>
            </c:spPr>
            <c:txPr>
              <a:bodyPr/>
              <a:lstStyle/>
              <a:p>
                <a:pPr>
                  <a:defRPr sz="1000" b="0" i="1" u="none" strike="noStrike" baseline="0">
                    <a:solidFill>
                      <a:srgbClr val="000000"/>
                    </a:solidFill>
                    <a:latin typeface="Calibri"/>
                    <a:ea typeface="Calibri"/>
                    <a:cs typeface="Calibri"/>
                  </a:defRPr>
                </a:pPr>
                <a:endParaRPr lang="en-US"/>
              </a:p>
            </c:txPr>
            <c:showSerName val="1"/>
          </c:dLbls>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INEL_QIPPmilestones!$AO$39:$AO$79</c:f>
              <c:numCache>
                <c:formatCode>mmm\ yy</c:formatCode>
                <c:ptCount val="41"/>
                <c:pt idx="4">
                  <c:v>41121</c:v>
                </c:pt>
                <c:pt idx="5">
                  <c:v>41121</c:v>
                </c:pt>
                <c:pt idx="6">
                  <c:v>41121</c:v>
                </c:pt>
                <c:pt idx="7">
                  <c:v>41121</c:v>
                </c:pt>
              </c:numCache>
            </c:numRef>
          </c:yVal>
        </c:ser>
        <c:ser>
          <c:idx val="15"/>
          <c:order val="3"/>
          <c:tx>
            <c:strRef>
              <c:f>INEL_QIPPmilestones!$AP$22</c:f>
              <c:strCache>
                <c:ptCount val="1"/>
                <c:pt idx="0">
                  <c:v>QIPP LM 2.3</c:v>
                </c:pt>
              </c:strCache>
            </c:strRef>
          </c:tx>
          <c:spPr>
            <a:ln w="25400">
              <a:solidFill>
                <a:srgbClr val="FFCC99"/>
              </a:solidFill>
              <a:prstDash val="solid"/>
            </a:ln>
          </c:spPr>
          <c:marker>
            <c:symbol val="plus"/>
            <c:size val="7"/>
            <c:spPr>
              <a:noFill/>
              <a:ln>
                <a:solidFill>
                  <a:srgbClr val="FFCC99"/>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INEL_QIPPmilestones!$AP$39:$AP$79</c:f>
              <c:numCache>
                <c:formatCode>mmm\ yy</c:formatCode>
                <c:ptCount val="41"/>
                <c:pt idx="4">
                  <c:v>41213</c:v>
                </c:pt>
                <c:pt idx="5">
                  <c:v>41213</c:v>
                </c:pt>
                <c:pt idx="6">
                  <c:v>41213</c:v>
                </c:pt>
                <c:pt idx="7">
                  <c:v>41213</c:v>
                </c:pt>
                <c:pt idx="8">
                  <c:v>41213</c:v>
                </c:pt>
                <c:pt idx="9">
                  <c:v>41213</c:v>
                </c:pt>
              </c:numCache>
            </c:numRef>
          </c:yVal>
        </c:ser>
        <c:ser>
          <c:idx val="16"/>
          <c:order val="4"/>
          <c:tx>
            <c:strRef>
              <c:f>INEL_QIPPmilestones!$AQ$22</c:f>
              <c:strCache>
                <c:ptCount val="1"/>
                <c:pt idx="0">
                  <c:v>QIPP LM 2.4</c:v>
                </c:pt>
              </c:strCache>
            </c:strRef>
          </c:tx>
          <c:spPr>
            <a:ln w="25400">
              <a:solidFill>
                <a:srgbClr val="3366FF"/>
              </a:solidFill>
              <a:prstDash val="solid"/>
            </a:ln>
          </c:spPr>
          <c:marker>
            <c:symbol val="plus"/>
            <c:size val="7"/>
            <c:spPr>
              <a:noFill/>
              <a:ln>
                <a:solidFill>
                  <a:srgbClr val="3366FF"/>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INEL_QIPPmilestones!$AQ$39:$AQ$79</c:f>
              <c:numCache>
                <c:formatCode>mmm\ yy</c:formatCode>
                <c:ptCount val="41"/>
                <c:pt idx="4">
                  <c:v>41305</c:v>
                </c:pt>
                <c:pt idx="5">
                  <c:v>41305</c:v>
                </c:pt>
                <c:pt idx="6">
                  <c:v>41305</c:v>
                </c:pt>
                <c:pt idx="7">
                  <c:v>41305</c:v>
                </c:pt>
                <c:pt idx="8">
                  <c:v>41305</c:v>
                </c:pt>
                <c:pt idx="9">
                  <c:v>41305</c:v>
                </c:pt>
              </c:numCache>
            </c:numRef>
          </c:yVal>
        </c:ser>
        <c:ser>
          <c:idx val="17"/>
          <c:order val="5"/>
          <c:tx>
            <c:strRef>
              <c:f>INEL_QIPPmilestones!$AR$22</c:f>
              <c:strCache>
                <c:ptCount val="1"/>
                <c:pt idx="0">
                  <c:v>QIPP LM 2.5</c:v>
                </c:pt>
              </c:strCache>
            </c:strRef>
          </c:tx>
          <c:spPr>
            <a:ln w="25400">
              <a:solidFill>
                <a:srgbClr val="33CCCC"/>
              </a:solidFill>
              <a:prstDash val="solid"/>
            </a:ln>
          </c:spPr>
          <c:marker>
            <c:symbol val="plus"/>
            <c:size val="7"/>
            <c:spPr>
              <a:noFill/>
              <a:ln>
                <a:solidFill>
                  <a:srgbClr val="33CCCC"/>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INEL_QIPPmilestones!$AS$39:$AS$79</c:f>
              <c:numCache>
                <c:formatCode>mmm\ yy</c:formatCode>
                <c:ptCount val="41"/>
                <c:pt idx="4">
                  <c:v>41152</c:v>
                </c:pt>
                <c:pt idx="5">
                  <c:v>41152</c:v>
                </c:pt>
                <c:pt idx="6">
                  <c:v>41152</c:v>
                </c:pt>
                <c:pt idx="7">
                  <c:v>41152</c:v>
                </c:pt>
                <c:pt idx="8">
                  <c:v>41152</c:v>
                </c:pt>
              </c:numCache>
            </c:numRef>
          </c:yVal>
        </c:ser>
        <c:ser>
          <c:idx val="2"/>
          <c:order val="6"/>
          <c:tx>
            <c:strRef>
              <c:f>INEL_QIPPmilestones!$AS$22</c:f>
              <c:strCache>
                <c:ptCount val="1"/>
                <c:pt idx="0">
                  <c:v>QIPP LM 2.6</c:v>
                </c:pt>
              </c:strCache>
            </c:strRef>
          </c:tx>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INEL_QIPPmilestones!$AS$39:$AS$79</c:f>
              <c:numCache>
                <c:formatCode>mmm\ yy</c:formatCode>
                <c:ptCount val="41"/>
                <c:pt idx="4">
                  <c:v>41152</c:v>
                </c:pt>
                <c:pt idx="5">
                  <c:v>41152</c:v>
                </c:pt>
                <c:pt idx="6">
                  <c:v>41152</c:v>
                </c:pt>
                <c:pt idx="7">
                  <c:v>41152</c:v>
                </c:pt>
                <c:pt idx="8">
                  <c:v>41152</c:v>
                </c:pt>
              </c:numCache>
            </c:numRef>
          </c:yVal>
        </c:ser>
        <c:ser>
          <c:idx val="3"/>
          <c:order val="7"/>
          <c:tx>
            <c:strRef>
              <c:f>INEL_QIPPmilestones!$AT$22</c:f>
              <c:strCache>
                <c:ptCount val="1"/>
                <c:pt idx="0">
                  <c:v>QIPP LM 2.7</c:v>
                </c:pt>
              </c:strCache>
            </c:strRef>
          </c:tx>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INEL_QIPPmilestones!$AT$39:$AT$79</c:f>
              <c:numCache>
                <c:formatCode>mmm\ yy</c:formatCode>
                <c:ptCount val="41"/>
              </c:numCache>
            </c:numRef>
          </c:yVal>
        </c:ser>
        <c:ser>
          <c:idx val="4"/>
          <c:order val="8"/>
          <c:tx>
            <c:strRef>
              <c:f>INEL_QIPPmilestones!$AU$22</c:f>
              <c:strCache>
                <c:ptCount val="1"/>
                <c:pt idx="0">
                  <c:v>QIPP LM 2.8</c:v>
                </c:pt>
              </c:strCache>
            </c:strRef>
          </c:tx>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INEL_QIPPmilestones!$AU$39:$AU$79</c:f>
              <c:numCache>
                <c:formatCode>mmm\ yy</c:formatCode>
                <c:ptCount val="41"/>
              </c:numCache>
            </c:numRef>
          </c:yVal>
        </c:ser>
        <c:ser>
          <c:idx val="5"/>
          <c:order val="9"/>
          <c:tx>
            <c:strRef>
              <c:f>INEL_QIPPmilestones!$AV$22</c:f>
              <c:strCache>
                <c:ptCount val="1"/>
                <c:pt idx="0">
                  <c:v>QIPP LM 2.9</c:v>
                </c:pt>
              </c:strCache>
            </c:strRef>
          </c:tx>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INEL_QIPPmilestones!$AV$39:$AV$79</c:f>
              <c:numCache>
                <c:formatCode>mmm\ yy</c:formatCode>
                <c:ptCount val="41"/>
              </c:numCache>
            </c:numRef>
          </c:yVal>
        </c:ser>
        <c:ser>
          <c:idx val="8"/>
          <c:order val="10"/>
          <c:tx>
            <c:strRef>
              <c:f>INEL_QIPPmilestones!$AW$22</c:f>
              <c:strCache>
                <c:ptCount val="1"/>
                <c:pt idx="0">
                  <c:v>QIPP LM 2.10</c:v>
                </c:pt>
              </c:strCache>
            </c:strRef>
          </c:tx>
          <c:marker>
            <c:symbol val="plus"/>
            <c:size val="7"/>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INEL_QIPPmilestones!$AW$39:$AW$79</c:f>
              <c:numCache>
                <c:formatCode>mmm\ yy</c:formatCode>
                <c:ptCount val="41"/>
              </c:numCache>
            </c:numRef>
          </c:yVal>
        </c:ser>
        <c:ser>
          <c:idx val="1"/>
          <c:order val="11"/>
          <c:tx>
            <c:strRef>
              <c:f>INEL_QIPPmilestones!$AX$22</c:f>
              <c:strCache>
                <c:ptCount val="1"/>
                <c:pt idx="0">
                  <c:v>QIPP LM 2.11</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INEL_QIPPmilestones!$AX$39:$AX$79</c:f>
              <c:numCache>
                <c:formatCode>mmm\ yy</c:formatCode>
                <c:ptCount val="41"/>
              </c:numCache>
            </c:numRef>
          </c:yVal>
        </c:ser>
        <c:ser>
          <c:idx val="9"/>
          <c:order val="12"/>
          <c:tx>
            <c:strRef>
              <c:f>INEL_QIPPmilestones!$AY$22</c:f>
              <c:strCache>
                <c:ptCount val="1"/>
                <c:pt idx="0">
                  <c:v>QIPP LM 2.12</c:v>
                </c:pt>
              </c:strCache>
            </c:strRef>
          </c:tx>
          <c:spPr>
            <a:ln w="12700">
              <a:solidFill>
                <a:srgbClr val="CCFFFF"/>
              </a:solidFill>
              <a:prstDash val="solid"/>
            </a:ln>
          </c:spPr>
          <c:marker>
            <c:symbol val="diamond"/>
            <c:size val="5"/>
            <c:spPr>
              <a:solidFill>
                <a:srgbClr val="CCFFFF"/>
              </a:solidFill>
              <a:ln>
                <a:solidFill>
                  <a:srgbClr val="CCFFFF"/>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INEL_QIPPmilestones!$AY$39:$AY$79</c:f>
              <c:numCache>
                <c:formatCode>mmm\ yy</c:formatCode>
                <c:ptCount val="41"/>
              </c:numCache>
            </c:numRef>
          </c:yVal>
        </c:ser>
        <c:ser>
          <c:idx val="10"/>
          <c:order val="13"/>
          <c:tx>
            <c:strRef>
              <c:f>INEL_QIPPmilestones!$AZ$22</c:f>
              <c:strCache>
                <c:ptCount val="1"/>
                <c:pt idx="0">
                  <c:v>QIPP LM 2.13</c:v>
                </c:pt>
              </c:strCache>
            </c:strRef>
          </c:tx>
          <c:spPr>
            <a:ln w="12700">
              <a:solidFill>
                <a:srgbClr val="CCFFCC"/>
              </a:solidFill>
              <a:prstDash val="solid"/>
            </a:ln>
          </c:spPr>
          <c:marker>
            <c:symbol val="square"/>
            <c:size val="5"/>
            <c:spPr>
              <a:solidFill>
                <a:srgbClr val="CCFFCC"/>
              </a:solidFill>
              <a:ln>
                <a:solidFill>
                  <a:srgbClr val="CCFFCC"/>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INEL_QIPPmilestones!$AZ$39:$AZ$79</c:f>
              <c:numCache>
                <c:formatCode>mmm\ yy</c:formatCode>
                <c:ptCount val="41"/>
              </c:numCache>
            </c:numRef>
          </c:yVal>
        </c:ser>
        <c:ser>
          <c:idx val="11"/>
          <c:order val="14"/>
          <c:tx>
            <c:strRef>
              <c:f>INEL_QIPPmilestones!$BA$22</c:f>
              <c:strCache>
                <c:ptCount val="1"/>
                <c:pt idx="0">
                  <c:v>QIPP LM 2.14</c:v>
                </c:pt>
              </c:strCache>
            </c:strRef>
          </c:tx>
          <c:spPr>
            <a:ln w="12700">
              <a:solidFill>
                <a:srgbClr val="FFFF99"/>
              </a:solidFill>
              <a:prstDash val="solid"/>
            </a:ln>
          </c:spPr>
          <c:marker>
            <c:symbol val="triangle"/>
            <c:size val="5"/>
            <c:spPr>
              <a:solidFill>
                <a:srgbClr val="FFFF99"/>
              </a:solidFill>
              <a:ln>
                <a:solidFill>
                  <a:srgbClr val="FFFF99"/>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INEL_QIPPmilestones!$BA$39:$BA$79</c:f>
              <c:numCache>
                <c:formatCode>mmm\ yy</c:formatCode>
                <c:ptCount val="41"/>
              </c:numCache>
            </c:numRef>
          </c:yVal>
        </c:ser>
        <c:ser>
          <c:idx val="12"/>
          <c:order val="15"/>
          <c:tx>
            <c:strRef>
              <c:f>INEL_QIPPmilestones!$BB$22</c:f>
              <c:strCache>
                <c:ptCount val="1"/>
                <c:pt idx="0">
                  <c:v>QIPP LM 2.15</c:v>
                </c:pt>
              </c:strCache>
            </c:strRef>
          </c:tx>
          <c:spPr>
            <a:ln w="12700">
              <a:solidFill>
                <a:srgbClr val="99CCFF"/>
              </a:solidFill>
              <a:prstDash val="solid"/>
            </a:ln>
          </c:spPr>
          <c:marker>
            <c:symbol val="x"/>
            <c:size val="5"/>
            <c:spPr>
              <a:noFill/>
              <a:ln>
                <a:solidFill>
                  <a:srgbClr val="99CCFF"/>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INEL_QIPPmilestones!$BB$39:$BB$79</c:f>
              <c:numCache>
                <c:formatCode>mmm\ yy</c:formatCode>
                <c:ptCount val="41"/>
              </c:numCache>
            </c:numRef>
          </c:yVal>
        </c:ser>
        <c:ser>
          <c:idx val="13"/>
          <c:order val="16"/>
          <c:tx>
            <c:strRef>
              <c:f>INEL_QIPPmilestones!$BC$22</c:f>
              <c:strCache>
                <c:ptCount val="1"/>
                <c:pt idx="0">
                  <c:v>QIPP LM 2.16</c:v>
                </c:pt>
              </c:strCache>
            </c:strRef>
          </c:tx>
          <c:spPr>
            <a:ln w="12700">
              <a:solidFill>
                <a:srgbClr val="FF99CC"/>
              </a:solidFill>
              <a:prstDash val="solid"/>
            </a:ln>
          </c:spPr>
          <c:marker>
            <c:symbol val="star"/>
            <c:size val="5"/>
            <c:spPr>
              <a:noFill/>
              <a:ln>
                <a:solidFill>
                  <a:srgbClr val="FF99CC"/>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INEL_QIPPmilestones!$BC$39:$BC$79</c:f>
              <c:numCache>
                <c:formatCode>mmm\ yy</c:formatCode>
                <c:ptCount val="41"/>
              </c:numCache>
            </c:numRef>
          </c:yVal>
        </c:ser>
        <c:ser>
          <c:idx val="14"/>
          <c:order val="17"/>
          <c:tx>
            <c:strRef>
              <c:f>INEL_QIPPmilestones!$BD$22</c:f>
              <c:strCache>
                <c:ptCount val="1"/>
                <c:pt idx="0">
                  <c:v>QIPP LM 2.17</c:v>
                </c:pt>
              </c:strCache>
            </c:strRef>
          </c:tx>
          <c:spPr>
            <a:ln w="12700">
              <a:solidFill>
                <a:srgbClr val="CC99FF"/>
              </a:solidFill>
              <a:prstDash val="solid"/>
            </a:ln>
          </c:spPr>
          <c:marker>
            <c:symbol val="circle"/>
            <c:size val="5"/>
            <c:spPr>
              <a:solidFill>
                <a:srgbClr val="CC99FF"/>
              </a:solidFill>
              <a:ln>
                <a:solidFill>
                  <a:srgbClr val="CC99FF"/>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INEL_QIPPmilestones!$BD$39:$BD$79</c:f>
              <c:numCache>
                <c:formatCode>mmm\ yy</c:formatCode>
                <c:ptCount val="41"/>
              </c:numCache>
            </c:numRef>
          </c:yVal>
        </c:ser>
        <c:ser>
          <c:idx val="18"/>
          <c:order val="18"/>
          <c:tx>
            <c:strRef>
              <c:f>INEL_QIPPmilestones!$BE$22</c:f>
              <c:strCache>
                <c:ptCount val="1"/>
                <c:pt idx="0">
                  <c:v>QIPP LM 2.18</c:v>
                </c:pt>
              </c:strCache>
            </c:strRef>
          </c:tx>
          <c:spPr>
            <a:ln w="12700">
              <a:solidFill>
                <a:srgbClr val="99CC00"/>
              </a:solidFill>
              <a:prstDash val="solid"/>
            </a:ln>
          </c:spPr>
          <c:marker>
            <c:symbol val="diamond"/>
            <c:size val="5"/>
            <c:spPr>
              <a:solidFill>
                <a:srgbClr val="99CC00"/>
              </a:solidFill>
              <a:ln>
                <a:solidFill>
                  <a:srgbClr val="99CC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INEL_QIPPmilestones!$BE$39:$BE$79</c:f>
              <c:numCache>
                <c:formatCode>mmm\ yy</c:formatCode>
                <c:ptCount val="41"/>
              </c:numCache>
            </c:numRef>
          </c:yVal>
        </c:ser>
        <c:ser>
          <c:idx val="19"/>
          <c:order val="19"/>
          <c:tx>
            <c:strRef>
              <c:f>INEL_QIPPmilestones!$BF$22</c:f>
              <c:strCache>
                <c:ptCount val="1"/>
                <c:pt idx="0">
                  <c:v>QIPP LM 2.19</c:v>
                </c:pt>
              </c:strCache>
            </c:strRef>
          </c:tx>
          <c:spPr>
            <a:ln w="12700">
              <a:solidFill>
                <a:srgbClr val="FFCC00"/>
              </a:solidFill>
              <a:prstDash val="solid"/>
            </a:ln>
          </c:spPr>
          <c:marker>
            <c:symbol val="square"/>
            <c:size val="5"/>
            <c:spPr>
              <a:solidFill>
                <a:srgbClr val="FFCC00"/>
              </a:solidFill>
              <a:ln>
                <a:solidFill>
                  <a:srgbClr val="FFCC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INEL_QIPPmilestones!$BF$39:$BF$79</c:f>
              <c:numCache>
                <c:formatCode>mmm\ yy</c:formatCode>
                <c:ptCount val="41"/>
              </c:numCache>
            </c:numRef>
          </c:yVal>
        </c:ser>
        <c:ser>
          <c:idx val="20"/>
          <c:order val="20"/>
          <c:tx>
            <c:strRef>
              <c:f>INEL_QIPPmilestones!$BG$22</c:f>
              <c:strCache>
                <c:ptCount val="1"/>
                <c:pt idx="0">
                  <c:v>QIPP LM 2.20</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INEL_QIPPmilestones!$BG$39:$BG$79</c:f>
              <c:numCache>
                <c:formatCode>mmm\ yy</c:formatCode>
                <c:ptCount val="41"/>
              </c:numCache>
            </c:numRef>
          </c:yVal>
        </c:ser>
        <c:ser>
          <c:idx val="21"/>
          <c:order val="21"/>
          <c:tx>
            <c:strRef>
              <c:f>INEL_QIPPmilestones!$BH$22</c:f>
              <c:strCache>
                <c:ptCount val="1"/>
                <c:pt idx="0">
                  <c:v>QIPP LM 2.21</c:v>
                </c:pt>
              </c:strCache>
            </c:strRef>
          </c:tx>
          <c:spPr>
            <a:ln w="12700">
              <a:solidFill>
                <a:srgbClr val="FF6600"/>
              </a:solidFill>
              <a:prstDash val="solid"/>
            </a:ln>
          </c:spPr>
          <c:marker>
            <c:symbol val="x"/>
            <c:size val="5"/>
            <c:spPr>
              <a:noFill/>
              <a:ln>
                <a:solidFill>
                  <a:srgbClr val="FF66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INEL_QIPPmilestones!$BH$39:$BH$79</c:f>
              <c:numCache>
                <c:formatCode>mmm\ yy</c:formatCode>
                <c:ptCount val="41"/>
              </c:numCache>
            </c:numRef>
          </c:yVal>
        </c:ser>
        <c:ser>
          <c:idx val="22"/>
          <c:order val="22"/>
          <c:tx>
            <c:strRef>
              <c:f>INEL_QIPPmilestones!$BI$22</c:f>
              <c:strCache>
                <c:ptCount val="1"/>
                <c:pt idx="0">
                  <c:v>QIPP LM 2.22</c:v>
                </c:pt>
              </c:strCache>
            </c:strRef>
          </c:tx>
          <c:spPr>
            <a:ln w="12700">
              <a:solidFill>
                <a:srgbClr val="666699"/>
              </a:solidFill>
              <a:prstDash val="solid"/>
            </a:ln>
          </c:spPr>
          <c:marker>
            <c:symbol val="star"/>
            <c:size val="5"/>
            <c:spPr>
              <a:noFill/>
              <a:ln>
                <a:solidFill>
                  <a:srgbClr val="666699"/>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INEL_QIPPmilestones!$BI$39:$BI$79</c:f>
              <c:numCache>
                <c:formatCode>mmm\ yy</c:formatCode>
                <c:ptCount val="41"/>
              </c:numCache>
            </c:numRef>
          </c:yVal>
        </c:ser>
        <c:ser>
          <c:idx val="23"/>
          <c:order val="23"/>
          <c:tx>
            <c:strRef>
              <c:f>INEL_QIPPmilestones!$BJ$22</c:f>
              <c:strCache>
                <c:ptCount val="1"/>
                <c:pt idx="0">
                  <c:v>QIPP LM 2.23</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INEL_QIPPmilestones!$BJ$39:$BJ$79</c:f>
              <c:numCache>
                <c:formatCode>mmm\ yy</c:formatCode>
                <c:ptCount val="41"/>
              </c:numCache>
            </c:numRef>
          </c:yVal>
        </c:ser>
        <c:ser>
          <c:idx val="24"/>
          <c:order val="24"/>
          <c:tx>
            <c:strRef>
              <c:f>INEL_QIPPmilestones!$BK$22</c:f>
              <c:strCache>
                <c:ptCount val="1"/>
                <c:pt idx="0">
                  <c:v>QIPP LM 2.24</c:v>
                </c:pt>
              </c:strCache>
            </c:strRef>
          </c:tx>
          <c:spPr>
            <a:ln w="12700">
              <a:solidFill>
                <a:srgbClr val="003366"/>
              </a:solidFill>
              <a:prstDash val="solid"/>
            </a:ln>
          </c:spPr>
          <c:marker>
            <c:symbol val="plus"/>
            <c:size val="5"/>
            <c:spPr>
              <a:noFill/>
              <a:ln>
                <a:solidFill>
                  <a:srgbClr val="003366"/>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INEL_QIPPmilestones!$BK$39:$BK$79</c:f>
              <c:numCache>
                <c:formatCode>mmm\ yy</c:formatCode>
                <c:ptCount val="41"/>
              </c:numCache>
            </c:numRef>
          </c:yVal>
        </c:ser>
        <c:ser>
          <c:idx val="25"/>
          <c:order val="25"/>
          <c:tx>
            <c:strRef>
              <c:f>INEL_QIPPmilestones!$BL$22</c:f>
              <c:strCache>
                <c:ptCount val="1"/>
                <c:pt idx="0">
                  <c:v>QIPP LM 2.25</c:v>
                </c:pt>
              </c:strCache>
            </c:strRef>
          </c:tx>
          <c:spPr>
            <a:ln w="12700">
              <a:solidFill>
                <a:srgbClr val="339966"/>
              </a:solidFill>
              <a:prstDash val="solid"/>
            </a:ln>
          </c:spPr>
          <c:marker>
            <c:symbol val="dot"/>
            <c:size val="5"/>
            <c:spPr>
              <a:noFill/>
              <a:ln>
                <a:solidFill>
                  <a:srgbClr val="339966"/>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INEL_QIPPmilestones!$BL$39:$BL$79</c:f>
              <c:numCache>
                <c:formatCode>mmm\ yy</c:formatCode>
                <c:ptCount val="41"/>
              </c:numCache>
            </c:numRef>
          </c:yVal>
        </c:ser>
        <c:ser>
          <c:idx val="26"/>
          <c:order val="26"/>
          <c:tx>
            <c:strRef>
              <c:f>INEL_QIPPmilestones!$BM$22</c:f>
              <c:strCache>
                <c:ptCount val="1"/>
                <c:pt idx="0">
                  <c:v>QIPP LM 2.26</c:v>
                </c:pt>
              </c:strCache>
            </c:strRef>
          </c:tx>
          <c:spPr>
            <a:ln w="12700">
              <a:solidFill>
                <a:srgbClr val="003300"/>
              </a:solidFill>
              <a:prstDash val="solid"/>
            </a:ln>
          </c:spPr>
          <c:marker>
            <c:symbol val="dash"/>
            <c:size val="5"/>
            <c:spPr>
              <a:noFill/>
              <a:ln>
                <a:solidFill>
                  <a:srgbClr val="0033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INEL_QIPPmilestones!$BM$39:$BM$79</c:f>
              <c:numCache>
                <c:formatCode>mmm\ yy</c:formatCode>
                <c:ptCount val="41"/>
              </c:numCache>
            </c:numRef>
          </c:yVal>
        </c:ser>
        <c:ser>
          <c:idx val="27"/>
          <c:order val="27"/>
          <c:tx>
            <c:strRef>
              <c:f>INEL_QIPPmilestones!$BN$22</c:f>
              <c:strCache>
                <c:ptCount val="1"/>
                <c:pt idx="0">
                  <c:v>QIPP LM 2.27</c:v>
                </c:pt>
              </c:strCache>
            </c:strRef>
          </c:tx>
          <c:spPr>
            <a:ln w="12700">
              <a:solidFill>
                <a:srgbClr val="333300"/>
              </a:solidFill>
              <a:prstDash val="solid"/>
            </a:ln>
          </c:spPr>
          <c:marker>
            <c:symbol val="diamond"/>
            <c:size val="5"/>
            <c:spPr>
              <a:solidFill>
                <a:srgbClr val="333300"/>
              </a:solidFill>
              <a:ln>
                <a:solidFill>
                  <a:srgbClr val="3333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INEL_QIPPmilestones!$BN$39:$BN$79</c:f>
              <c:numCache>
                <c:formatCode>mmm\ yy</c:formatCode>
                <c:ptCount val="41"/>
              </c:numCache>
            </c:numRef>
          </c:yVal>
        </c:ser>
        <c:ser>
          <c:idx val="28"/>
          <c:order val="28"/>
          <c:tx>
            <c:strRef>
              <c:f>INEL_QIPPmilestones!$BO$22</c:f>
              <c:strCache>
                <c:ptCount val="1"/>
                <c:pt idx="0">
                  <c:v>QIPP LM 2.28</c:v>
                </c:pt>
              </c:strCache>
            </c:strRef>
          </c:tx>
          <c:spPr>
            <a:ln w="12700">
              <a:solidFill>
                <a:srgbClr val="993300"/>
              </a:solidFill>
              <a:prstDash val="solid"/>
            </a:ln>
          </c:spPr>
          <c:marker>
            <c:symbol val="square"/>
            <c:size val="5"/>
            <c:spPr>
              <a:solidFill>
                <a:srgbClr val="993300"/>
              </a:solidFill>
              <a:ln>
                <a:solidFill>
                  <a:srgbClr val="993300"/>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INEL_QIPPmilestones!$BO$39:$BO$79</c:f>
              <c:numCache>
                <c:formatCode>mmm\ yy</c:formatCode>
                <c:ptCount val="41"/>
              </c:numCache>
            </c:numRef>
          </c:yVal>
        </c:ser>
        <c:ser>
          <c:idx val="29"/>
          <c:order val="29"/>
          <c:tx>
            <c:strRef>
              <c:f>INEL_QIPPmilestones!$BP$22</c:f>
              <c:strCache>
                <c:ptCount val="1"/>
                <c:pt idx="0">
                  <c:v>QIPP LM 2.29</c:v>
                </c:pt>
              </c:strCache>
            </c:strRef>
          </c:tx>
          <c:spPr>
            <a:ln w="12700">
              <a:solidFill>
                <a:srgbClr val="993366"/>
              </a:solidFill>
              <a:prstDash val="solid"/>
            </a:ln>
          </c:spPr>
          <c:marker>
            <c:symbol val="triangle"/>
            <c:size val="5"/>
            <c:spPr>
              <a:solidFill>
                <a:srgbClr val="993366"/>
              </a:solidFill>
              <a:ln>
                <a:solidFill>
                  <a:srgbClr val="993366"/>
                </a:solidFill>
                <a:prstDash val="solid"/>
              </a:ln>
            </c:spPr>
          </c:marker>
          <c:xVal>
            <c:numRef>
              <c:f>INEL_QIPPmilestones!$C$39:$C$79</c:f>
              <c:numCache>
                <c:formatCode>mmm\-yy</c:formatCode>
                <c:ptCount val="41"/>
                <c:pt idx="0">
                  <c:v>40908</c:v>
                </c:pt>
                <c:pt idx="1">
                  <c:v>40939</c:v>
                </c:pt>
                <c:pt idx="2">
                  <c:v>40967</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pt idx="37">
                  <c:v>42035</c:v>
                </c:pt>
                <c:pt idx="38">
                  <c:v>42063</c:v>
                </c:pt>
                <c:pt idx="39">
                  <c:v>42094</c:v>
                </c:pt>
                <c:pt idx="40">
                  <c:v>42124</c:v>
                </c:pt>
              </c:numCache>
            </c:numRef>
          </c:xVal>
          <c:yVal>
            <c:numRef>
              <c:f>INEL_QIPPmilestones!$BP$39:$BP$79</c:f>
              <c:numCache>
                <c:formatCode>mmm\ yy</c:formatCode>
                <c:ptCount val="41"/>
              </c:numCache>
            </c:numRef>
          </c:yVal>
        </c:ser>
        <c:axId val="87019904"/>
        <c:axId val="87022976"/>
      </c:scatterChart>
      <c:valAx>
        <c:axId val="87019904"/>
        <c:scaling>
          <c:orientation val="minMax"/>
        </c:scaling>
        <c:axPos val="t"/>
        <c:title>
          <c:tx>
            <c:rich>
              <a:bodyPr/>
              <a:lstStyle/>
              <a:p>
                <a:pPr>
                  <a:defRPr sz="1000" b="1" i="1" u="none" strike="noStrike" baseline="0">
                    <a:solidFill>
                      <a:srgbClr val="000000"/>
                    </a:solidFill>
                    <a:latin typeface="Calibri"/>
                    <a:ea typeface="Calibri"/>
                    <a:cs typeface="Calibri"/>
                  </a:defRPr>
                </a:pPr>
                <a:r>
                  <a:rPr lang="en-GB"/>
                  <a:t>MONTH REPORTED</a:t>
                </a:r>
              </a:p>
            </c:rich>
          </c:tx>
          <c:layout>
            <c:manualLayout>
              <c:xMode val="edge"/>
              <c:yMode val="edge"/>
              <c:x val="0.40778606755788344"/>
              <c:y val="5.1548290976902222E-2"/>
            </c:manualLayout>
          </c:layout>
          <c:spPr>
            <a:noFill/>
            <a:ln w="25400">
              <a:noFill/>
            </a:ln>
          </c:spPr>
        </c:title>
        <c:numFmt formatCode="mmm\-yy" sourceLinked="1"/>
        <c:minorTickMark val="out"/>
        <c:tickLblPos val="nextTo"/>
        <c:txPr>
          <a:bodyPr rot="-5400000" vert="horz"/>
          <a:lstStyle/>
          <a:p>
            <a:pPr>
              <a:defRPr sz="1000" b="0" i="1" u="none" strike="noStrike" baseline="0">
                <a:solidFill>
                  <a:srgbClr val="000000"/>
                </a:solidFill>
                <a:latin typeface="Calibri"/>
                <a:ea typeface="Calibri"/>
                <a:cs typeface="Calibri"/>
              </a:defRPr>
            </a:pPr>
            <a:endParaRPr lang="en-US"/>
          </a:p>
        </c:txPr>
        <c:crossAx val="87022976"/>
        <c:crossesAt val="31"/>
        <c:crossBetween val="midCat"/>
        <c:majorUnit val="31"/>
        <c:minorUnit val="31"/>
      </c:valAx>
      <c:valAx>
        <c:axId val="87022976"/>
        <c:scaling>
          <c:orientation val="maxMin"/>
        </c:scaling>
        <c:axPos val="l"/>
        <c:majorGridlines/>
        <c:minorGridlines/>
        <c:title>
          <c:tx>
            <c:rich>
              <a:bodyPr/>
              <a:lstStyle/>
              <a:p>
                <a:pPr>
                  <a:defRPr sz="1000" b="1" i="1" u="none" strike="noStrike" baseline="0">
                    <a:solidFill>
                      <a:srgbClr val="000000"/>
                    </a:solidFill>
                    <a:latin typeface="Calibri"/>
                    <a:ea typeface="Calibri"/>
                    <a:cs typeface="Calibri"/>
                  </a:defRPr>
                </a:pPr>
                <a:r>
                  <a:rPr lang="en-GB"/>
                  <a:t>EXPECTED MONTH OF DELVIERY</a:t>
                </a:r>
              </a:p>
            </c:rich>
          </c:tx>
          <c:spPr>
            <a:noFill/>
            <a:ln w="25400">
              <a:noFill/>
            </a:ln>
          </c:spPr>
        </c:title>
        <c:numFmt formatCode="mmm\-yy" sourceLinked="1"/>
        <c:minorTickMark val="out"/>
        <c:tickLblPos val="nextTo"/>
        <c:txPr>
          <a:bodyPr rot="0" vert="horz"/>
          <a:lstStyle/>
          <a:p>
            <a:pPr>
              <a:defRPr sz="1000" b="0" i="1" u="none" strike="noStrike" baseline="0">
                <a:solidFill>
                  <a:srgbClr val="000000"/>
                </a:solidFill>
                <a:latin typeface="Calibri"/>
                <a:ea typeface="Calibri"/>
                <a:cs typeface="Calibri"/>
              </a:defRPr>
            </a:pPr>
            <a:endParaRPr lang="en-US"/>
          </a:p>
        </c:txPr>
        <c:crossAx val="87019904"/>
        <c:crossesAt val="31"/>
        <c:crossBetween val="midCat"/>
        <c:majorUnit val="31"/>
        <c:minorUnit val="31"/>
      </c:valAx>
      <c:spPr>
        <a:ln>
          <a:solidFill>
            <a:schemeClr val="accent1"/>
          </a:solidFill>
        </a:ln>
      </c:spPr>
    </c:plotArea>
    <c:legend>
      <c:legendPos val="r"/>
      <c:layout>
        <c:manualLayout>
          <c:xMode val="edge"/>
          <c:yMode val="edge"/>
          <c:x val="7.5801851299199835E-2"/>
          <c:y val="0.80530973451327681"/>
          <c:w val="0.81146826034500752"/>
          <c:h val="0.15676359039190804"/>
        </c:manualLayout>
      </c:layout>
      <c:txPr>
        <a:bodyPr/>
        <a:lstStyle/>
        <a:p>
          <a:pPr>
            <a:defRPr sz="920" b="0" i="1" u="none" strike="noStrike" baseline="0">
              <a:solidFill>
                <a:srgbClr val="000000"/>
              </a:solidFill>
              <a:latin typeface="Calibri"/>
              <a:ea typeface="Calibri"/>
              <a:cs typeface="Calibri"/>
            </a:defRPr>
          </a:pPr>
          <a:endParaRPr lang="en-US"/>
        </a:p>
      </c:txPr>
    </c:legend>
    <c:plotVisOnly val="1"/>
    <c:dispBlanksAs val="gap"/>
  </c:chart>
  <c:txPr>
    <a:bodyPr/>
    <a:lstStyle/>
    <a:p>
      <a:pPr>
        <a:defRPr sz="1000" b="0" i="1" u="none" strike="noStrike" baseline="0">
          <a:solidFill>
            <a:srgbClr val="000000"/>
          </a:solidFill>
          <a:latin typeface="Calibri"/>
          <a:ea typeface="Calibri"/>
          <a:cs typeface="Calibri"/>
        </a:defRPr>
      </a:pPr>
      <a:endParaRPr lang="en-US"/>
    </a:p>
  </c:txPr>
  <c:printSettings>
    <c:headerFooter alignWithMargins="0"/>
    <c:pageMargins b="1" l="0.75000000000000333" r="0.75000000000000333"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0.xml"/><Relationship Id="rId7" Type="http://schemas.openxmlformats.org/officeDocument/2006/relationships/chart" Target="../charts/chart14.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chart" Target="../charts/chart18.xml"/></Relationships>
</file>

<file path=xl/drawings/_rels/drawing4.xml.rels><?xml version="1.0" encoding="UTF-8" standalone="yes"?>
<Relationships xmlns="http://schemas.openxmlformats.org/package/2006/relationships"><Relationship Id="rId3" Type="http://schemas.openxmlformats.org/officeDocument/2006/relationships/chart" Target="../charts/chart24.xml"/><Relationship Id="rId7" Type="http://schemas.openxmlformats.org/officeDocument/2006/relationships/chart" Target="../charts/chart28.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s>
</file>

<file path=xl/drawings/_rels/drawing5.xml.rels><?xml version="1.0" encoding="UTF-8" standalone="yes"?>
<Relationships xmlns="http://schemas.openxmlformats.org/package/2006/relationships"><Relationship Id="rId3" Type="http://schemas.openxmlformats.org/officeDocument/2006/relationships/chart" Target="../charts/chart31.xml"/><Relationship Id="rId7" Type="http://schemas.openxmlformats.org/officeDocument/2006/relationships/chart" Target="../charts/chart35.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4.xml"/><Relationship Id="rId5" Type="http://schemas.openxmlformats.org/officeDocument/2006/relationships/chart" Target="../charts/chart33.xml"/><Relationship Id="rId4" Type="http://schemas.openxmlformats.org/officeDocument/2006/relationships/chart" Target="../charts/chart3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38.xml"/><Relationship Id="rId7" Type="http://schemas.openxmlformats.org/officeDocument/2006/relationships/chart" Target="../charts/chart42.xml"/><Relationship Id="rId2" Type="http://schemas.openxmlformats.org/officeDocument/2006/relationships/chart" Target="../charts/chart37.xml"/><Relationship Id="rId1" Type="http://schemas.openxmlformats.org/officeDocument/2006/relationships/chart" Target="../charts/chart36.xml"/><Relationship Id="rId6" Type="http://schemas.openxmlformats.org/officeDocument/2006/relationships/chart" Target="../charts/chart41.xml"/><Relationship Id="rId5" Type="http://schemas.openxmlformats.org/officeDocument/2006/relationships/chart" Target="../charts/chart40.xml"/><Relationship Id="rId4" Type="http://schemas.openxmlformats.org/officeDocument/2006/relationships/chart" Target="../charts/chart39.xml"/></Relationships>
</file>

<file path=xl/drawings/_rels/drawing7.xml.rels><?xml version="1.0" encoding="UTF-8" standalone="yes"?>
<Relationships xmlns="http://schemas.openxmlformats.org/package/2006/relationships"><Relationship Id="rId3" Type="http://schemas.openxmlformats.org/officeDocument/2006/relationships/chart" Target="../charts/chart45.xml"/><Relationship Id="rId7" Type="http://schemas.openxmlformats.org/officeDocument/2006/relationships/chart" Target="../charts/chart49.xml"/><Relationship Id="rId2" Type="http://schemas.openxmlformats.org/officeDocument/2006/relationships/chart" Target="../charts/chart44.xml"/><Relationship Id="rId1" Type="http://schemas.openxmlformats.org/officeDocument/2006/relationships/chart" Target="../charts/chart43.xml"/><Relationship Id="rId6" Type="http://schemas.openxmlformats.org/officeDocument/2006/relationships/chart" Target="../charts/chart48.xml"/><Relationship Id="rId5" Type="http://schemas.openxmlformats.org/officeDocument/2006/relationships/chart" Target="../charts/chart47.xml"/><Relationship Id="rId4" Type="http://schemas.openxmlformats.org/officeDocument/2006/relationships/chart" Target="../charts/chart46.xml"/></Relationships>
</file>

<file path=xl/drawings/drawing1.xml><?xml version="1.0" encoding="utf-8"?>
<xdr:wsDr xmlns:xdr="http://schemas.openxmlformats.org/drawingml/2006/spreadsheetDrawing" xmlns:a="http://schemas.openxmlformats.org/drawingml/2006/main">
  <xdr:twoCellAnchor>
    <xdr:from>
      <xdr:col>0</xdr:col>
      <xdr:colOff>581025</xdr:colOff>
      <xdr:row>2</xdr:row>
      <xdr:rowOff>19050</xdr:rowOff>
    </xdr:from>
    <xdr:to>
      <xdr:col>17</xdr:col>
      <xdr:colOff>19050</xdr:colOff>
      <xdr:row>41</xdr:row>
      <xdr:rowOff>114300</xdr:rowOff>
    </xdr:to>
    <xdr:graphicFrame macro="">
      <xdr:nvGraphicFramePr>
        <xdr:cNvPr id="2049"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0</xdr:colOff>
      <xdr:row>2</xdr:row>
      <xdr:rowOff>0</xdr:rowOff>
    </xdr:from>
    <xdr:to>
      <xdr:col>34</xdr:col>
      <xdr:colOff>47625</xdr:colOff>
      <xdr:row>41</xdr:row>
      <xdr:rowOff>104775</xdr:rowOff>
    </xdr:to>
    <xdr:graphicFrame macro="">
      <xdr:nvGraphicFramePr>
        <xdr:cNvPr id="2050"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43</xdr:row>
      <xdr:rowOff>180975</xdr:rowOff>
    </xdr:from>
    <xdr:to>
      <xdr:col>17</xdr:col>
      <xdr:colOff>47625</xdr:colOff>
      <xdr:row>83</xdr:row>
      <xdr:rowOff>85725</xdr:rowOff>
    </xdr:to>
    <xdr:graphicFrame macro="">
      <xdr:nvGraphicFramePr>
        <xdr:cNvPr id="2051"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0</xdr:colOff>
      <xdr:row>44</xdr:row>
      <xdr:rowOff>0</xdr:rowOff>
    </xdr:from>
    <xdr:to>
      <xdr:col>34</xdr:col>
      <xdr:colOff>57150</xdr:colOff>
      <xdr:row>83</xdr:row>
      <xdr:rowOff>114300</xdr:rowOff>
    </xdr:to>
    <xdr:graphicFrame macro="">
      <xdr:nvGraphicFramePr>
        <xdr:cNvPr id="2052"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86</xdr:row>
      <xdr:rowOff>0</xdr:rowOff>
    </xdr:from>
    <xdr:to>
      <xdr:col>17</xdr:col>
      <xdr:colOff>57150</xdr:colOff>
      <xdr:row>125</xdr:row>
      <xdr:rowOff>114300</xdr:rowOff>
    </xdr:to>
    <xdr:graphicFrame macro="">
      <xdr:nvGraphicFramePr>
        <xdr:cNvPr id="205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0</xdr:colOff>
      <xdr:row>86</xdr:row>
      <xdr:rowOff>0</xdr:rowOff>
    </xdr:from>
    <xdr:to>
      <xdr:col>34</xdr:col>
      <xdr:colOff>66675</xdr:colOff>
      <xdr:row>125</xdr:row>
      <xdr:rowOff>123825</xdr:rowOff>
    </xdr:to>
    <xdr:graphicFrame macro="">
      <xdr:nvGraphicFramePr>
        <xdr:cNvPr id="205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128</xdr:row>
      <xdr:rowOff>0</xdr:rowOff>
    </xdr:from>
    <xdr:to>
      <xdr:col>17</xdr:col>
      <xdr:colOff>76200</xdr:colOff>
      <xdr:row>167</xdr:row>
      <xdr:rowOff>133350</xdr:rowOff>
    </xdr:to>
    <xdr:graphicFrame macro="">
      <xdr:nvGraphicFramePr>
        <xdr:cNvPr id="2055"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581025</xdr:colOff>
      <xdr:row>2</xdr:row>
      <xdr:rowOff>19050</xdr:rowOff>
    </xdr:from>
    <xdr:to>
      <xdr:col>17</xdr:col>
      <xdr:colOff>19050</xdr:colOff>
      <xdr:row>41</xdr:row>
      <xdr:rowOff>114300</xdr:rowOff>
    </xdr:to>
    <xdr:graphicFrame macro="">
      <xdr:nvGraphicFramePr>
        <xdr:cNvPr id="10241"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0</xdr:colOff>
      <xdr:row>2</xdr:row>
      <xdr:rowOff>0</xdr:rowOff>
    </xdr:from>
    <xdr:to>
      <xdr:col>34</xdr:col>
      <xdr:colOff>47625</xdr:colOff>
      <xdr:row>41</xdr:row>
      <xdr:rowOff>104775</xdr:rowOff>
    </xdr:to>
    <xdr:graphicFrame macro="">
      <xdr:nvGraphicFramePr>
        <xdr:cNvPr id="1024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43</xdr:row>
      <xdr:rowOff>180975</xdr:rowOff>
    </xdr:from>
    <xdr:to>
      <xdr:col>17</xdr:col>
      <xdr:colOff>47625</xdr:colOff>
      <xdr:row>83</xdr:row>
      <xdr:rowOff>85725</xdr:rowOff>
    </xdr:to>
    <xdr:graphicFrame macro="">
      <xdr:nvGraphicFramePr>
        <xdr:cNvPr id="1024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0</xdr:colOff>
      <xdr:row>44</xdr:row>
      <xdr:rowOff>0</xdr:rowOff>
    </xdr:from>
    <xdr:to>
      <xdr:col>34</xdr:col>
      <xdr:colOff>57150</xdr:colOff>
      <xdr:row>83</xdr:row>
      <xdr:rowOff>114300</xdr:rowOff>
    </xdr:to>
    <xdr:graphicFrame macro="">
      <xdr:nvGraphicFramePr>
        <xdr:cNvPr id="1024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86</xdr:row>
      <xdr:rowOff>0</xdr:rowOff>
    </xdr:from>
    <xdr:to>
      <xdr:col>17</xdr:col>
      <xdr:colOff>57150</xdr:colOff>
      <xdr:row>125</xdr:row>
      <xdr:rowOff>114300</xdr:rowOff>
    </xdr:to>
    <xdr:graphicFrame macro="">
      <xdr:nvGraphicFramePr>
        <xdr:cNvPr id="1024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0</xdr:colOff>
      <xdr:row>86</xdr:row>
      <xdr:rowOff>0</xdr:rowOff>
    </xdr:from>
    <xdr:to>
      <xdr:col>34</xdr:col>
      <xdr:colOff>66675</xdr:colOff>
      <xdr:row>125</xdr:row>
      <xdr:rowOff>123825</xdr:rowOff>
    </xdr:to>
    <xdr:graphicFrame macro="">
      <xdr:nvGraphicFramePr>
        <xdr:cNvPr id="10246"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128</xdr:row>
      <xdr:rowOff>0</xdr:rowOff>
    </xdr:from>
    <xdr:to>
      <xdr:col>17</xdr:col>
      <xdr:colOff>76200</xdr:colOff>
      <xdr:row>167</xdr:row>
      <xdr:rowOff>133350</xdr:rowOff>
    </xdr:to>
    <xdr:graphicFrame macro="">
      <xdr:nvGraphicFramePr>
        <xdr:cNvPr id="10247"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581025</xdr:colOff>
      <xdr:row>2</xdr:row>
      <xdr:rowOff>19050</xdr:rowOff>
    </xdr:from>
    <xdr:to>
      <xdr:col>17</xdr:col>
      <xdr:colOff>19050</xdr:colOff>
      <xdr:row>41</xdr:row>
      <xdr:rowOff>114300</xdr:rowOff>
    </xdr:to>
    <xdr:graphicFrame macro="">
      <xdr:nvGraphicFramePr>
        <xdr:cNvPr id="18433"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0</xdr:colOff>
      <xdr:row>2</xdr:row>
      <xdr:rowOff>0</xdr:rowOff>
    </xdr:from>
    <xdr:to>
      <xdr:col>34</xdr:col>
      <xdr:colOff>47625</xdr:colOff>
      <xdr:row>41</xdr:row>
      <xdr:rowOff>104775</xdr:rowOff>
    </xdr:to>
    <xdr:graphicFrame macro="">
      <xdr:nvGraphicFramePr>
        <xdr:cNvPr id="1843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43</xdr:row>
      <xdr:rowOff>180975</xdr:rowOff>
    </xdr:from>
    <xdr:to>
      <xdr:col>17</xdr:col>
      <xdr:colOff>47625</xdr:colOff>
      <xdr:row>83</xdr:row>
      <xdr:rowOff>85725</xdr:rowOff>
    </xdr:to>
    <xdr:graphicFrame macro="">
      <xdr:nvGraphicFramePr>
        <xdr:cNvPr id="1843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0</xdr:colOff>
      <xdr:row>44</xdr:row>
      <xdr:rowOff>0</xdr:rowOff>
    </xdr:from>
    <xdr:to>
      <xdr:col>34</xdr:col>
      <xdr:colOff>57150</xdr:colOff>
      <xdr:row>83</xdr:row>
      <xdr:rowOff>114300</xdr:rowOff>
    </xdr:to>
    <xdr:graphicFrame macro="">
      <xdr:nvGraphicFramePr>
        <xdr:cNvPr id="1843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86</xdr:row>
      <xdr:rowOff>0</xdr:rowOff>
    </xdr:from>
    <xdr:to>
      <xdr:col>17</xdr:col>
      <xdr:colOff>57150</xdr:colOff>
      <xdr:row>125</xdr:row>
      <xdr:rowOff>114300</xdr:rowOff>
    </xdr:to>
    <xdr:graphicFrame macro="">
      <xdr:nvGraphicFramePr>
        <xdr:cNvPr id="1843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0</xdr:colOff>
      <xdr:row>86</xdr:row>
      <xdr:rowOff>0</xdr:rowOff>
    </xdr:from>
    <xdr:to>
      <xdr:col>34</xdr:col>
      <xdr:colOff>66675</xdr:colOff>
      <xdr:row>125</xdr:row>
      <xdr:rowOff>123825</xdr:rowOff>
    </xdr:to>
    <xdr:graphicFrame macro="">
      <xdr:nvGraphicFramePr>
        <xdr:cNvPr id="18438"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128</xdr:row>
      <xdr:rowOff>0</xdr:rowOff>
    </xdr:from>
    <xdr:to>
      <xdr:col>17</xdr:col>
      <xdr:colOff>76200</xdr:colOff>
      <xdr:row>167</xdr:row>
      <xdr:rowOff>133350</xdr:rowOff>
    </xdr:to>
    <xdr:graphicFrame macro="">
      <xdr:nvGraphicFramePr>
        <xdr:cNvPr id="18439"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581025</xdr:colOff>
      <xdr:row>2</xdr:row>
      <xdr:rowOff>19050</xdr:rowOff>
    </xdr:from>
    <xdr:to>
      <xdr:col>17</xdr:col>
      <xdr:colOff>19050</xdr:colOff>
      <xdr:row>41</xdr:row>
      <xdr:rowOff>114300</xdr:rowOff>
    </xdr:to>
    <xdr:graphicFrame macro="">
      <xdr:nvGraphicFramePr>
        <xdr:cNvPr id="26625"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0</xdr:colOff>
      <xdr:row>2</xdr:row>
      <xdr:rowOff>0</xdr:rowOff>
    </xdr:from>
    <xdr:to>
      <xdr:col>34</xdr:col>
      <xdr:colOff>47625</xdr:colOff>
      <xdr:row>41</xdr:row>
      <xdr:rowOff>104775</xdr:rowOff>
    </xdr:to>
    <xdr:graphicFrame macro="">
      <xdr:nvGraphicFramePr>
        <xdr:cNvPr id="2662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43</xdr:row>
      <xdr:rowOff>180975</xdr:rowOff>
    </xdr:from>
    <xdr:to>
      <xdr:col>17</xdr:col>
      <xdr:colOff>47625</xdr:colOff>
      <xdr:row>83</xdr:row>
      <xdr:rowOff>85725</xdr:rowOff>
    </xdr:to>
    <xdr:graphicFrame macro="">
      <xdr:nvGraphicFramePr>
        <xdr:cNvPr id="2662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0</xdr:colOff>
      <xdr:row>44</xdr:row>
      <xdr:rowOff>0</xdr:rowOff>
    </xdr:from>
    <xdr:to>
      <xdr:col>34</xdr:col>
      <xdr:colOff>57150</xdr:colOff>
      <xdr:row>83</xdr:row>
      <xdr:rowOff>114300</xdr:rowOff>
    </xdr:to>
    <xdr:graphicFrame macro="">
      <xdr:nvGraphicFramePr>
        <xdr:cNvPr id="2662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86</xdr:row>
      <xdr:rowOff>0</xdr:rowOff>
    </xdr:from>
    <xdr:to>
      <xdr:col>17</xdr:col>
      <xdr:colOff>57150</xdr:colOff>
      <xdr:row>125</xdr:row>
      <xdr:rowOff>114300</xdr:rowOff>
    </xdr:to>
    <xdr:graphicFrame macro="">
      <xdr:nvGraphicFramePr>
        <xdr:cNvPr id="2662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0</xdr:colOff>
      <xdr:row>86</xdr:row>
      <xdr:rowOff>0</xdr:rowOff>
    </xdr:from>
    <xdr:to>
      <xdr:col>34</xdr:col>
      <xdr:colOff>66675</xdr:colOff>
      <xdr:row>125</xdr:row>
      <xdr:rowOff>123825</xdr:rowOff>
    </xdr:to>
    <xdr:graphicFrame macro="">
      <xdr:nvGraphicFramePr>
        <xdr:cNvPr id="2663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128</xdr:row>
      <xdr:rowOff>0</xdr:rowOff>
    </xdr:from>
    <xdr:to>
      <xdr:col>17</xdr:col>
      <xdr:colOff>76200</xdr:colOff>
      <xdr:row>167</xdr:row>
      <xdr:rowOff>133350</xdr:rowOff>
    </xdr:to>
    <xdr:graphicFrame macro="">
      <xdr:nvGraphicFramePr>
        <xdr:cNvPr id="26631"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581025</xdr:colOff>
      <xdr:row>2</xdr:row>
      <xdr:rowOff>19050</xdr:rowOff>
    </xdr:from>
    <xdr:to>
      <xdr:col>17</xdr:col>
      <xdr:colOff>19050</xdr:colOff>
      <xdr:row>41</xdr:row>
      <xdr:rowOff>114300</xdr:rowOff>
    </xdr:to>
    <xdr:graphicFrame macro="">
      <xdr:nvGraphicFramePr>
        <xdr:cNvPr id="34817"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0</xdr:colOff>
      <xdr:row>2</xdr:row>
      <xdr:rowOff>0</xdr:rowOff>
    </xdr:from>
    <xdr:to>
      <xdr:col>34</xdr:col>
      <xdr:colOff>47625</xdr:colOff>
      <xdr:row>41</xdr:row>
      <xdr:rowOff>104775</xdr:rowOff>
    </xdr:to>
    <xdr:graphicFrame macro="">
      <xdr:nvGraphicFramePr>
        <xdr:cNvPr id="3481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43</xdr:row>
      <xdr:rowOff>180975</xdr:rowOff>
    </xdr:from>
    <xdr:to>
      <xdr:col>17</xdr:col>
      <xdr:colOff>47625</xdr:colOff>
      <xdr:row>83</xdr:row>
      <xdr:rowOff>85725</xdr:rowOff>
    </xdr:to>
    <xdr:graphicFrame macro="">
      <xdr:nvGraphicFramePr>
        <xdr:cNvPr id="3481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0</xdr:colOff>
      <xdr:row>44</xdr:row>
      <xdr:rowOff>0</xdr:rowOff>
    </xdr:from>
    <xdr:to>
      <xdr:col>34</xdr:col>
      <xdr:colOff>57150</xdr:colOff>
      <xdr:row>83</xdr:row>
      <xdr:rowOff>114300</xdr:rowOff>
    </xdr:to>
    <xdr:graphicFrame macro="">
      <xdr:nvGraphicFramePr>
        <xdr:cNvPr id="3482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86</xdr:row>
      <xdr:rowOff>0</xdr:rowOff>
    </xdr:from>
    <xdr:to>
      <xdr:col>17</xdr:col>
      <xdr:colOff>57150</xdr:colOff>
      <xdr:row>125</xdr:row>
      <xdr:rowOff>114300</xdr:rowOff>
    </xdr:to>
    <xdr:graphicFrame macro="">
      <xdr:nvGraphicFramePr>
        <xdr:cNvPr id="3482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0</xdr:colOff>
      <xdr:row>86</xdr:row>
      <xdr:rowOff>0</xdr:rowOff>
    </xdr:from>
    <xdr:to>
      <xdr:col>34</xdr:col>
      <xdr:colOff>66675</xdr:colOff>
      <xdr:row>125</xdr:row>
      <xdr:rowOff>123825</xdr:rowOff>
    </xdr:to>
    <xdr:graphicFrame macro="">
      <xdr:nvGraphicFramePr>
        <xdr:cNvPr id="34822"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128</xdr:row>
      <xdr:rowOff>0</xdr:rowOff>
    </xdr:from>
    <xdr:to>
      <xdr:col>17</xdr:col>
      <xdr:colOff>76200</xdr:colOff>
      <xdr:row>167</xdr:row>
      <xdr:rowOff>133350</xdr:rowOff>
    </xdr:to>
    <xdr:graphicFrame macro="">
      <xdr:nvGraphicFramePr>
        <xdr:cNvPr id="34823"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581025</xdr:colOff>
      <xdr:row>2</xdr:row>
      <xdr:rowOff>19050</xdr:rowOff>
    </xdr:from>
    <xdr:to>
      <xdr:col>17</xdr:col>
      <xdr:colOff>19050</xdr:colOff>
      <xdr:row>41</xdr:row>
      <xdr:rowOff>114300</xdr:rowOff>
    </xdr:to>
    <xdr:graphicFrame macro="">
      <xdr:nvGraphicFramePr>
        <xdr:cNvPr id="43009"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0</xdr:colOff>
      <xdr:row>2</xdr:row>
      <xdr:rowOff>0</xdr:rowOff>
    </xdr:from>
    <xdr:to>
      <xdr:col>34</xdr:col>
      <xdr:colOff>47625</xdr:colOff>
      <xdr:row>41</xdr:row>
      <xdr:rowOff>104775</xdr:rowOff>
    </xdr:to>
    <xdr:graphicFrame macro="">
      <xdr:nvGraphicFramePr>
        <xdr:cNvPr id="4301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43</xdr:row>
      <xdr:rowOff>180975</xdr:rowOff>
    </xdr:from>
    <xdr:to>
      <xdr:col>17</xdr:col>
      <xdr:colOff>47625</xdr:colOff>
      <xdr:row>83</xdr:row>
      <xdr:rowOff>85725</xdr:rowOff>
    </xdr:to>
    <xdr:graphicFrame macro="">
      <xdr:nvGraphicFramePr>
        <xdr:cNvPr id="4301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0</xdr:colOff>
      <xdr:row>44</xdr:row>
      <xdr:rowOff>0</xdr:rowOff>
    </xdr:from>
    <xdr:to>
      <xdr:col>34</xdr:col>
      <xdr:colOff>57150</xdr:colOff>
      <xdr:row>83</xdr:row>
      <xdr:rowOff>114300</xdr:rowOff>
    </xdr:to>
    <xdr:graphicFrame macro="">
      <xdr:nvGraphicFramePr>
        <xdr:cNvPr id="4301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86</xdr:row>
      <xdr:rowOff>0</xdr:rowOff>
    </xdr:from>
    <xdr:to>
      <xdr:col>17</xdr:col>
      <xdr:colOff>57150</xdr:colOff>
      <xdr:row>125</xdr:row>
      <xdr:rowOff>114300</xdr:rowOff>
    </xdr:to>
    <xdr:graphicFrame macro="">
      <xdr:nvGraphicFramePr>
        <xdr:cNvPr id="4301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0</xdr:colOff>
      <xdr:row>86</xdr:row>
      <xdr:rowOff>0</xdr:rowOff>
    </xdr:from>
    <xdr:to>
      <xdr:col>34</xdr:col>
      <xdr:colOff>66675</xdr:colOff>
      <xdr:row>125</xdr:row>
      <xdr:rowOff>123825</xdr:rowOff>
    </xdr:to>
    <xdr:graphicFrame macro="">
      <xdr:nvGraphicFramePr>
        <xdr:cNvPr id="4301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128</xdr:row>
      <xdr:rowOff>0</xdr:rowOff>
    </xdr:from>
    <xdr:to>
      <xdr:col>17</xdr:col>
      <xdr:colOff>76200</xdr:colOff>
      <xdr:row>167</xdr:row>
      <xdr:rowOff>133350</xdr:rowOff>
    </xdr:to>
    <xdr:graphicFrame macro="">
      <xdr:nvGraphicFramePr>
        <xdr:cNvPr id="43015"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581025</xdr:colOff>
      <xdr:row>2</xdr:row>
      <xdr:rowOff>19050</xdr:rowOff>
    </xdr:from>
    <xdr:to>
      <xdr:col>17</xdr:col>
      <xdr:colOff>19050</xdr:colOff>
      <xdr:row>41</xdr:row>
      <xdr:rowOff>114300</xdr:rowOff>
    </xdr:to>
    <xdr:graphicFrame macro="">
      <xdr:nvGraphicFramePr>
        <xdr:cNvPr id="51201"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0</xdr:colOff>
      <xdr:row>2</xdr:row>
      <xdr:rowOff>0</xdr:rowOff>
    </xdr:from>
    <xdr:to>
      <xdr:col>34</xdr:col>
      <xdr:colOff>47625</xdr:colOff>
      <xdr:row>41</xdr:row>
      <xdr:rowOff>104775</xdr:rowOff>
    </xdr:to>
    <xdr:graphicFrame macro="">
      <xdr:nvGraphicFramePr>
        <xdr:cNvPr id="5120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43</xdr:row>
      <xdr:rowOff>180975</xdr:rowOff>
    </xdr:from>
    <xdr:to>
      <xdr:col>17</xdr:col>
      <xdr:colOff>47625</xdr:colOff>
      <xdr:row>83</xdr:row>
      <xdr:rowOff>85725</xdr:rowOff>
    </xdr:to>
    <xdr:graphicFrame macro="">
      <xdr:nvGraphicFramePr>
        <xdr:cNvPr id="5120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0</xdr:colOff>
      <xdr:row>44</xdr:row>
      <xdr:rowOff>0</xdr:rowOff>
    </xdr:from>
    <xdr:to>
      <xdr:col>34</xdr:col>
      <xdr:colOff>57150</xdr:colOff>
      <xdr:row>83</xdr:row>
      <xdr:rowOff>114300</xdr:rowOff>
    </xdr:to>
    <xdr:graphicFrame macro="">
      <xdr:nvGraphicFramePr>
        <xdr:cNvPr id="5120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86</xdr:row>
      <xdr:rowOff>0</xdr:rowOff>
    </xdr:from>
    <xdr:to>
      <xdr:col>17</xdr:col>
      <xdr:colOff>57150</xdr:colOff>
      <xdr:row>125</xdr:row>
      <xdr:rowOff>114300</xdr:rowOff>
    </xdr:to>
    <xdr:graphicFrame macro="">
      <xdr:nvGraphicFramePr>
        <xdr:cNvPr id="5120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0</xdr:colOff>
      <xdr:row>86</xdr:row>
      <xdr:rowOff>0</xdr:rowOff>
    </xdr:from>
    <xdr:to>
      <xdr:col>34</xdr:col>
      <xdr:colOff>66675</xdr:colOff>
      <xdr:row>125</xdr:row>
      <xdr:rowOff>123825</xdr:rowOff>
    </xdr:to>
    <xdr:graphicFrame macro="">
      <xdr:nvGraphicFramePr>
        <xdr:cNvPr id="51206"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128</xdr:row>
      <xdr:rowOff>0</xdr:rowOff>
    </xdr:from>
    <xdr:to>
      <xdr:col>17</xdr:col>
      <xdr:colOff>76200</xdr:colOff>
      <xdr:row>167</xdr:row>
      <xdr:rowOff>133350</xdr:rowOff>
    </xdr:to>
    <xdr:graphicFrame macro="">
      <xdr:nvGraphicFramePr>
        <xdr:cNvPr id="51207"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80.bin"/><Relationship Id="rId3" Type="http://schemas.openxmlformats.org/officeDocument/2006/relationships/printerSettings" Target="../printerSettings/printerSettings75.bin"/><Relationship Id="rId7" Type="http://schemas.openxmlformats.org/officeDocument/2006/relationships/printerSettings" Target="../printerSettings/printerSettings79.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printerSettings" Target="../printerSettings/printerSettings78.bin"/><Relationship Id="rId5" Type="http://schemas.openxmlformats.org/officeDocument/2006/relationships/printerSettings" Target="../printerSettings/printerSettings77.bin"/><Relationship Id="rId4" Type="http://schemas.openxmlformats.org/officeDocument/2006/relationships/printerSettings" Target="../printerSettings/printerSettings76.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88.bin"/><Relationship Id="rId3" Type="http://schemas.openxmlformats.org/officeDocument/2006/relationships/printerSettings" Target="../printerSettings/printerSettings83.bin"/><Relationship Id="rId7" Type="http://schemas.openxmlformats.org/officeDocument/2006/relationships/printerSettings" Target="../printerSettings/printerSettings87.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6" Type="http://schemas.openxmlformats.org/officeDocument/2006/relationships/printerSettings" Target="../printerSettings/printerSettings86.bin"/><Relationship Id="rId5" Type="http://schemas.openxmlformats.org/officeDocument/2006/relationships/printerSettings" Target="../printerSettings/printerSettings85.bin"/><Relationship Id="rId4" Type="http://schemas.openxmlformats.org/officeDocument/2006/relationships/printerSettings" Target="../printerSettings/printerSettings84.bin"/><Relationship Id="rId9"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96.bin"/><Relationship Id="rId3" Type="http://schemas.openxmlformats.org/officeDocument/2006/relationships/printerSettings" Target="../printerSettings/printerSettings91.bin"/><Relationship Id="rId7" Type="http://schemas.openxmlformats.org/officeDocument/2006/relationships/printerSettings" Target="../printerSettings/printerSettings95.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6" Type="http://schemas.openxmlformats.org/officeDocument/2006/relationships/printerSettings" Target="../printerSettings/printerSettings94.bin"/><Relationship Id="rId5" Type="http://schemas.openxmlformats.org/officeDocument/2006/relationships/printerSettings" Target="../printerSettings/printerSettings93.bin"/><Relationship Id="rId10" Type="http://schemas.openxmlformats.org/officeDocument/2006/relationships/comments" Target="../comments1.xml"/><Relationship Id="rId4" Type="http://schemas.openxmlformats.org/officeDocument/2006/relationships/printerSettings" Target="../printerSettings/printerSettings92.bin"/><Relationship Id="rId9" Type="http://schemas.openxmlformats.org/officeDocument/2006/relationships/vmlDrawing" Target="../drawings/vmlDrawing1.vm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04.bin"/><Relationship Id="rId3" Type="http://schemas.openxmlformats.org/officeDocument/2006/relationships/printerSettings" Target="../printerSettings/printerSettings99.bin"/><Relationship Id="rId7" Type="http://schemas.openxmlformats.org/officeDocument/2006/relationships/printerSettings" Target="../printerSettings/printerSettings103.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6" Type="http://schemas.openxmlformats.org/officeDocument/2006/relationships/printerSettings" Target="../printerSettings/printerSettings102.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 Id="rId9"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12.bin"/><Relationship Id="rId3" Type="http://schemas.openxmlformats.org/officeDocument/2006/relationships/printerSettings" Target="../printerSettings/printerSettings107.bin"/><Relationship Id="rId7" Type="http://schemas.openxmlformats.org/officeDocument/2006/relationships/printerSettings" Target="../printerSettings/printerSettings111.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6" Type="http://schemas.openxmlformats.org/officeDocument/2006/relationships/printerSettings" Target="../printerSettings/printerSettings110.bin"/><Relationship Id="rId5" Type="http://schemas.openxmlformats.org/officeDocument/2006/relationships/printerSettings" Target="../printerSettings/printerSettings109.bin"/><Relationship Id="rId4" Type="http://schemas.openxmlformats.org/officeDocument/2006/relationships/printerSettings" Target="../printerSettings/printerSettings108.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20.bin"/><Relationship Id="rId3" Type="http://schemas.openxmlformats.org/officeDocument/2006/relationships/printerSettings" Target="../printerSettings/printerSettings115.bin"/><Relationship Id="rId7" Type="http://schemas.openxmlformats.org/officeDocument/2006/relationships/printerSettings" Target="../printerSettings/printerSettings119.bin"/><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 Id="rId6" Type="http://schemas.openxmlformats.org/officeDocument/2006/relationships/printerSettings" Target="../printerSettings/printerSettings118.bin"/><Relationship Id="rId5" Type="http://schemas.openxmlformats.org/officeDocument/2006/relationships/printerSettings" Target="../printerSettings/printerSettings117.bin"/><Relationship Id="rId4" Type="http://schemas.openxmlformats.org/officeDocument/2006/relationships/printerSettings" Target="../printerSettings/printerSettings116.bin"/><Relationship Id="rId9" Type="http://schemas.openxmlformats.org/officeDocument/2006/relationships/drawing" Target="../drawings/drawing7.xml"/></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28.bin"/><Relationship Id="rId3" Type="http://schemas.openxmlformats.org/officeDocument/2006/relationships/printerSettings" Target="../printerSettings/printerSettings123.bin"/><Relationship Id="rId7" Type="http://schemas.openxmlformats.org/officeDocument/2006/relationships/printerSettings" Target="../printerSettings/printerSettings127.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6" Type="http://schemas.openxmlformats.org/officeDocument/2006/relationships/printerSettings" Target="../printerSettings/printerSettings126.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6.bin"/><Relationship Id="rId3" Type="http://schemas.openxmlformats.org/officeDocument/2006/relationships/printerSettings" Target="../printerSettings/printerSettings11.bin"/><Relationship Id="rId7" Type="http://schemas.openxmlformats.org/officeDocument/2006/relationships/printerSettings" Target="../printerSettings/printerSettings15.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printerSettings" Target="../printerSettings/printerSettings14.bin"/><Relationship Id="rId5" Type="http://schemas.openxmlformats.org/officeDocument/2006/relationships/printerSettings" Target="../printerSettings/printerSettings13.bin"/><Relationship Id="rId4"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4.bin"/><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 Id="rId9"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32.bin"/><Relationship Id="rId3" Type="http://schemas.openxmlformats.org/officeDocument/2006/relationships/printerSettings" Target="../printerSettings/printerSettings27.bin"/><Relationship Id="rId7" Type="http://schemas.openxmlformats.org/officeDocument/2006/relationships/printerSettings" Target="../printerSettings/printerSettings31.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40.bin"/><Relationship Id="rId3" Type="http://schemas.openxmlformats.org/officeDocument/2006/relationships/printerSettings" Target="../printerSettings/printerSettings35.bin"/><Relationship Id="rId7" Type="http://schemas.openxmlformats.org/officeDocument/2006/relationships/printerSettings" Target="../printerSettings/printerSettings39.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printerSettings" Target="../printerSettings/printerSettings38.bin"/><Relationship Id="rId5" Type="http://schemas.openxmlformats.org/officeDocument/2006/relationships/printerSettings" Target="../printerSettings/printerSettings37.bin"/><Relationship Id="rId4" Type="http://schemas.openxmlformats.org/officeDocument/2006/relationships/printerSettings" Target="../printerSettings/printerSettings36.bin"/><Relationship Id="rId9"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48.bin"/><Relationship Id="rId3" Type="http://schemas.openxmlformats.org/officeDocument/2006/relationships/printerSettings" Target="../printerSettings/printerSettings43.bin"/><Relationship Id="rId7" Type="http://schemas.openxmlformats.org/officeDocument/2006/relationships/printerSettings" Target="../printerSettings/printerSettings47.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printerSettings" Target="../printerSettings/printerSettings46.bin"/><Relationship Id="rId5" Type="http://schemas.openxmlformats.org/officeDocument/2006/relationships/printerSettings" Target="../printerSettings/printerSettings45.bin"/><Relationship Id="rId4" Type="http://schemas.openxmlformats.org/officeDocument/2006/relationships/printerSettings" Target="../printerSettings/printerSettings44.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56.bin"/><Relationship Id="rId3" Type="http://schemas.openxmlformats.org/officeDocument/2006/relationships/printerSettings" Target="../printerSettings/printerSettings51.bin"/><Relationship Id="rId7" Type="http://schemas.openxmlformats.org/officeDocument/2006/relationships/printerSettings" Target="../printerSettings/printerSettings55.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5" Type="http://schemas.openxmlformats.org/officeDocument/2006/relationships/printerSettings" Target="../printerSettings/printerSettings53.bin"/><Relationship Id="rId4" Type="http://schemas.openxmlformats.org/officeDocument/2006/relationships/printerSettings" Target="../printerSettings/printerSettings52.bin"/><Relationship Id="rId9"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64.bin"/><Relationship Id="rId3" Type="http://schemas.openxmlformats.org/officeDocument/2006/relationships/printerSettings" Target="../printerSettings/printerSettings59.bin"/><Relationship Id="rId7" Type="http://schemas.openxmlformats.org/officeDocument/2006/relationships/printerSettings" Target="../printerSettings/printerSettings63.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5" Type="http://schemas.openxmlformats.org/officeDocument/2006/relationships/printerSettings" Target="../printerSettings/printerSettings61.bin"/><Relationship Id="rId4" Type="http://schemas.openxmlformats.org/officeDocument/2006/relationships/printerSettings" Target="../printerSettings/printerSettings60.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72.bin"/><Relationship Id="rId3" Type="http://schemas.openxmlformats.org/officeDocument/2006/relationships/printerSettings" Target="../printerSettings/printerSettings67.bin"/><Relationship Id="rId7" Type="http://schemas.openxmlformats.org/officeDocument/2006/relationships/printerSettings" Target="../printerSettings/printerSettings71.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printerSettings" Target="../printerSettings/printerSettings70.bin"/><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 Id="rId9"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sheetPr>
    <tabColor rgb="FF0070C0"/>
    <pageSetUpPr fitToPage="1"/>
  </sheetPr>
  <dimension ref="A1:P29"/>
  <sheetViews>
    <sheetView showRuler="0" zoomScaleNormal="100" zoomScaleSheetLayoutView="90" workbookViewId="0">
      <pane xSplit="5" ySplit="4" topLeftCell="F25" activePane="bottomRight" state="frozen"/>
      <selection pane="topRight" activeCell="F1" sqref="F1"/>
      <selection pane="bottomLeft" activeCell="A5" sqref="A5"/>
      <selection pane="bottomRight" activeCell="A24" sqref="A24:E24"/>
    </sheetView>
  </sheetViews>
  <sheetFormatPr defaultRowHeight="18"/>
  <cols>
    <col min="1" max="2" width="25.7109375" style="71" customWidth="1"/>
    <col min="3" max="5" width="10.7109375" customWidth="1"/>
    <col min="6" max="12" width="40.7109375" customWidth="1"/>
  </cols>
  <sheetData>
    <row r="1" spans="1:16" ht="72" customHeight="1" thickTop="1" thickBot="1">
      <c r="A1" s="353" t="s">
        <v>1270</v>
      </c>
      <c r="B1" s="354"/>
      <c r="C1" s="354"/>
      <c r="D1" s="354"/>
      <c r="E1" s="354"/>
      <c r="F1" s="354"/>
      <c r="G1" s="354"/>
      <c r="H1" s="354"/>
      <c r="I1" s="354"/>
      <c r="J1" s="354"/>
      <c r="K1" s="354"/>
      <c r="L1" s="355"/>
    </row>
    <row r="2" spans="1:16" ht="50.1" customHeight="1" thickBot="1">
      <c r="A2" s="356" t="s">
        <v>3571</v>
      </c>
      <c r="B2" s="357"/>
      <c r="C2" s="358">
        <v>41121</v>
      </c>
      <c r="D2" s="358"/>
      <c r="E2" s="358"/>
      <c r="F2" s="359" t="s">
        <v>377</v>
      </c>
      <c r="G2" s="360"/>
      <c r="H2" s="360"/>
      <c r="I2" s="360"/>
      <c r="J2" s="360"/>
      <c r="K2" s="360"/>
      <c r="L2" s="361"/>
      <c r="M2" s="10"/>
      <c r="N2" s="10"/>
    </row>
    <row r="3" spans="1:16" ht="51" customHeight="1" thickTop="1" thickBot="1">
      <c r="A3" s="362" t="s">
        <v>378</v>
      </c>
      <c r="B3" s="363"/>
      <c r="C3" s="345" t="s">
        <v>379</v>
      </c>
      <c r="D3" s="345"/>
      <c r="E3" s="346"/>
      <c r="F3" s="366" t="s">
        <v>1264</v>
      </c>
      <c r="G3" s="349" t="s">
        <v>1265</v>
      </c>
      <c r="H3" s="349" t="s">
        <v>1266</v>
      </c>
      <c r="I3" s="351" t="s">
        <v>1267</v>
      </c>
      <c r="J3" s="349" t="s">
        <v>1268</v>
      </c>
      <c r="K3" s="349" t="s">
        <v>1269</v>
      </c>
      <c r="L3" s="347" t="s">
        <v>871</v>
      </c>
      <c r="M3" s="10"/>
      <c r="N3" s="10"/>
    </row>
    <row r="4" spans="1:16" s="4" customFormat="1" ht="36.950000000000003" customHeight="1" thickBot="1">
      <c r="A4" s="364"/>
      <c r="B4" s="365"/>
      <c r="C4" s="58" t="s">
        <v>635</v>
      </c>
      <c r="D4" s="61" t="s">
        <v>636</v>
      </c>
      <c r="E4" s="62" t="s">
        <v>637</v>
      </c>
      <c r="F4" s="367"/>
      <c r="G4" s="350"/>
      <c r="H4" s="350"/>
      <c r="I4" s="352"/>
      <c r="J4" s="350"/>
      <c r="K4" s="350"/>
      <c r="L4" s="348"/>
      <c r="M4" s="12"/>
      <c r="N4" s="12"/>
    </row>
    <row r="5" spans="1:16" ht="53.25" customHeight="1" thickBot="1">
      <c r="A5" s="1" t="s">
        <v>1717</v>
      </c>
      <c r="B5" s="317"/>
      <c r="C5" s="63">
        <f>COUNTIF($F$5:$L$5,"Red")</f>
        <v>1</v>
      </c>
      <c r="D5" s="64">
        <f>COUNTIF($F$5:$L$5,"amber")</f>
        <v>4</v>
      </c>
      <c r="E5" s="65">
        <f>COUNTIF($F$5:$L$5,"Green")</f>
        <v>1</v>
      </c>
      <c r="F5" s="68" t="str">
        <f>INEL_QIPPmilestones!AJ35</f>
        <v>Amber</v>
      </c>
      <c r="G5" s="68" t="str">
        <f>NCL_QIPPmilestones!AJ35</f>
        <v>Red</v>
      </c>
      <c r="H5" s="68" t="str">
        <f>NWL_QIPPmilestones!AJ35</f>
        <v>Amber</v>
      </c>
      <c r="I5" s="68" t="str">
        <f>ONEL_QIPPmilestones!AJ35</f>
        <v>Amber</v>
      </c>
      <c r="J5" s="68" t="str">
        <f>SEL_QIPPmilestones!AJ35</f>
        <v>Amber</v>
      </c>
      <c r="K5" s="68" t="str">
        <f>SWL_QIPPmilestones!AJ35</f>
        <v>Green</v>
      </c>
      <c r="L5" s="68" t="str">
        <f>PCTcluster7_QIPPmilestones!AJ35</f>
        <v>RAG Rating</v>
      </c>
      <c r="M5" s="10"/>
      <c r="N5" s="10"/>
    </row>
    <row r="6" spans="1:16" s="7" customFormat="1" ht="162.75" customHeight="1" thickBot="1">
      <c r="A6" s="341"/>
      <c r="B6" s="342"/>
      <c r="C6" s="343" t="s">
        <v>380</v>
      </c>
      <c r="D6" s="343"/>
      <c r="E6" s="344"/>
      <c r="F6" s="240" t="str">
        <f>INEL_QIPPmilestones!AJ36</f>
        <v xml:space="preserve">Programme Boards (inc CCGS) meeting with focus on developing robust service change proposals and meeting savings targets and to develop areas for 13/14 </v>
      </c>
      <c r="G6" s="240" t="str">
        <f>NCL_QIPPmilestones!AJ36</f>
        <v>Contracts signed at all bar 1 providers - details being finalised through informatics overlap model.  Month 5 finance report includes forecast which is over 10% variance after risk adjustment</v>
      </c>
      <c r="H6" s="240" t="str">
        <f>NWL_QIPPmilestones!AJ36</f>
        <v>Amber rated due to the delay in the timescales of the NHS NWL productivity and efficiency metrics milestones. The delay to these milestones will not impact the delivery of the metrics.</v>
      </c>
      <c r="I6" s="240" t="str">
        <f>ONEL_QIPPmilestones!AJ36</f>
        <v>SPA project on track.  Urgent Care Centre utilisation currently below plan at one of the sites.  Corrective actions being taken through pathway development to improve performance.</v>
      </c>
      <c r="J6" s="240" t="str">
        <f>SEL_QIPPmilestones!AJ36</f>
        <v xml:space="preserve">Building delays have effected the planned closure of a ward and delayed the planned SPA pilot. </v>
      </c>
      <c r="K6" s="240">
        <f>SWL_QIPPmilestones!AJ36</f>
        <v>0</v>
      </c>
      <c r="L6" s="240">
        <f>PCTcluster7_QIPPmilestones!AJ36</f>
        <v>0</v>
      </c>
      <c r="M6" s="13"/>
      <c r="N6" s="13"/>
    </row>
    <row r="7" spans="1:16" ht="53.25" customHeight="1" thickBot="1">
      <c r="A7" s="1" t="s">
        <v>1718</v>
      </c>
      <c r="B7" s="317"/>
      <c r="C7" s="63">
        <f>COUNTIF($F$7:$L$7,"Red")</f>
        <v>0</v>
      </c>
      <c r="D7" s="64">
        <f>COUNTIF($F$7:$L$7,"amber")</f>
        <v>2</v>
      </c>
      <c r="E7" s="65">
        <f>COUNTIF($F$7:$L$7,"Green")</f>
        <v>3</v>
      </c>
      <c r="F7" s="68" t="str">
        <f>INEL_QIPPmilestones!BQ35</f>
        <v>Green</v>
      </c>
      <c r="G7" s="69" t="str">
        <f>NCL_QIPPmilestones!BQ35</f>
        <v>Amber</v>
      </c>
      <c r="H7" s="69" t="str">
        <f>NWL_QIPPmilestones!BQ35</f>
        <v>Amber</v>
      </c>
      <c r="I7" s="69" t="str">
        <f>ONEL_QIPPmilestones!BQ35</f>
        <v>Green</v>
      </c>
      <c r="J7" s="69" t="str">
        <f>SEL_QIPPmilestones!BQ35</f>
        <v>Green</v>
      </c>
      <c r="K7" s="69" t="str">
        <f>PCTcluster7_QIPPmilestones!BQ35</f>
        <v>RAG Rating</v>
      </c>
      <c r="L7" s="66" t="str">
        <f>PCTcluster7_QIPPmilestones!BQ35</f>
        <v>RAG Rating</v>
      </c>
      <c r="M7" s="10"/>
      <c r="N7" s="10"/>
    </row>
    <row r="8" spans="1:16" s="7" customFormat="1" ht="162.75" customHeight="1" thickBot="1">
      <c r="A8" s="341"/>
      <c r="B8" s="342"/>
      <c r="C8" s="343" t="s">
        <v>380</v>
      </c>
      <c r="D8" s="343"/>
      <c r="E8" s="344"/>
      <c r="F8" s="240" t="str">
        <f>INEL_QIPPmilestones!BQ36</f>
        <v>Contractual agreements in place with main providers (eg 1st to follow up rations) and this is being monotored throughout the year, Programmes Boards developing alternate planned cre pathwyas to community and PC services</v>
      </c>
      <c r="G8" s="241" t="str">
        <f>NCL_QIPPmilestones!BQ36</f>
        <v>Contracts signed at all bar 1 providers - details being finalised through informatics overlap model. Rated amber until model agreed</v>
      </c>
      <c r="H8" s="241" t="str">
        <f>NWL_QIPPmilestones!BQ36</f>
        <v>Amber rated due to the delay in a number of milestones. There is no impact expected on the value of the savings.</v>
      </c>
      <c r="I8" s="241" t="str">
        <f>ONEL_QIPPmilestones!BQ36</f>
        <v>Overall rated greed as most intitiatives on track.  Delay in the development of the out of hours strategy.  External support commissioned to bring this back to plan.
Stroke rehab - further negotiations taking place with acute trust to agree plans.</v>
      </c>
      <c r="J8" s="241">
        <f>SEL_QIPPmilestones!BQ36</f>
        <v>0</v>
      </c>
      <c r="K8" s="241">
        <f>SWL_QIPPmilestones!BQ36</f>
        <v>0</v>
      </c>
      <c r="L8" s="241">
        <f>PCTcluster7_QIPPmilestones!BQ36</f>
        <v>0</v>
      </c>
      <c r="M8" s="13"/>
      <c r="N8" s="13"/>
      <c r="P8" s="70"/>
    </row>
    <row r="9" spans="1:16" ht="53.25" customHeight="1" thickBot="1">
      <c r="A9" s="1" t="s">
        <v>1719</v>
      </c>
      <c r="B9" s="317"/>
      <c r="C9" s="63">
        <f>COUNTIF($F$9:$L$9,"Red")</f>
        <v>0</v>
      </c>
      <c r="D9" s="64">
        <f>COUNTIF($F$9:$L$9,"amber")</f>
        <v>0</v>
      </c>
      <c r="E9" s="65">
        <f>COUNTIF($F$9:$L$9,"Green")</f>
        <v>6</v>
      </c>
      <c r="F9" s="68" t="str">
        <f>INEL_QIPPmilestones!CX35</f>
        <v>Green</v>
      </c>
      <c r="G9" s="69" t="str">
        <f>NCL_QIPPmilestones!CX35</f>
        <v>Green</v>
      </c>
      <c r="H9" s="69" t="str">
        <f>NWL_QIPPmilestones!CX35</f>
        <v>Green</v>
      </c>
      <c r="I9" s="69" t="str">
        <f>ONEL_QIPPmilestones!CX35</f>
        <v>Green</v>
      </c>
      <c r="J9" s="69" t="str">
        <f>SEL_QIPPmilestones!CX35</f>
        <v>Green</v>
      </c>
      <c r="K9" s="69" t="str">
        <f>SWL_QIPPmilestones!CX35</f>
        <v>Green</v>
      </c>
      <c r="L9" s="69" t="str">
        <f>PCTcluster7_QIPPmilestones!CX35</f>
        <v>RAG Rating</v>
      </c>
      <c r="M9" s="10"/>
      <c r="N9" s="10"/>
    </row>
    <row r="10" spans="1:16" s="7" customFormat="1" ht="162.75" customHeight="1" thickBot="1">
      <c r="A10" s="341"/>
      <c r="B10" s="342"/>
      <c r="C10" s="343" t="s">
        <v>380</v>
      </c>
      <c r="D10" s="343"/>
      <c r="E10" s="344"/>
      <c r="F10" s="240" t="str">
        <f>INEL_QIPPmilestones!CX36</f>
        <v>Contractual levers in palce with main MH provider</v>
      </c>
      <c r="G10" s="241">
        <f>NCL_QIPPmilestones!CX36</f>
        <v>0</v>
      </c>
      <c r="H10" s="241">
        <f>NWL_QIPPmilestones!CX36</f>
        <v>0</v>
      </c>
      <c r="I10" s="241" t="str">
        <f>ONEL_QIPPmilestones!CX36</f>
        <v>On track with current milestones.  Next milestone due in October.</v>
      </c>
      <c r="J10" s="241">
        <f>SEL_QIPPmilestones!CX36</f>
        <v>0</v>
      </c>
      <c r="K10" s="241">
        <f>SWL_QIPPmilestones!CX36</f>
        <v>0</v>
      </c>
      <c r="L10" s="241">
        <f>PCTcluster7_QIPPmilestones!CX36</f>
        <v>0</v>
      </c>
      <c r="M10" s="13"/>
      <c r="N10" s="13"/>
    </row>
    <row r="11" spans="1:16" ht="53.25" customHeight="1" thickBot="1">
      <c r="A11" s="1" t="s">
        <v>1720</v>
      </c>
      <c r="B11" s="317"/>
      <c r="C11" s="63">
        <f>COUNTIF($F$11:$L$11,"Red")</f>
        <v>1</v>
      </c>
      <c r="D11" s="64">
        <f>COUNTIF($F$11:$L$11,"amber")</f>
        <v>1</v>
      </c>
      <c r="E11" s="65">
        <f>COUNTIF($F$11:$L$11,"Green")</f>
        <v>4</v>
      </c>
      <c r="F11" s="68" t="str">
        <f>INEL_QIPPmilestones!EE35</f>
        <v>Green</v>
      </c>
      <c r="G11" s="69" t="str">
        <f>NCL_QIPPmilestones!EE35</f>
        <v>Red</v>
      </c>
      <c r="H11" s="69" t="str">
        <f>NWL_QIPPmilestones!EE35</f>
        <v>Green</v>
      </c>
      <c r="I11" s="69" t="str">
        <f>ONEL_QIPPmilestones!EE35</f>
        <v>Green</v>
      </c>
      <c r="J11" s="69" t="str">
        <f>SEL_QIPPmilestones!EE35</f>
        <v>Amber</v>
      </c>
      <c r="K11" s="69" t="str">
        <f>SWL_QIPPmilestones!EE35</f>
        <v>Green</v>
      </c>
      <c r="L11" s="69" t="str">
        <f>PCTcluster7_QIPPmilestones!EE35</f>
        <v>RAG Rating</v>
      </c>
      <c r="M11" s="10"/>
      <c r="N11" s="10"/>
    </row>
    <row r="12" spans="1:16" s="7" customFormat="1" ht="162.75" customHeight="1" thickBot="1">
      <c r="A12" s="341"/>
      <c r="B12" s="342"/>
      <c r="C12" s="343" t="s">
        <v>380</v>
      </c>
      <c r="D12" s="343"/>
      <c r="E12" s="344"/>
      <c r="F12" s="240" t="str">
        <f>INEL_QIPPmilestones!EE36</f>
        <v>Intensive and systematic support to practices in order to maintain cost effective prescribing</v>
      </c>
      <c r="G12" s="241" t="str">
        <f>NCL_QIPPmilestones!EE36</f>
        <v>Good progress has been made on resolving issues, however savings for the project are forecast to be more than 10% lower than target.  Action plan in place to improve savings forecast.</v>
      </c>
      <c r="H12" s="241">
        <f>NWL_QIPPmilestones!EE36</f>
        <v>0</v>
      </c>
      <c r="I12" s="241">
        <f>NWL_QIPPmilestones!EE36</f>
        <v>0</v>
      </c>
      <c r="J12" s="241">
        <f>NWL_QIPPmilestones!EE36</f>
        <v>0</v>
      </c>
      <c r="K12" s="241">
        <f>NWL_QIPPmilestones!EE36</f>
        <v>0</v>
      </c>
      <c r="L12" s="241">
        <f>NWL_QIPPmilestones!EE36</f>
        <v>0</v>
      </c>
      <c r="M12" s="13"/>
      <c r="N12" s="13"/>
    </row>
    <row r="13" spans="1:16" ht="53.25" customHeight="1" thickBot="1">
      <c r="A13" s="1" t="s">
        <v>1721</v>
      </c>
      <c r="B13" s="317"/>
      <c r="C13" s="63">
        <f>COUNTIF($F$13:$L$13,"Red")</f>
        <v>0</v>
      </c>
      <c r="D13" s="64">
        <f>COUNTIF($F$13:$L$13,"amber")</f>
        <v>2</v>
      </c>
      <c r="E13" s="65">
        <f>COUNTIF($F$13:$L$13,"Green")</f>
        <v>4</v>
      </c>
      <c r="F13" s="68" t="str">
        <f>INEL_QIPPmilestones!FL35</f>
        <v>Green</v>
      </c>
      <c r="G13" s="69" t="str">
        <f>NCL_QIPPmilestones!FL35</f>
        <v>Amber</v>
      </c>
      <c r="H13" s="69" t="str">
        <f>NWL_QIPPmilestones!FL35</f>
        <v>Green</v>
      </c>
      <c r="I13" s="69" t="str">
        <f>ONEL_QIPPmilestones!FL35</f>
        <v>Amber</v>
      </c>
      <c r="J13" s="69" t="str">
        <f>SEL_QIPPmilestones!FL35</f>
        <v>Green</v>
      </c>
      <c r="K13" s="69" t="str">
        <f>SWL_QIPPmilestones!FL35</f>
        <v>Green</v>
      </c>
      <c r="L13" s="69" t="str">
        <f>PCTcluster7_QIPPmilestones!FL35</f>
        <v>RAG Rating</v>
      </c>
      <c r="M13" s="10"/>
      <c r="N13" s="10"/>
    </row>
    <row r="14" spans="1:16" s="7" customFormat="1" ht="162.75" customHeight="1" thickBot="1">
      <c r="A14" s="341"/>
      <c r="B14" s="342"/>
      <c r="C14" s="343" t="s">
        <v>380</v>
      </c>
      <c r="D14" s="343"/>
      <c r="E14" s="344"/>
      <c r="F14" s="240" t="str">
        <f>INEL_QIPPmilestones!FL36</f>
        <v>Contratucal monitoring to ensure consistency with CQC recommendtaions supported by communiction programme</v>
      </c>
      <c r="G14" s="241" t="str">
        <f>NCL_QIPPmilestones!FL36</f>
        <v>Delay in sign-off of monitoring report and nurse recruitment. Month 5 finance report shows FOT variance of 6.7%</v>
      </c>
      <c r="H14" s="241">
        <f>NWL_QIPPmilestones!FL36</f>
        <v>0</v>
      </c>
      <c r="I14" s="241" t="str">
        <f>ONEL_QIPPmilestones!FL36</f>
        <v>Delay in the implementation of MCATS due to funding.  Alternative strategies being explored to achieve savings.</v>
      </c>
      <c r="J14" s="241">
        <f>SEL_QIPPmilestones!FL36</f>
        <v>0</v>
      </c>
      <c r="K14" s="241">
        <f>SWL_QIPPmilestones!FL36</f>
        <v>0</v>
      </c>
      <c r="L14" s="241">
        <f>PCTcluster7_QIPPmilestones!FL36</f>
        <v>0</v>
      </c>
      <c r="M14" s="13"/>
      <c r="N14" s="13"/>
    </row>
    <row r="15" spans="1:16" ht="53.25" customHeight="1" thickBot="1">
      <c r="A15" s="1" t="s">
        <v>1722</v>
      </c>
      <c r="B15" s="317"/>
      <c r="C15" s="63">
        <f>COUNTIF($F$15:$L$15,"Red")</f>
        <v>1</v>
      </c>
      <c r="D15" s="64">
        <f>COUNTIF($F$15:$L$15,"amber")</f>
        <v>1</v>
      </c>
      <c r="E15" s="65">
        <f>COUNTIF($F$15:$L$15,"Green")</f>
        <v>3</v>
      </c>
      <c r="F15" s="68" t="str">
        <f>INEL_QIPPmilestones!GS35</f>
        <v>Amber</v>
      </c>
      <c r="G15" s="69" t="str">
        <f>NCL_QIPPmilestones!GS35</f>
        <v>Red</v>
      </c>
      <c r="H15" s="69" t="str">
        <f>NWL_QIPPmilestones!GS35</f>
        <v>RAG Rating</v>
      </c>
      <c r="I15" s="69" t="str">
        <f>ONEL_QIPPmilestones!GS35</f>
        <v>Green</v>
      </c>
      <c r="J15" s="69" t="str">
        <f>SEL_QIPPmilestones!GS35</f>
        <v>Green</v>
      </c>
      <c r="K15" s="69" t="str">
        <f>SWL_QIPPmilestones!GS35</f>
        <v>Green</v>
      </c>
      <c r="L15" s="69" t="str">
        <f>PCTcluster7_QIPPmilestones!GS35</f>
        <v>RAG Rating</v>
      </c>
      <c r="M15" s="10"/>
      <c r="N15" s="10"/>
    </row>
    <row r="16" spans="1:16" s="7" customFormat="1" ht="162.75" customHeight="1" thickBot="1">
      <c r="A16" s="341"/>
      <c r="B16" s="342"/>
      <c r="C16" s="343" t="s">
        <v>380</v>
      </c>
      <c r="D16" s="343"/>
      <c r="E16" s="344"/>
      <c r="F16" s="240" t="str">
        <f>INEL_QIPPmilestones!GS36</f>
        <v>Servcie redesign to single pathway through urgent care to reduce WIC and GP streaming. Business Case subject to approval at the September board meeting.</v>
      </c>
      <c r="G16" s="241" t="str">
        <f>NCL_QIPPmilestones!GS36</f>
        <v>The majority of projects in this programme are amber or green, however month 5 finance data shows the FOT having a greater than 10% variance.</v>
      </c>
      <c r="H16" s="241">
        <f>NWL_QIPPmilestones!GS36</f>
        <v>0</v>
      </c>
      <c r="I16" s="241" t="str">
        <f>ONEL_QIPPmilestones!GS36</f>
        <v>All local milestones are on track.  A number of these are in progress and will be updated accordingly in the next submission.</v>
      </c>
      <c r="J16" s="241">
        <f>SEL_QIPPmilestones!GS36</f>
        <v>0</v>
      </c>
      <c r="K16" s="241">
        <f>SWL_QIPPmilestones!GS36</f>
        <v>0</v>
      </c>
      <c r="L16" s="241">
        <f>PCTcluster7_QIPPmilestones!GS36</f>
        <v>0</v>
      </c>
      <c r="M16" s="13"/>
      <c r="N16" s="13"/>
    </row>
    <row r="17" spans="1:14" ht="53.25" customHeight="1" thickBot="1">
      <c r="A17" s="1" t="s">
        <v>1723</v>
      </c>
      <c r="B17" s="317"/>
      <c r="C17" s="63">
        <f>COUNTIF($F$17:$L$17,"Red")</f>
        <v>0</v>
      </c>
      <c r="D17" s="64">
        <f>COUNTIF($F$17:$L$17,"amber")</f>
        <v>0</v>
      </c>
      <c r="E17" s="65">
        <f>COUNTIF($F$17:$L$17,"Green")</f>
        <v>1</v>
      </c>
      <c r="F17" s="68" t="str">
        <f>INEL_QIPPmilestones!HZ35</f>
        <v>RAG Rating</v>
      </c>
      <c r="G17" s="69" t="str">
        <f>NCL_QIPPmilestones!HZ35</f>
        <v>Green</v>
      </c>
      <c r="H17" s="69" t="str">
        <f>NWL_QIPPmilestones!HZ35</f>
        <v>RAG Rating</v>
      </c>
      <c r="I17" s="67" t="str">
        <f>ONEL_QIPPmilestones!HZ35</f>
        <v>RAG Rating</v>
      </c>
      <c r="J17" s="67" t="str">
        <f>SEL_QIPPmilestones!HZ35</f>
        <v>RAG Rating</v>
      </c>
      <c r="K17" s="67" t="str">
        <f>SWL_QIPPmilestones!HZ35</f>
        <v>RAG Rating</v>
      </c>
      <c r="L17" s="66" t="str">
        <f>PCTcluster7_QIPPmilestones!HZ35</f>
        <v>RAG Rating</v>
      </c>
      <c r="M17" s="10"/>
      <c r="N17" s="10"/>
    </row>
    <row r="18" spans="1:14" s="7" customFormat="1" ht="162.75" customHeight="1" thickBot="1">
      <c r="A18" s="318"/>
      <c r="B18" s="319"/>
      <c r="C18" s="320" t="s">
        <v>380</v>
      </c>
      <c r="D18" s="320"/>
      <c r="E18" s="321"/>
      <c r="F18" s="242">
        <f>INEL_QIPPmilestones!HZ36</f>
        <v>0</v>
      </c>
      <c r="G18" s="243">
        <f>NCL_QIPPmilestones!HZ36</f>
        <v>0</v>
      </c>
      <c r="H18" s="243">
        <f>NWL_QIPPmilestones!HZ36</f>
        <v>0</v>
      </c>
      <c r="I18" s="243">
        <f>ONEL_QIPPmilestones!HZ36</f>
        <v>0</v>
      </c>
      <c r="J18" s="243">
        <f>SEL_QIPPmilestones!HZ36</f>
        <v>0</v>
      </c>
      <c r="K18" s="243">
        <f>SWL_QIPPmilestones!HZ36</f>
        <v>0</v>
      </c>
      <c r="L18" s="243">
        <f>PCTcluster7_QIPPmilestones!HZ36</f>
        <v>0</v>
      </c>
      <c r="M18" s="13"/>
      <c r="N18" s="13"/>
    </row>
    <row r="19" spans="1:14" s="7" customFormat="1" ht="162.75" customHeight="1" thickTop="1" thickBot="1">
      <c r="A19" s="337" t="s">
        <v>3323</v>
      </c>
      <c r="B19" s="338"/>
      <c r="C19" s="338"/>
      <c r="D19" s="338"/>
      <c r="E19" s="338"/>
      <c r="F19" s="257" t="s">
        <v>3748</v>
      </c>
      <c r="G19" s="257" t="s">
        <v>3747</v>
      </c>
      <c r="H19" s="257" t="s">
        <v>3746</v>
      </c>
      <c r="I19" s="257" t="s">
        <v>3743</v>
      </c>
      <c r="J19" s="257" t="s">
        <v>3749</v>
      </c>
      <c r="K19" s="257" t="s">
        <v>3750</v>
      </c>
      <c r="L19" s="258"/>
      <c r="M19" s="13"/>
      <c r="N19" s="13"/>
    </row>
    <row r="20" spans="1:14" s="7" customFormat="1" ht="83.25" customHeight="1" thickTop="1" thickBot="1">
      <c r="A20" s="339" t="s">
        <v>3320</v>
      </c>
      <c r="B20" s="340"/>
      <c r="C20" s="340"/>
      <c r="D20" s="340"/>
      <c r="E20" s="340"/>
      <c r="F20" s="238" t="s">
        <v>635</v>
      </c>
      <c r="G20" s="238" t="s">
        <v>635</v>
      </c>
      <c r="H20" s="238" t="s">
        <v>636</v>
      </c>
      <c r="I20" s="238" t="s">
        <v>634</v>
      </c>
      <c r="J20" s="238" t="s">
        <v>635</v>
      </c>
      <c r="K20" s="238" t="s">
        <v>635</v>
      </c>
      <c r="L20" s="239" t="s">
        <v>634</v>
      </c>
      <c r="M20" s="13"/>
      <c r="N20" s="13"/>
    </row>
    <row r="21" spans="1:14" ht="39.950000000000003" customHeight="1" thickTop="1" thickBot="1">
      <c r="A21" s="330" t="s">
        <v>595</v>
      </c>
      <c r="B21" s="331"/>
      <c r="C21" s="331"/>
      <c r="D21" s="331"/>
      <c r="E21" s="332"/>
      <c r="F21" s="330" t="s">
        <v>596</v>
      </c>
      <c r="G21" s="331"/>
      <c r="H21" s="331"/>
      <c r="I21" s="331"/>
      <c r="J21" s="331"/>
      <c r="K21" s="331"/>
      <c r="L21" s="332"/>
    </row>
    <row r="22" spans="1:14" ht="99.75" customHeight="1" thickTop="1">
      <c r="A22" s="333" t="s">
        <v>597</v>
      </c>
      <c r="B22" s="334"/>
      <c r="C22" s="334"/>
      <c r="D22" s="334"/>
      <c r="E22" s="334"/>
      <c r="F22" s="297" t="s">
        <v>3598</v>
      </c>
      <c r="G22" s="297" t="s">
        <v>3598</v>
      </c>
      <c r="H22" s="297" t="s">
        <v>3598</v>
      </c>
      <c r="I22" s="297" t="s">
        <v>3598</v>
      </c>
      <c r="J22" s="297" t="s">
        <v>3598</v>
      </c>
      <c r="K22" s="297" t="s">
        <v>3598</v>
      </c>
      <c r="L22" s="287"/>
    </row>
    <row r="23" spans="1:14" ht="200.1" customHeight="1">
      <c r="A23" s="335" t="s">
        <v>598</v>
      </c>
      <c r="B23" s="336"/>
      <c r="C23" s="336"/>
      <c r="D23" s="336"/>
      <c r="E23" s="336"/>
      <c r="F23" s="299" t="s">
        <v>3740</v>
      </c>
      <c r="G23" s="299" t="s">
        <v>3741</v>
      </c>
      <c r="H23" s="299" t="s">
        <v>3742</v>
      </c>
      <c r="I23" s="300" t="s">
        <v>3743</v>
      </c>
      <c r="J23" s="299" t="s">
        <v>3744</v>
      </c>
      <c r="K23" s="298" t="s">
        <v>3745</v>
      </c>
      <c r="L23" s="288"/>
    </row>
    <row r="24" spans="1:14" ht="200.1" customHeight="1" thickBot="1">
      <c r="A24" s="325" t="s">
        <v>599</v>
      </c>
      <c r="B24" s="326"/>
      <c r="C24" s="326"/>
      <c r="D24" s="326"/>
      <c r="E24" s="326"/>
      <c r="F24" s="301" t="s">
        <v>3599</v>
      </c>
      <c r="G24" s="301" t="s">
        <v>3599</v>
      </c>
      <c r="H24" s="301" t="s">
        <v>3599</v>
      </c>
      <c r="I24" s="301" t="s">
        <v>3599</v>
      </c>
      <c r="J24" s="301" t="s">
        <v>3599</v>
      </c>
      <c r="K24" s="301" t="s">
        <v>3599</v>
      </c>
      <c r="L24" s="289"/>
    </row>
    <row r="25" spans="1:14" ht="50.1" customHeight="1" thickTop="1" thickBot="1">
      <c r="A25" s="327" t="s">
        <v>600</v>
      </c>
      <c r="B25" s="328"/>
      <c r="C25" s="328"/>
      <c r="D25" s="328"/>
      <c r="E25" s="329"/>
      <c r="F25" s="290" t="s">
        <v>634</v>
      </c>
      <c r="G25" s="290" t="s">
        <v>634</v>
      </c>
      <c r="H25" s="290" t="s">
        <v>634</v>
      </c>
      <c r="I25" s="290" t="s">
        <v>634</v>
      </c>
      <c r="J25" s="290" t="s">
        <v>634</v>
      </c>
      <c r="K25" s="290" t="s">
        <v>634</v>
      </c>
      <c r="L25" s="291" t="s">
        <v>634</v>
      </c>
    </row>
    <row r="26" spans="1:14" ht="50.1" customHeight="1" thickTop="1" thickBot="1">
      <c r="A26" s="327" t="s">
        <v>601</v>
      </c>
      <c r="B26" s="328"/>
      <c r="C26" s="328"/>
      <c r="D26" s="328"/>
      <c r="E26" s="329"/>
      <c r="F26" s="290" t="s">
        <v>635</v>
      </c>
      <c r="G26" s="290" t="s">
        <v>635</v>
      </c>
      <c r="H26" s="290" t="s">
        <v>636</v>
      </c>
      <c r="I26" s="290" t="s">
        <v>635</v>
      </c>
      <c r="J26" s="290" t="s">
        <v>635</v>
      </c>
      <c r="K26" s="290" t="s">
        <v>635</v>
      </c>
      <c r="L26" s="291" t="s">
        <v>634</v>
      </c>
    </row>
    <row r="27" spans="1:14" ht="50.1" customHeight="1" thickTop="1" thickBot="1">
      <c r="A27" s="327" t="s">
        <v>602</v>
      </c>
      <c r="B27" s="328"/>
      <c r="C27" s="328"/>
      <c r="D27" s="328"/>
      <c r="E27" s="329"/>
      <c r="F27" s="290" t="s">
        <v>634</v>
      </c>
      <c r="G27" s="290" t="s">
        <v>634</v>
      </c>
      <c r="H27" s="290" t="s">
        <v>634</v>
      </c>
      <c r="I27" s="290" t="s">
        <v>634</v>
      </c>
      <c r="J27" s="290" t="s">
        <v>634</v>
      </c>
      <c r="K27" s="290" t="s">
        <v>634</v>
      </c>
      <c r="L27" s="291" t="s">
        <v>634</v>
      </c>
    </row>
    <row r="28" spans="1:14" ht="50.1" customHeight="1" thickTop="1" thickBot="1">
      <c r="A28" s="322" t="s">
        <v>603</v>
      </c>
      <c r="B28" s="323"/>
      <c r="C28" s="323"/>
      <c r="D28" s="323"/>
      <c r="E28" s="324"/>
      <c r="F28" s="290" t="s">
        <v>634</v>
      </c>
      <c r="G28" s="290" t="s">
        <v>634</v>
      </c>
      <c r="H28" s="290" t="s">
        <v>634</v>
      </c>
      <c r="I28" s="290" t="s">
        <v>634</v>
      </c>
      <c r="J28" s="290" t="s">
        <v>634</v>
      </c>
      <c r="K28" s="290" t="s">
        <v>634</v>
      </c>
      <c r="L28" s="291" t="s">
        <v>634</v>
      </c>
    </row>
    <row r="29" spans="1:14" ht="18.75" thickTop="1"/>
  </sheetData>
  <customSheetViews>
    <customSheetView guid="{40F3301A-350B-4C91-8A86-FCF6B8B00353}" scale="60" showPageBreaks="1" view="pageBreakPreview" showRuler="0" topLeftCell="D1">
      <selection activeCell="L3" sqref="L3:L4"/>
      <pageMargins left="0.70866141732283472" right="0.70866141732283472" top="0.74803149606299213" bottom="0.74803149606299213" header="0.31496062992125984" footer="0.31496062992125984"/>
      <pageSetup paperSize="8" scale="29" orientation="landscape" r:id="rId1"/>
      <headerFooter alignWithMargins="0"/>
    </customSheetView>
    <customSheetView guid="{602C46CA-75E7-4764-8EAC-8D1F7A92EF25}" scale="60" showPageBreaks="1" view="pageBreakPreview">
      <selection activeCell="K6" sqref="K6"/>
      <pageMargins left="0.70866141732283472" right="0.70866141732283472" top="0.74803149606299213" bottom="0.74803149606299213" header="0.31496062992125984" footer="0.31496062992125984"/>
      <pageSetup paperSize="8" scale="29" orientation="landscape" r:id="rId2"/>
      <headerFooter alignWithMargins="0"/>
    </customSheetView>
    <customSheetView guid="{ABDB51C7-6D08-40F7-B6BE-16703804264F}" scale="60" showPageBreaks="1" view="pageBreakPreview" showRuler="0" topLeftCell="D1">
      <selection activeCell="L18" sqref="L18"/>
      <pageMargins left="0.70866141732283472" right="0.70866141732283472" top="0.74803149606299213" bottom="0.74803149606299213" header="0.31496062992125984" footer="0.31496062992125984"/>
      <pageSetup paperSize="8" scale="29" orientation="landscape" r:id="rId3"/>
      <headerFooter alignWithMargins="0"/>
    </customSheetView>
    <customSheetView guid="{7C8FB8B5-5EBC-470F-90AF-3696B4743E7A}" scale="60" showPageBreaks="1" view="pageBreakPreview">
      <selection activeCell="K6" sqref="K6"/>
      <pageMargins left="0.70866141732283472" right="0.70866141732283472" top="0.74803149606299213" bottom="0.74803149606299213" header="0.31496062992125984" footer="0.31496062992125984"/>
      <pageSetup paperSize="8" scale="29" orientation="landscape" r:id="rId4"/>
      <headerFooter alignWithMargins="0"/>
    </customSheetView>
    <customSheetView guid="{D8208DDB-97EB-4DC8-81A4-48BA925EBC49}" scale="60" showPageBreaks="1" view="pageBreakPreview">
      <selection activeCell="K6" sqref="K6"/>
      <pageMargins left="0.70866141732283472" right="0.70866141732283472" top="0.74803149606299213" bottom="0.74803149606299213" header="0.31496062992125984" footer="0.31496062992125984"/>
      <pageSetup paperSize="8" scale="29" orientation="landscape" r:id="rId5"/>
      <headerFooter alignWithMargins="0"/>
    </customSheetView>
    <customSheetView guid="{9F1F7529-1FF0-4D82-9EDA-00729703BE2B}" scale="60" showPageBreaks="1" view="pageBreakPreview">
      <selection activeCell="K6" sqref="K6"/>
      <pageMargins left="0.70866141732283472" right="0.70866141732283472" top="0.74803149606299213" bottom="0.74803149606299213" header="0.31496062992125984" footer="0.31496062992125984"/>
      <pageSetup paperSize="8" scale="29" orientation="landscape" r:id="rId6"/>
      <headerFooter alignWithMargins="0"/>
    </customSheetView>
    <customSheetView guid="{85DFE0C7-CF8F-4462-85BC-B49059D30F73}" scale="50" showPageBreaks="1" showRuler="0" topLeftCell="A19">
      <selection activeCell="G20" sqref="G20"/>
      <pageMargins left="0.70866141732283472" right="0.70866141732283472" top="0.74803149606299213" bottom="0.74803149606299213" header="0.31496062992125984" footer="0.31496062992125984"/>
      <pageSetup paperSize="8" scale="29" orientation="landscape" r:id="rId7"/>
      <headerFooter alignWithMargins="0"/>
    </customSheetView>
  </customSheetViews>
  <mergeCells count="38">
    <mergeCell ref="L3:L4"/>
    <mergeCell ref="H3:H4"/>
    <mergeCell ref="I3:I4"/>
    <mergeCell ref="A1:L1"/>
    <mergeCell ref="A2:B2"/>
    <mergeCell ref="C2:E2"/>
    <mergeCell ref="F2:L2"/>
    <mergeCell ref="K3:K4"/>
    <mergeCell ref="A3:B4"/>
    <mergeCell ref="J3:J4"/>
    <mergeCell ref="G3:G4"/>
    <mergeCell ref="F3:F4"/>
    <mergeCell ref="A7:B8"/>
    <mergeCell ref="C8:E8"/>
    <mergeCell ref="C3:E3"/>
    <mergeCell ref="C16:E16"/>
    <mergeCell ref="A5:B6"/>
    <mergeCell ref="C6:E6"/>
    <mergeCell ref="A13:B14"/>
    <mergeCell ref="C14:E14"/>
    <mergeCell ref="A15:B16"/>
    <mergeCell ref="A9:B10"/>
    <mergeCell ref="C10:E10"/>
    <mergeCell ref="A11:B12"/>
    <mergeCell ref="C12:E12"/>
    <mergeCell ref="F21:L21"/>
    <mergeCell ref="A22:E22"/>
    <mergeCell ref="A23:E23"/>
    <mergeCell ref="A19:E19"/>
    <mergeCell ref="A20:E20"/>
    <mergeCell ref="A17:B18"/>
    <mergeCell ref="C18:E18"/>
    <mergeCell ref="A28:E28"/>
    <mergeCell ref="A24:E24"/>
    <mergeCell ref="A25:E25"/>
    <mergeCell ref="A26:E26"/>
    <mergeCell ref="A27:E27"/>
    <mergeCell ref="A21:E21"/>
  </mergeCells>
  <phoneticPr fontId="8" type="noConversion"/>
  <conditionalFormatting sqref="F20:L20">
    <cfRule type="containsText" dxfId="6593" priority="4" stopIfTrue="1" operator="containsText" text="Red">
      <formula>NOT(ISERROR(SEARCH("Red",F20)))</formula>
    </cfRule>
    <cfRule type="containsText" dxfId="6592" priority="5" stopIfTrue="1" operator="containsText" text="Amber">
      <formula>NOT(ISERROR(SEARCH("Amber",F20)))</formula>
    </cfRule>
    <cfRule type="containsText" dxfId="6591" priority="6" stopIfTrue="1" operator="containsText" text="Green">
      <formula>NOT(ISERROR(SEARCH("Green",F20)))</formula>
    </cfRule>
  </conditionalFormatting>
  <conditionalFormatting sqref="F5:L5">
    <cfRule type="containsText" dxfId="6590" priority="217" stopIfTrue="1" operator="containsText" text="Green">
      <formula>NOT(ISERROR(SEARCH("Green",F5)))</formula>
    </cfRule>
    <cfRule type="containsText" dxfId="6589" priority="218" stopIfTrue="1" operator="containsText" text="Amber">
      <formula>NOT(ISERROR(SEARCH("Amber",F5)))</formula>
    </cfRule>
    <cfRule type="containsText" dxfId="6588" priority="219" stopIfTrue="1" operator="containsText" text="Red">
      <formula>NOT(ISERROR(SEARCH("Red",F5)))</formula>
    </cfRule>
  </conditionalFormatting>
  <conditionalFormatting sqref="F7:L7">
    <cfRule type="containsText" dxfId="6587" priority="43" stopIfTrue="1" operator="containsText" text="Green">
      <formula>NOT(ISERROR(SEARCH("Green",F7)))</formula>
    </cfRule>
    <cfRule type="containsText" dxfId="6586" priority="44" stopIfTrue="1" operator="containsText" text="Amber">
      <formula>NOT(ISERROR(SEARCH("Amber",F7)))</formula>
    </cfRule>
    <cfRule type="containsText" dxfId="6585" priority="45" stopIfTrue="1" operator="containsText" text="Red">
      <formula>NOT(ISERROR(SEARCH("Red",F7)))</formula>
    </cfRule>
  </conditionalFormatting>
  <conditionalFormatting sqref="F9:L9">
    <cfRule type="containsText" dxfId="6584" priority="40" stopIfTrue="1" operator="containsText" text="Green">
      <formula>NOT(ISERROR(SEARCH("Green",F9)))</formula>
    </cfRule>
    <cfRule type="containsText" dxfId="6583" priority="41" stopIfTrue="1" operator="containsText" text="Amber">
      <formula>NOT(ISERROR(SEARCH("Amber",F9)))</formula>
    </cfRule>
    <cfRule type="containsText" dxfId="6582" priority="42" stopIfTrue="1" operator="containsText" text="Red">
      <formula>NOT(ISERROR(SEARCH("Red",F9)))</formula>
    </cfRule>
  </conditionalFormatting>
  <conditionalFormatting sqref="F11:L11">
    <cfRule type="containsText" dxfId="6581" priority="37" stopIfTrue="1" operator="containsText" text="Green">
      <formula>NOT(ISERROR(SEARCH("Green",F11)))</formula>
    </cfRule>
    <cfRule type="containsText" dxfId="6580" priority="38" stopIfTrue="1" operator="containsText" text="Amber">
      <formula>NOT(ISERROR(SEARCH("Amber",F11)))</formula>
    </cfRule>
    <cfRule type="containsText" dxfId="6579" priority="39" stopIfTrue="1" operator="containsText" text="Red">
      <formula>NOT(ISERROR(SEARCH("Red",F11)))</formula>
    </cfRule>
  </conditionalFormatting>
  <conditionalFormatting sqref="F13:L13">
    <cfRule type="containsText" dxfId="6578" priority="34" stopIfTrue="1" operator="containsText" text="Green">
      <formula>NOT(ISERROR(SEARCH("Green",F13)))</formula>
    </cfRule>
    <cfRule type="containsText" dxfId="6577" priority="35" stopIfTrue="1" operator="containsText" text="Amber">
      <formula>NOT(ISERROR(SEARCH("Amber",F13)))</formula>
    </cfRule>
    <cfRule type="containsText" dxfId="6576" priority="36" stopIfTrue="1" operator="containsText" text="Red">
      <formula>NOT(ISERROR(SEARCH("Red",F13)))</formula>
    </cfRule>
  </conditionalFormatting>
  <conditionalFormatting sqref="F15:L15">
    <cfRule type="containsText" dxfId="6575" priority="31" stopIfTrue="1" operator="containsText" text="Green">
      <formula>NOT(ISERROR(SEARCH("Green",F15)))</formula>
    </cfRule>
    <cfRule type="containsText" dxfId="6574" priority="32" stopIfTrue="1" operator="containsText" text="Amber">
      <formula>NOT(ISERROR(SEARCH("Amber",F15)))</formula>
    </cfRule>
    <cfRule type="containsText" dxfId="6573" priority="33" stopIfTrue="1" operator="containsText" text="Red">
      <formula>NOT(ISERROR(SEARCH("Red",F15)))</formula>
    </cfRule>
  </conditionalFormatting>
  <conditionalFormatting sqref="F17:L17">
    <cfRule type="containsText" dxfId="6572" priority="28" stopIfTrue="1" operator="containsText" text="Green">
      <formula>NOT(ISERROR(SEARCH("Green",F17)))</formula>
    </cfRule>
    <cfRule type="containsText" dxfId="6571" priority="29" stopIfTrue="1" operator="containsText" text="Amber">
      <formula>NOT(ISERROR(SEARCH("Amber",F17)))</formula>
    </cfRule>
    <cfRule type="containsText" dxfId="6570" priority="30" stopIfTrue="1" operator="containsText" text="Red">
      <formula>NOT(ISERROR(SEARCH("Red",F17)))</formula>
    </cfRule>
  </conditionalFormatting>
  <conditionalFormatting sqref="F25:J28 L25:L28 K26:K28 H25:K25">
    <cfRule type="cellIs" dxfId="6569" priority="244" stopIfTrue="1" operator="equal">
      <formula>"Red"</formula>
    </cfRule>
    <cfRule type="cellIs" dxfId="6568" priority="245" stopIfTrue="1" operator="equal">
      <formula>"Amber"</formula>
    </cfRule>
    <cfRule type="cellIs" dxfId="6567" priority="246" stopIfTrue="1" operator="equal">
      <formula>"Green"</formula>
    </cfRule>
  </conditionalFormatting>
  <conditionalFormatting sqref="K25">
    <cfRule type="cellIs" dxfId="6566" priority="1" stopIfTrue="1" operator="equal">
      <formula>"Red"</formula>
    </cfRule>
    <cfRule type="cellIs" dxfId="6565" priority="2" stopIfTrue="1" operator="equal">
      <formula>"Amber"</formula>
    </cfRule>
    <cfRule type="cellIs" dxfId="6564" priority="3" stopIfTrue="1" operator="equal">
      <formula>"Green"</formula>
    </cfRule>
  </conditionalFormatting>
  <dataValidations count="2">
    <dataValidation type="list" allowBlank="1" showInputMessage="1" showErrorMessage="1" sqref="C2:E2">
      <formula1>Date</formula1>
    </dataValidation>
    <dataValidation type="list" allowBlank="1" showInputMessage="1" showErrorMessage="1" sqref="F20:L20 F25:L28">
      <formula1>RAG_Rating</formula1>
    </dataValidation>
  </dataValidations>
  <pageMargins left="0.70866141732283472" right="0.70866141732283472" top="0.74803149606299213" bottom="0.74803149606299213" header="0.31496062992125984" footer="0.31496062992125984"/>
  <pageSetup paperSize="8" scale="45" fitToHeight="2" orientation="landscape" r:id="rId8"/>
  <headerFooter alignWithMargins="0"/>
  <rowBreaks count="1" manualBreakCount="1">
    <brk id="18" max="16383" man="1"/>
  </rowBreaks>
</worksheet>
</file>

<file path=xl/worksheets/sheet10.xml><?xml version="1.0" encoding="utf-8"?>
<worksheet xmlns="http://schemas.openxmlformats.org/spreadsheetml/2006/main" xmlns:r="http://schemas.openxmlformats.org/officeDocument/2006/relationships">
  <sheetPr enableFormatConditionsCalculation="0">
    <tabColor indexed="31"/>
    <outlinePr applyStyles="1"/>
  </sheetPr>
  <dimension ref="A1:HZ82"/>
  <sheetViews>
    <sheetView showGridLines="0" tabSelected="1" view="pageBreakPreview" topLeftCell="DZ32" zoomScale="60" zoomScaleNormal="50" workbookViewId="0">
      <selection activeCell="G36" sqref="G36"/>
    </sheetView>
  </sheetViews>
  <sheetFormatPr defaultRowHeight="15" outlineLevelRow="1"/>
  <cols>
    <col min="1" max="1" width="11.85546875" customWidth="1"/>
    <col min="2" max="2" width="20.42578125" customWidth="1"/>
    <col min="3" max="3" width="28.5703125" style="29" customWidth="1"/>
    <col min="4" max="4" width="40.7109375" style="29" customWidth="1"/>
    <col min="5" max="6" width="40.7109375" customWidth="1"/>
    <col min="7" max="27" width="23.7109375" customWidth="1"/>
    <col min="28" max="28" width="23.7109375" style="29" customWidth="1"/>
    <col min="29" max="35" width="23.7109375" customWidth="1"/>
    <col min="36" max="36" width="23.7109375" style="29" customWidth="1"/>
    <col min="37" max="68" width="23.7109375" customWidth="1"/>
    <col min="69" max="69" width="23.7109375" style="29" customWidth="1"/>
    <col min="70" max="101" width="23.7109375" customWidth="1"/>
    <col min="102" max="102" width="23.7109375" style="29" customWidth="1"/>
    <col min="103" max="134" width="23.7109375" customWidth="1"/>
    <col min="135" max="135" width="23.7109375" style="29" customWidth="1"/>
    <col min="136" max="167" width="23.7109375" customWidth="1"/>
    <col min="168" max="168" width="23.7109375" style="29" customWidth="1"/>
    <col min="169" max="200" width="23.7109375" customWidth="1"/>
    <col min="201" max="201" width="23.7109375" style="29" customWidth="1"/>
    <col min="202" max="233" width="23.7109375" customWidth="1"/>
    <col min="234" max="234" width="23.7109375" style="29" customWidth="1"/>
  </cols>
  <sheetData>
    <row r="1" spans="1:234" ht="54" customHeight="1">
      <c r="A1" s="433" t="s">
        <v>662</v>
      </c>
      <c r="B1" s="434"/>
      <c r="C1" s="435"/>
      <c r="D1" s="371" t="s">
        <v>682</v>
      </c>
      <c r="E1" s="372"/>
      <c r="F1" s="372"/>
      <c r="G1" s="372"/>
      <c r="H1" s="372"/>
      <c r="I1" s="372"/>
      <c r="J1" s="372"/>
      <c r="K1" s="372"/>
      <c r="L1" s="372"/>
      <c r="M1" s="372"/>
      <c r="N1" s="372"/>
      <c r="O1" s="372"/>
      <c r="P1" s="372"/>
      <c r="Q1" s="372"/>
      <c r="R1" s="372"/>
      <c r="S1" s="372"/>
      <c r="T1" s="372"/>
      <c r="U1" s="372"/>
      <c r="V1" s="372"/>
      <c r="W1" s="372"/>
      <c r="X1" s="372"/>
      <c r="Y1" s="372"/>
      <c r="Z1" s="372"/>
      <c r="AA1" s="372"/>
      <c r="AB1" s="372"/>
      <c r="AC1" s="372"/>
      <c r="AD1" s="372"/>
      <c r="AE1" s="372"/>
      <c r="AF1" s="372"/>
      <c r="AG1" s="372"/>
      <c r="AH1" s="372"/>
      <c r="AI1" s="372"/>
      <c r="AJ1" s="373"/>
      <c r="AK1" s="371" t="s">
        <v>648</v>
      </c>
      <c r="AL1" s="372"/>
      <c r="AM1" s="372"/>
      <c r="AN1" s="372"/>
      <c r="AO1" s="372"/>
      <c r="AP1" s="372"/>
      <c r="AQ1" s="372"/>
      <c r="AR1" s="372"/>
      <c r="AS1" s="372"/>
      <c r="AT1" s="372"/>
      <c r="AU1" s="372"/>
      <c r="AV1" s="372"/>
      <c r="AW1" s="372"/>
      <c r="AX1" s="372"/>
      <c r="AY1" s="372"/>
      <c r="AZ1" s="372"/>
      <c r="BA1" s="372"/>
      <c r="BB1" s="372"/>
      <c r="BC1" s="372"/>
      <c r="BD1" s="372"/>
      <c r="BE1" s="372"/>
      <c r="BF1" s="372"/>
      <c r="BG1" s="372"/>
      <c r="BH1" s="372"/>
      <c r="BI1" s="372"/>
      <c r="BJ1" s="372"/>
      <c r="BK1" s="372"/>
      <c r="BL1" s="372"/>
      <c r="BM1" s="372"/>
      <c r="BN1" s="372"/>
      <c r="BO1" s="372"/>
      <c r="BP1" s="372"/>
      <c r="BQ1" s="373"/>
      <c r="BR1" s="371" t="s">
        <v>649</v>
      </c>
      <c r="BS1" s="372"/>
      <c r="BT1" s="372"/>
      <c r="BU1" s="372"/>
      <c r="BV1" s="372"/>
      <c r="BW1" s="372"/>
      <c r="BX1" s="372"/>
      <c r="BY1" s="372"/>
      <c r="BZ1" s="372"/>
      <c r="CA1" s="372"/>
      <c r="CB1" s="372"/>
      <c r="CC1" s="372"/>
      <c r="CD1" s="372"/>
      <c r="CE1" s="372"/>
      <c r="CF1" s="372"/>
      <c r="CG1" s="372"/>
      <c r="CH1" s="372"/>
      <c r="CI1" s="372"/>
      <c r="CJ1" s="372"/>
      <c r="CK1" s="372"/>
      <c r="CL1" s="372"/>
      <c r="CM1" s="372"/>
      <c r="CN1" s="372"/>
      <c r="CO1" s="372"/>
      <c r="CP1" s="372"/>
      <c r="CQ1" s="372"/>
      <c r="CR1" s="372"/>
      <c r="CS1" s="372"/>
      <c r="CT1" s="372"/>
      <c r="CU1" s="372"/>
      <c r="CV1" s="372"/>
      <c r="CW1" s="372"/>
      <c r="CX1" s="373"/>
      <c r="CY1" s="371" t="s">
        <v>650</v>
      </c>
      <c r="CZ1" s="372"/>
      <c r="DA1" s="372"/>
      <c r="DB1" s="372"/>
      <c r="DC1" s="372"/>
      <c r="DD1" s="372"/>
      <c r="DE1" s="372"/>
      <c r="DF1" s="372"/>
      <c r="DG1" s="372"/>
      <c r="DH1" s="372"/>
      <c r="DI1" s="372"/>
      <c r="DJ1" s="372"/>
      <c r="DK1" s="372"/>
      <c r="DL1" s="372"/>
      <c r="DM1" s="372"/>
      <c r="DN1" s="372"/>
      <c r="DO1" s="372"/>
      <c r="DP1" s="372"/>
      <c r="DQ1" s="372"/>
      <c r="DR1" s="372"/>
      <c r="DS1" s="372"/>
      <c r="DT1" s="372"/>
      <c r="DU1" s="372"/>
      <c r="DV1" s="372"/>
      <c r="DW1" s="372"/>
      <c r="DX1" s="372"/>
      <c r="DY1" s="372"/>
      <c r="DZ1" s="372"/>
      <c r="EA1" s="372"/>
      <c r="EB1" s="372"/>
      <c r="EC1" s="372"/>
      <c r="ED1" s="372"/>
      <c r="EE1" s="373"/>
      <c r="EF1" s="371" t="s">
        <v>651</v>
      </c>
      <c r="EG1" s="372"/>
      <c r="EH1" s="372"/>
      <c r="EI1" s="372"/>
      <c r="EJ1" s="372"/>
      <c r="EK1" s="372"/>
      <c r="EL1" s="372"/>
      <c r="EM1" s="372"/>
      <c r="EN1" s="372"/>
      <c r="EO1" s="372"/>
      <c r="EP1" s="372"/>
      <c r="EQ1" s="372"/>
      <c r="ER1" s="372"/>
      <c r="ES1" s="372"/>
      <c r="ET1" s="372"/>
      <c r="EU1" s="372"/>
      <c r="EV1" s="372"/>
      <c r="EW1" s="372"/>
      <c r="EX1" s="372"/>
      <c r="EY1" s="372"/>
      <c r="EZ1" s="372"/>
      <c r="FA1" s="372"/>
      <c r="FB1" s="372"/>
      <c r="FC1" s="372"/>
      <c r="FD1" s="372"/>
      <c r="FE1" s="372"/>
      <c r="FF1" s="372"/>
      <c r="FG1" s="372"/>
      <c r="FH1" s="372"/>
      <c r="FI1" s="372"/>
      <c r="FJ1" s="372"/>
      <c r="FK1" s="372"/>
      <c r="FL1" s="373"/>
      <c r="FM1" s="371" t="s">
        <v>652</v>
      </c>
      <c r="FN1" s="372"/>
      <c r="FO1" s="372"/>
      <c r="FP1" s="372"/>
      <c r="FQ1" s="372"/>
      <c r="FR1" s="372"/>
      <c r="FS1" s="372"/>
      <c r="FT1" s="372"/>
      <c r="FU1" s="372"/>
      <c r="FV1" s="372"/>
      <c r="FW1" s="372"/>
      <c r="FX1" s="372"/>
      <c r="FY1" s="372"/>
      <c r="FZ1" s="372"/>
      <c r="GA1" s="372"/>
      <c r="GB1" s="372"/>
      <c r="GC1" s="372"/>
      <c r="GD1" s="372"/>
      <c r="GE1" s="372"/>
      <c r="GF1" s="372"/>
      <c r="GG1" s="372"/>
      <c r="GH1" s="372"/>
      <c r="GI1" s="372"/>
      <c r="GJ1" s="372"/>
      <c r="GK1" s="372"/>
      <c r="GL1" s="372"/>
      <c r="GM1" s="372"/>
      <c r="GN1" s="372"/>
      <c r="GO1" s="372"/>
      <c r="GP1" s="372"/>
      <c r="GQ1" s="372"/>
      <c r="GR1" s="372"/>
      <c r="GS1" s="373"/>
      <c r="GT1" s="371" t="s">
        <v>653</v>
      </c>
      <c r="GU1" s="372"/>
      <c r="GV1" s="372"/>
      <c r="GW1" s="372"/>
      <c r="GX1" s="372"/>
      <c r="GY1" s="372"/>
      <c r="GZ1" s="372"/>
      <c r="HA1" s="372"/>
      <c r="HB1" s="372"/>
      <c r="HC1" s="372"/>
      <c r="HD1" s="372"/>
      <c r="HE1" s="372"/>
      <c r="HF1" s="372"/>
      <c r="HG1" s="372"/>
      <c r="HH1" s="372"/>
      <c r="HI1" s="372"/>
      <c r="HJ1" s="372"/>
      <c r="HK1" s="372"/>
      <c r="HL1" s="372"/>
      <c r="HM1" s="372"/>
      <c r="HN1" s="372"/>
      <c r="HO1" s="372"/>
      <c r="HP1" s="372"/>
      <c r="HQ1" s="372"/>
      <c r="HR1" s="372"/>
      <c r="HS1" s="372"/>
      <c r="HT1" s="372"/>
      <c r="HU1" s="372"/>
      <c r="HV1" s="372"/>
      <c r="HW1" s="372"/>
      <c r="HX1" s="372"/>
      <c r="HY1" s="372"/>
      <c r="HZ1" s="373"/>
    </row>
    <row r="2" spans="1:234" ht="20.100000000000001" customHeight="1">
      <c r="A2" s="450" t="s">
        <v>687</v>
      </c>
      <c r="B2" s="451"/>
      <c r="C2" s="452"/>
      <c r="D2" s="374"/>
      <c r="E2" s="375"/>
      <c r="F2" s="375"/>
      <c r="G2" s="375"/>
      <c r="H2" s="375"/>
      <c r="I2" s="375"/>
      <c r="J2" s="375"/>
      <c r="K2" s="375"/>
      <c r="L2" s="375"/>
      <c r="M2" s="375"/>
      <c r="N2" s="375"/>
      <c r="O2" s="375"/>
      <c r="P2" s="375"/>
      <c r="Q2" s="375"/>
      <c r="R2" s="375"/>
      <c r="S2" s="375"/>
      <c r="T2" s="375"/>
      <c r="U2" s="375"/>
      <c r="V2" s="375"/>
      <c r="W2" s="375"/>
      <c r="X2" s="375"/>
      <c r="Y2" s="375"/>
      <c r="Z2" s="375"/>
      <c r="AA2" s="375"/>
      <c r="AB2" s="375"/>
      <c r="AC2" s="375"/>
      <c r="AD2" s="375"/>
      <c r="AE2" s="375"/>
      <c r="AF2" s="375"/>
      <c r="AG2" s="375"/>
      <c r="AH2" s="375"/>
      <c r="AI2" s="375"/>
      <c r="AJ2" s="376"/>
      <c r="AK2" s="374"/>
      <c r="AL2" s="375"/>
      <c r="AM2" s="375"/>
      <c r="AN2" s="375"/>
      <c r="AO2" s="375"/>
      <c r="AP2" s="375"/>
      <c r="AQ2" s="375"/>
      <c r="AR2" s="375"/>
      <c r="AS2" s="375"/>
      <c r="AT2" s="375"/>
      <c r="AU2" s="375"/>
      <c r="AV2" s="375"/>
      <c r="AW2" s="375"/>
      <c r="AX2" s="375"/>
      <c r="AY2" s="375"/>
      <c r="AZ2" s="375"/>
      <c r="BA2" s="375"/>
      <c r="BB2" s="375"/>
      <c r="BC2" s="375"/>
      <c r="BD2" s="375"/>
      <c r="BE2" s="375"/>
      <c r="BF2" s="375"/>
      <c r="BG2" s="375"/>
      <c r="BH2" s="375"/>
      <c r="BI2" s="375"/>
      <c r="BJ2" s="375"/>
      <c r="BK2" s="375"/>
      <c r="BL2" s="375"/>
      <c r="BM2" s="375"/>
      <c r="BN2" s="375"/>
      <c r="BO2" s="375"/>
      <c r="BP2" s="375"/>
      <c r="BQ2" s="376"/>
      <c r="BR2" s="374"/>
      <c r="BS2" s="375"/>
      <c r="BT2" s="375"/>
      <c r="BU2" s="375"/>
      <c r="BV2" s="375"/>
      <c r="BW2" s="375"/>
      <c r="BX2" s="375"/>
      <c r="BY2" s="375"/>
      <c r="BZ2" s="375"/>
      <c r="CA2" s="375"/>
      <c r="CB2" s="375"/>
      <c r="CC2" s="375"/>
      <c r="CD2" s="375"/>
      <c r="CE2" s="375"/>
      <c r="CF2" s="375"/>
      <c r="CG2" s="375"/>
      <c r="CH2" s="375"/>
      <c r="CI2" s="375"/>
      <c r="CJ2" s="375"/>
      <c r="CK2" s="375"/>
      <c r="CL2" s="375"/>
      <c r="CM2" s="375"/>
      <c r="CN2" s="375"/>
      <c r="CO2" s="375"/>
      <c r="CP2" s="375"/>
      <c r="CQ2" s="375"/>
      <c r="CR2" s="375"/>
      <c r="CS2" s="375"/>
      <c r="CT2" s="375"/>
      <c r="CU2" s="375"/>
      <c r="CV2" s="375"/>
      <c r="CW2" s="375"/>
      <c r="CX2" s="376"/>
      <c r="CY2" s="374"/>
      <c r="CZ2" s="375"/>
      <c r="DA2" s="375"/>
      <c r="DB2" s="375"/>
      <c r="DC2" s="375"/>
      <c r="DD2" s="375"/>
      <c r="DE2" s="375"/>
      <c r="DF2" s="375"/>
      <c r="DG2" s="375"/>
      <c r="DH2" s="375"/>
      <c r="DI2" s="375"/>
      <c r="DJ2" s="375"/>
      <c r="DK2" s="375"/>
      <c r="DL2" s="375"/>
      <c r="DM2" s="375"/>
      <c r="DN2" s="375"/>
      <c r="DO2" s="375"/>
      <c r="DP2" s="375"/>
      <c r="DQ2" s="375"/>
      <c r="DR2" s="375"/>
      <c r="DS2" s="375"/>
      <c r="DT2" s="375"/>
      <c r="DU2" s="375"/>
      <c r="DV2" s="375"/>
      <c r="DW2" s="375"/>
      <c r="DX2" s="375"/>
      <c r="DY2" s="375"/>
      <c r="DZ2" s="375"/>
      <c r="EA2" s="375"/>
      <c r="EB2" s="375"/>
      <c r="EC2" s="375"/>
      <c r="ED2" s="375"/>
      <c r="EE2" s="376"/>
      <c r="EF2" s="374"/>
      <c r="EG2" s="375"/>
      <c r="EH2" s="375"/>
      <c r="EI2" s="375"/>
      <c r="EJ2" s="375"/>
      <c r="EK2" s="375"/>
      <c r="EL2" s="375"/>
      <c r="EM2" s="375"/>
      <c r="EN2" s="375"/>
      <c r="EO2" s="375"/>
      <c r="EP2" s="375"/>
      <c r="EQ2" s="375"/>
      <c r="ER2" s="375"/>
      <c r="ES2" s="375"/>
      <c r="ET2" s="375"/>
      <c r="EU2" s="375"/>
      <c r="EV2" s="375"/>
      <c r="EW2" s="375"/>
      <c r="EX2" s="375"/>
      <c r="EY2" s="375"/>
      <c r="EZ2" s="375"/>
      <c r="FA2" s="375"/>
      <c r="FB2" s="375"/>
      <c r="FC2" s="375"/>
      <c r="FD2" s="375"/>
      <c r="FE2" s="375"/>
      <c r="FF2" s="375"/>
      <c r="FG2" s="375"/>
      <c r="FH2" s="375"/>
      <c r="FI2" s="375"/>
      <c r="FJ2" s="375"/>
      <c r="FK2" s="375"/>
      <c r="FL2" s="376"/>
      <c r="FM2" s="374"/>
      <c r="FN2" s="375"/>
      <c r="FO2" s="375"/>
      <c r="FP2" s="375"/>
      <c r="FQ2" s="375"/>
      <c r="FR2" s="375"/>
      <c r="FS2" s="375"/>
      <c r="FT2" s="375"/>
      <c r="FU2" s="375"/>
      <c r="FV2" s="375"/>
      <c r="FW2" s="375"/>
      <c r="FX2" s="375"/>
      <c r="FY2" s="375"/>
      <c r="FZ2" s="375"/>
      <c r="GA2" s="375"/>
      <c r="GB2" s="375"/>
      <c r="GC2" s="375"/>
      <c r="GD2" s="375"/>
      <c r="GE2" s="375"/>
      <c r="GF2" s="375"/>
      <c r="GG2" s="375"/>
      <c r="GH2" s="375"/>
      <c r="GI2" s="375"/>
      <c r="GJ2" s="375"/>
      <c r="GK2" s="375"/>
      <c r="GL2" s="375"/>
      <c r="GM2" s="375"/>
      <c r="GN2" s="375"/>
      <c r="GO2" s="375"/>
      <c r="GP2" s="375"/>
      <c r="GQ2" s="375"/>
      <c r="GR2" s="375"/>
      <c r="GS2" s="376"/>
      <c r="GT2" s="374"/>
      <c r="GU2" s="375"/>
      <c r="GV2" s="375"/>
      <c r="GW2" s="375"/>
      <c r="GX2" s="375"/>
      <c r="GY2" s="375"/>
      <c r="GZ2" s="375"/>
      <c r="HA2" s="375"/>
      <c r="HB2" s="375"/>
      <c r="HC2" s="375"/>
      <c r="HD2" s="375"/>
      <c r="HE2" s="375"/>
      <c r="HF2" s="375"/>
      <c r="HG2" s="375"/>
      <c r="HH2" s="375"/>
      <c r="HI2" s="375"/>
      <c r="HJ2" s="375"/>
      <c r="HK2" s="375"/>
      <c r="HL2" s="375"/>
      <c r="HM2" s="375"/>
      <c r="HN2" s="375"/>
      <c r="HO2" s="375"/>
      <c r="HP2" s="375"/>
      <c r="HQ2" s="375"/>
      <c r="HR2" s="375"/>
      <c r="HS2" s="375"/>
      <c r="HT2" s="375"/>
      <c r="HU2" s="375"/>
      <c r="HV2" s="375"/>
      <c r="HW2" s="375"/>
      <c r="HX2" s="375"/>
      <c r="HY2" s="375"/>
      <c r="HZ2" s="376"/>
    </row>
    <row r="3" spans="1:234" ht="50.1" customHeight="1">
      <c r="A3" s="484" t="s">
        <v>3578</v>
      </c>
      <c r="B3" s="485"/>
      <c r="C3" s="168" t="s">
        <v>3574</v>
      </c>
      <c r="D3" s="374"/>
      <c r="E3" s="375"/>
      <c r="F3" s="375"/>
      <c r="G3" s="375"/>
      <c r="H3" s="375"/>
      <c r="I3" s="375"/>
      <c r="J3" s="375"/>
      <c r="K3" s="375"/>
      <c r="L3" s="375"/>
      <c r="M3" s="375"/>
      <c r="N3" s="375"/>
      <c r="O3" s="375"/>
      <c r="P3" s="375"/>
      <c r="Q3" s="375"/>
      <c r="R3" s="375"/>
      <c r="S3" s="375"/>
      <c r="T3" s="375"/>
      <c r="U3" s="375"/>
      <c r="V3" s="375"/>
      <c r="W3" s="375"/>
      <c r="X3" s="375"/>
      <c r="Y3" s="375"/>
      <c r="Z3" s="375"/>
      <c r="AA3" s="375"/>
      <c r="AB3" s="375"/>
      <c r="AC3" s="375"/>
      <c r="AD3" s="375"/>
      <c r="AE3" s="375"/>
      <c r="AF3" s="375"/>
      <c r="AG3" s="375"/>
      <c r="AH3" s="375"/>
      <c r="AI3" s="375"/>
      <c r="AJ3" s="376"/>
      <c r="AK3" s="374"/>
      <c r="AL3" s="375"/>
      <c r="AM3" s="375"/>
      <c r="AN3" s="375"/>
      <c r="AO3" s="375"/>
      <c r="AP3" s="375"/>
      <c r="AQ3" s="375"/>
      <c r="AR3" s="375"/>
      <c r="AS3" s="375"/>
      <c r="AT3" s="375"/>
      <c r="AU3" s="375"/>
      <c r="AV3" s="375"/>
      <c r="AW3" s="375"/>
      <c r="AX3" s="375"/>
      <c r="AY3" s="375"/>
      <c r="AZ3" s="375"/>
      <c r="BA3" s="375"/>
      <c r="BB3" s="375"/>
      <c r="BC3" s="375"/>
      <c r="BD3" s="375"/>
      <c r="BE3" s="375"/>
      <c r="BF3" s="375"/>
      <c r="BG3" s="375"/>
      <c r="BH3" s="375"/>
      <c r="BI3" s="375"/>
      <c r="BJ3" s="375"/>
      <c r="BK3" s="375"/>
      <c r="BL3" s="375"/>
      <c r="BM3" s="375"/>
      <c r="BN3" s="375"/>
      <c r="BO3" s="375"/>
      <c r="BP3" s="375"/>
      <c r="BQ3" s="376"/>
      <c r="BR3" s="374"/>
      <c r="BS3" s="375"/>
      <c r="BT3" s="375"/>
      <c r="BU3" s="375"/>
      <c r="BV3" s="375"/>
      <c r="BW3" s="375"/>
      <c r="BX3" s="375"/>
      <c r="BY3" s="375"/>
      <c r="BZ3" s="375"/>
      <c r="CA3" s="375"/>
      <c r="CB3" s="375"/>
      <c r="CC3" s="375"/>
      <c r="CD3" s="375"/>
      <c r="CE3" s="375"/>
      <c r="CF3" s="375"/>
      <c r="CG3" s="375"/>
      <c r="CH3" s="375"/>
      <c r="CI3" s="375"/>
      <c r="CJ3" s="375"/>
      <c r="CK3" s="375"/>
      <c r="CL3" s="375"/>
      <c r="CM3" s="375"/>
      <c r="CN3" s="375"/>
      <c r="CO3" s="375"/>
      <c r="CP3" s="375"/>
      <c r="CQ3" s="375"/>
      <c r="CR3" s="375"/>
      <c r="CS3" s="375"/>
      <c r="CT3" s="375"/>
      <c r="CU3" s="375"/>
      <c r="CV3" s="375"/>
      <c r="CW3" s="375"/>
      <c r="CX3" s="376"/>
      <c r="CY3" s="374"/>
      <c r="CZ3" s="375"/>
      <c r="DA3" s="375"/>
      <c r="DB3" s="375"/>
      <c r="DC3" s="375"/>
      <c r="DD3" s="375"/>
      <c r="DE3" s="375"/>
      <c r="DF3" s="375"/>
      <c r="DG3" s="375"/>
      <c r="DH3" s="375"/>
      <c r="DI3" s="375"/>
      <c r="DJ3" s="375"/>
      <c r="DK3" s="375"/>
      <c r="DL3" s="375"/>
      <c r="DM3" s="375"/>
      <c r="DN3" s="375"/>
      <c r="DO3" s="375"/>
      <c r="DP3" s="375"/>
      <c r="DQ3" s="375"/>
      <c r="DR3" s="375"/>
      <c r="DS3" s="375"/>
      <c r="DT3" s="375"/>
      <c r="DU3" s="375"/>
      <c r="DV3" s="375"/>
      <c r="DW3" s="375"/>
      <c r="DX3" s="375"/>
      <c r="DY3" s="375"/>
      <c r="DZ3" s="375"/>
      <c r="EA3" s="375"/>
      <c r="EB3" s="375"/>
      <c r="EC3" s="375"/>
      <c r="ED3" s="375"/>
      <c r="EE3" s="376"/>
      <c r="EF3" s="374"/>
      <c r="EG3" s="375"/>
      <c r="EH3" s="375"/>
      <c r="EI3" s="375"/>
      <c r="EJ3" s="375"/>
      <c r="EK3" s="375"/>
      <c r="EL3" s="375"/>
      <c r="EM3" s="375"/>
      <c r="EN3" s="375"/>
      <c r="EO3" s="375"/>
      <c r="EP3" s="375"/>
      <c r="EQ3" s="375"/>
      <c r="ER3" s="375"/>
      <c r="ES3" s="375"/>
      <c r="ET3" s="375"/>
      <c r="EU3" s="375"/>
      <c r="EV3" s="375"/>
      <c r="EW3" s="375"/>
      <c r="EX3" s="375"/>
      <c r="EY3" s="375"/>
      <c r="EZ3" s="375"/>
      <c r="FA3" s="375"/>
      <c r="FB3" s="375"/>
      <c r="FC3" s="375"/>
      <c r="FD3" s="375"/>
      <c r="FE3" s="375"/>
      <c r="FF3" s="375"/>
      <c r="FG3" s="375"/>
      <c r="FH3" s="375"/>
      <c r="FI3" s="375"/>
      <c r="FJ3" s="375"/>
      <c r="FK3" s="375"/>
      <c r="FL3" s="376"/>
      <c r="FM3" s="374"/>
      <c r="FN3" s="375"/>
      <c r="FO3" s="375"/>
      <c r="FP3" s="375"/>
      <c r="FQ3" s="375"/>
      <c r="FR3" s="375"/>
      <c r="FS3" s="375"/>
      <c r="FT3" s="375"/>
      <c r="FU3" s="375"/>
      <c r="FV3" s="375"/>
      <c r="FW3" s="375"/>
      <c r="FX3" s="375"/>
      <c r="FY3" s="375"/>
      <c r="FZ3" s="375"/>
      <c r="GA3" s="375"/>
      <c r="GB3" s="375"/>
      <c r="GC3" s="375"/>
      <c r="GD3" s="375"/>
      <c r="GE3" s="375"/>
      <c r="GF3" s="375"/>
      <c r="GG3" s="375"/>
      <c r="GH3" s="375"/>
      <c r="GI3" s="375"/>
      <c r="GJ3" s="375"/>
      <c r="GK3" s="375"/>
      <c r="GL3" s="375"/>
      <c r="GM3" s="375"/>
      <c r="GN3" s="375"/>
      <c r="GO3" s="375"/>
      <c r="GP3" s="375"/>
      <c r="GQ3" s="375"/>
      <c r="GR3" s="375"/>
      <c r="GS3" s="376"/>
      <c r="GT3" s="374"/>
      <c r="GU3" s="375"/>
      <c r="GV3" s="375"/>
      <c r="GW3" s="375"/>
      <c r="GX3" s="375"/>
      <c r="GY3" s="375"/>
      <c r="GZ3" s="375"/>
      <c r="HA3" s="375"/>
      <c r="HB3" s="375"/>
      <c r="HC3" s="375"/>
      <c r="HD3" s="375"/>
      <c r="HE3" s="375"/>
      <c r="HF3" s="375"/>
      <c r="HG3" s="375"/>
      <c r="HH3" s="375"/>
      <c r="HI3" s="375"/>
      <c r="HJ3" s="375"/>
      <c r="HK3" s="375"/>
      <c r="HL3" s="375"/>
      <c r="HM3" s="375"/>
      <c r="HN3" s="375"/>
      <c r="HO3" s="375"/>
      <c r="HP3" s="375"/>
      <c r="HQ3" s="375"/>
      <c r="HR3" s="375"/>
      <c r="HS3" s="375"/>
      <c r="HT3" s="375"/>
      <c r="HU3" s="375"/>
      <c r="HV3" s="375"/>
      <c r="HW3" s="375"/>
      <c r="HX3" s="375"/>
      <c r="HY3" s="375"/>
      <c r="HZ3" s="376"/>
    </row>
    <row r="4" spans="1:234" ht="50.1" customHeight="1">
      <c r="A4" s="486" t="s">
        <v>3570</v>
      </c>
      <c r="B4" s="487"/>
      <c r="C4" s="199" t="s">
        <v>2931</v>
      </c>
      <c r="D4" s="374"/>
      <c r="E4" s="375"/>
      <c r="F4" s="375"/>
      <c r="G4" s="375"/>
      <c r="H4" s="375"/>
      <c r="I4" s="375"/>
      <c r="J4" s="375"/>
      <c r="K4" s="375"/>
      <c r="L4" s="375"/>
      <c r="M4" s="375"/>
      <c r="N4" s="375"/>
      <c r="O4" s="375"/>
      <c r="P4" s="375"/>
      <c r="Q4" s="375"/>
      <c r="R4" s="375"/>
      <c r="S4" s="375"/>
      <c r="T4" s="375"/>
      <c r="U4" s="375"/>
      <c r="V4" s="375"/>
      <c r="W4" s="375"/>
      <c r="X4" s="375"/>
      <c r="Y4" s="375"/>
      <c r="Z4" s="375"/>
      <c r="AA4" s="375"/>
      <c r="AB4" s="375"/>
      <c r="AC4" s="375"/>
      <c r="AD4" s="375"/>
      <c r="AE4" s="375"/>
      <c r="AF4" s="375"/>
      <c r="AG4" s="375"/>
      <c r="AH4" s="375"/>
      <c r="AI4" s="375"/>
      <c r="AJ4" s="376"/>
      <c r="AK4" s="374"/>
      <c r="AL4" s="375"/>
      <c r="AM4" s="375"/>
      <c r="AN4" s="375"/>
      <c r="AO4" s="375"/>
      <c r="AP4" s="375"/>
      <c r="AQ4" s="375"/>
      <c r="AR4" s="375"/>
      <c r="AS4" s="375"/>
      <c r="AT4" s="375"/>
      <c r="AU4" s="375"/>
      <c r="AV4" s="375"/>
      <c r="AW4" s="375"/>
      <c r="AX4" s="375"/>
      <c r="AY4" s="375"/>
      <c r="AZ4" s="375"/>
      <c r="BA4" s="375"/>
      <c r="BB4" s="375"/>
      <c r="BC4" s="375"/>
      <c r="BD4" s="375"/>
      <c r="BE4" s="375"/>
      <c r="BF4" s="375"/>
      <c r="BG4" s="375"/>
      <c r="BH4" s="375"/>
      <c r="BI4" s="375"/>
      <c r="BJ4" s="375"/>
      <c r="BK4" s="375"/>
      <c r="BL4" s="375"/>
      <c r="BM4" s="375"/>
      <c r="BN4" s="375"/>
      <c r="BO4" s="375"/>
      <c r="BP4" s="375"/>
      <c r="BQ4" s="376"/>
      <c r="BR4" s="374"/>
      <c r="BS4" s="375"/>
      <c r="BT4" s="375"/>
      <c r="BU4" s="375"/>
      <c r="BV4" s="375"/>
      <c r="BW4" s="375"/>
      <c r="BX4" s="375"/>
      <c r="BY4" s="375"/>
      <c r="BZ4" s="375"/>
      <c r="CA4" s="375"/>
      <c r="CB4" s="375"/>
      <c r="CC4" s="375"/>
      <c r="CD4" s="375"/>
      <c r="CE4" s="375"/>
      <c r="CF4" s="375"/>
      <c r="CG4" s="375"/>
      <c r="CH4" s="375"/>
      <c r="CI4" s="375"/>
      <c r="CJ4" s="375"/>
      <c r="CK4" s="375"/>
      <c r="CL4" s="375"/>
      <c r="CM4" s="375"/>
      <c r="CN4" s="375"/>
      <c r="CO4" s="375"/>
      <c r="CP4" s="375"/>
      <c r="CQ4" s="375"/>
      <c r="CR4" s="375"/>
      <c r="CS4" s="375"/>
      <c r="CT4" s="375"/>
      <c r="CU4" s="375"/>
      <c r="CV4" s="375"/>
      <c r="CW4" s="375"/>
      <c r="CX4" s="376"/>
      <c r="CY4" s="374"/>
      <c r="CZ4" s="375"/>
      <c r="DA4" s="375"/>
      <c r="DB4" s="375"/>
      <c r="DC4" s="375"/>
      <c r="DD4" s="375"/>
      <c r="DE4" s="375"/>
      <c r="DF4" s="375"/>
      <c r="DG4" s="375"/>
      <c r="DH4" s="375"/>
      <c r="DI4" s="375"/>
      <c r="DJ4" s="375"/>
      <c r="DK4" s="375"/>
      <c r="DL4" s="375"/>
      <c r="DM4" s="375"/>
      <c r="DN4" s="375"/>
      <c r="DO4" s="375"/>
      <c r="DP4" s="375"/>
      <c r="DQ4" s="375"/>
      <c r="DR4" s="375"/>
      <c r="DS4" s="375"/>
      <c r="DT4" s="375"/>
      <c r="DU4" s="375"/>
      <c r="DV4" s="375"/>
      <c r="DW4" s="375"/>
      <c r="DX4" s="375"/>
      <c r="DY4" s="375"/>
      <c r="DZ4" s="375"/>
      <c r="EA4" s="375"/>
      <c r="EB4" s="375"/>
      <c r="EC4" s="375"/>
      <c r="ED4" s="375"/>
      <c r="EE4" s="376"/>
      <c r="EF4" s="374"/>
      <c r="EG4" s="375"/>
      <c r="EH4" s="375"/>
      <c r="EI4" s="375"/>
      <c r="EJ4" s="375"/>
      <c r="EK4" s="375"/>
      <c r="EL4" s="375"/>
      <c r="EM4" s="375"/>
      <c r="EN4" s="375"/>
      <c r="EO4" s="375"/>
      <c r="EP4" s="375"/>
      <c r="EQ4" s="375"/>
      <c r="ER4" s="375"/>
      <c r="ES4" s="375"/>
      <c r="ET4" s="375"/>
      <c r="EU4" s="375"/>
      <c r="EV4" s="375"/>
      <c r="EW4" s="375"/>
      <c r="EX4" s="375"/>
      <c r="EY4" s="375"/>
      <c r="EZ4" s="375"/>
      <c r="FA4" s="375"/>
      <c r="FB4" s="375"/>
      <c r="FC4" s="375"/>
      <c r="FD4" s="375"/>
      <c r="FE4" s="375"/>
      <c r="FF4" s="375"/>
      <c r="FG4" s="375"/>
      <c r="FH4" s="375"/>
      <c r="FI4" s="375"/>
      <c r="FJ4" s="375"/>
      <c r="FK4" s="375"/>
      <c r="FL4" s="376"/>
      <c r="FM4" s="374"/>
      <c r="FN4" s="375"/>
      <c r="FO4" s="375"/>
      <c r="FP4" s="375"/>
      <c r="FQ4" s="375"/>
      <c r="FR4" s="375"/>
      <c r="FS4" s="375"/>
      <c r="FT4" s="375"/>
      <c r="FU4" s="375"/>
      <c r="FV4" s="375"/>
      <c r="FW4" s="375"/>
      <c r="FX4" s="375"/>
      <c r="FY4" s="375"/>
      <c r="FZ4" s="375"/>
      <c r="GA4" s="375"/>
      <c r="GB4" s="375"/>
      <c r="GC4" s="375"/>
      <c r="GD4" s="375"/>
      <c r="GE4" s="375"/>
      <c r="GF4" s="375"/>
      <c r="GG4" s="375"/>
      <c r="GH4" s="375"/>
      <c r="GI4" s="375"/>
      <c r="GJ4" s="375"/>
      <c r="GK4" s="375"/>
      <c r="GL4" s="375"/>
      <c r="GM4" s="375"/>
      <c r="GN4" s="375"/>
      <c r="GO4" s="375"/>
      <c r="GP4" s="375"/>
      <c r="GQ4" s="375"/>
      <c r="GR4" s="375"/>
      <c r="GS4" s="376"/>
      <c r="GT4" s="374"/>
      <c r="GU4" s="375"/>
      <c r="GV4" s="375"/>
      <c r="GW4" s="375"/>
      <c r="GX4" s="375"/>
      <c r="GY4" s="375"/>
      <c r="GZ4" s="375"/>
      <c r="HA4" s="375"/>
      <c r="HB4" s="375"/>
      <c r="HC4" s="375"/>
      <c r="HD4" s="375"/>
      <c r="HE4" s="375"/>
      <c r="HF4" s="375"/>
      <c r="HG4" s="375"/>
      <c r="HH4" s="375"/>
      <c r="HI4" s="375"/>
      <c r="HJ4" s="375"/>
      <c r="HK4" s="375"/>
      <c r="HL4" s="375"/>
      <c r="HM4" s="375"/>
      <c r="HN4" s="375"/>
      <c r="HO4" s="375"/>
      <c r="HP4" s="375"/>
      <c r="HQ4" s="375"/>
      <c r="HR4" s="375"/>
      <c r="HS4" s="375"/>
      <c r="HT4" s="375"/>
      <c r="HU4" s="375"/>
      <c r="HV4" s="375"/>
      <c r="HW4" s="375"/>
      <c r="HX4" s="375"/>
      <c r="HY4" s="375"/>
      <c r="HZ4" s="376"/>
    </row>
    <row r="5" spans="1:234" ht="50.1" customHeight="1">
      <c r="A5" s="448" t="s">
        <v>55</v>
      </c>
      <c r="B5" s="449"/>
      <c r="C5" s="169">
        <v>6</v>
      </c>
      <c r="D5" s="374"/>
      <c r="E5" s="375"/>
      <c r="F5" s="375"/>
      <c r="G5" s="375"/>
      <c r="H5" s="375"/>
      <c r="I5" s="375"/>
      <c r="J5" s="375"/>
      <c r="K5" s="375"/>
      <c r="L5" s="375"/>
      <c r="M5" s="375"/>
      <c r="N5" s="375"/>
      <c r="O5" s="375"/>
      <c r="P5" s="375"/>
      <c r="Q5" s="375"/>
      <c r="R5" s="375"/>
      <c r="S5" s="375"/>
      <c r="T5" s="375"/>
      <c r="U5" s="375"/>
      <c r="V5" s="375"/>
      <c r="W5" s="375"/>
      <c r="X5" s="375"/>
      <c r="Y5" s="375"/>
      <c r="Z5" s="375"/>
      <c r="AA5" s="375"/>
      <c r="AB5" s="375"/>
      <c r="AC5" s="375"/>
      <c r="AD5" s="375"/>
      <c r="AE5" s="375"/>
      <c r="AF5" s="375"/>
      <c r="AG5" s="375"/>
      <c r="AH5" s="375"/>
      <c r="AI5" s="375"/>
      <c r="AJ5" s="376"/>
      <c r="AK5" s="374"/>
      <c r="AL5" s="375"/>
      <c r="AM5" s="375"/>
      <c r="AN5" s="375"/>
      <c r="AO5" s="375"/>
      <c r="AP5" s="375"/>
      <c r="AQ5" s="375"/>
      <c r="AR5" s="375"/>
      <c r="AS5" s="375"/>
      <c r="AT5" s="375"/>
      <c r="AU5" s="375"/>
      <c r="AV5" s="375"/>
      <c r="AW5" s="375"/>
      <c r="AX5" s="375"/>
      <c r="AY5" s="375"/>
      <c r="AZ5" s="375"/>
      <c r="BA5" s="375"/>
      <c r="BB5" s="375"/>
      <c r="BC5" s="375"/>
      <c r="BD5" s="375"/>
      <c r="BE5" s="375"/>
      <c r="BF5" s="375"/>
      <c r="BG5" s="375"/>
      <c r="BH5" s="375"/>
      <c r="BI5" s="375"/>
      <c r="BJ5" s="375"/>
      <c r="BK5" s="375"/>
      <c r="BL5" s="375"/>
      <c r="BM5" s="375"/>
      <c r="BN5" s="375"/>
      <c r="BO5" s="375"/>
      <c r="BP5" s="375"/>
      <c r="BQ5" s="376"/>
      <c r="BR5" s="374"/>
      <c r="BS5" s="375"/>
      <c r="BT5" s="375"/>
      <c r="BU5" s="375"/>
      <c r="BV5" s="375"/>
      <c r="BW5" s="375"/>
      <c r="BX5" s="375"/>
      <c r="BY5" s="375"/>
      <c r="BZ5" s="375"/>
      <c r="CA5" s="375"/>
      <c r="CB5" s="375"/>
      <c r="CC5" s="375"/>
      <c r="CD5" s="375"/>
      <c r="CE5" s="375"/>
      <c r="CF5" s="375"/>
      <c r="CG5" s="375"/>
      <c r="CH5" s="375"/>
      <c r="CI5" s="375"/>
      <c r="CJ5" s="375"/>
      <c r="CK5" s="375"/>
      <c r="CL5" s="375"/>
      <c r="CM5" s="375"/>
      <c r="CN5" s="375"/>
      <c r="CO5" s="375"/>
      <c r="CP5" s="375"/>
      <c r="CQ5" s="375"/>
      <c r="CR5" s="375"/>
      <c r="CS5" s="375"/>
      <c r="CT5" s="375"/>
      <c r="CU5" s="375"/>
      <c r="CV5" s="375"/>
      <c r="CW5" s="375"/>
      <c r="CX5" s="376"/>
      <c r="CY5" s="374"/>
      <c r="CZ5" s="375"/>
      <c r="DA5" s="375"/>
      <c r="DB5" s="375"/>
      <c r="DC5" s="375"/>
      <c r="DD5" s="375"/>
      <c r="DE5" s="375"/>
      <c r="DF5" s="375"/>
      <c r="DG5" s="375"/>
      <c r="DH5" s="375"/>
      <c r="DI5" s="375"/>
      <c r="DJ5" s="375"/>
      <c r="DK5" s="375"/>
      <c r="DL5" s="375"/>
      <c r="DM5" s="375"/>
      <c r="DN5" s="375"/>
      <c r="DO5" s="375"/>
      <c r="DP5" s="375"/>
      <c r="DQ5" s="375"/>
      <c r="DR5" s="375"/>
      <c r="DS5" s="375"/>
      <c r="DT5" s="375"/>
      <c r="DU5" s="375"/>
      <c r="DV5" s="375"/>
      <c r="DW5" s="375"/>
      <c r="DX5" s="375"/>
      <c r="DY5" s="375"/>
      <c r="DZ5" s="375"/>
      <c r="EA5" s="375"/>
      <c r="EB5" s="375"/>
      <c r="EC5" s="375"/>
      <c r="ED5" s="375"/>
      <c r="EE5" s="376"/>
      <c r="EF5" s="374"/>
      <c r="EG5" s="375"/>
      <c r="EH5" s="375"/>
      <c r="EI5" s="375"/>
      <c r="EJ5" s="375"/>
      <c r="EK5" s="375"/>
      <c r="EL5" s="375"/>
      <c r="EM5" s="375"/>
      <c r="EN5" s="375"/>
      <c r="EO5" s="375"/>
      <c r="EP5" s="375"/>
      <c r="EQ5" s="375"/>
      <c r="ER5" s="375"/>
      <c r="ES5" s="375"/>
      <c r="ET5" s="375"/>
      <c r="EU5" s="375"/>
      <c r="EV5" s="375"/>
      <c r="EW5" s="375"/>
      <c r="EX5" s="375"/>
      <c r="EY5" s="375"/>
      <c r="EZ5" s="375"/>
      <c r="FA5" s="375"/>
      <c r="FB5" s="375"/>
      <c r="FC5" s="375"/>
      <c r="FD5" s="375"/>
      <c r="FE5" s="375"/>
      <c r="FF5" s="375"/>
      <c r="FG5" s="375"/>
      <c r="FH5" s="375"/>
      <c r="FI5" s="375"/>
      <c r="FJ5" s="375"/>
      <c r="FK5" s="375"/>
      <c r="FL5" s="376"/>
      <c r="FM5" s="374"/>
      <c r="FN5" s="375"/>
      <c r="FO5" s="375"/>
      <c r="FP5" s="375"/>
      <c r="FQ5" s="375"/>
      <c r="FR5" s="375"/>
      <c r="FS5" s="375"/>
      <c r="FT5" s="375"/>
      <c r="FU5" s="375"/>
      <c r="FV5" s="375"/>
      <c r="FW5" s="375"/>
      <c r="FX5" s="375"/>
      <c r="FY5" s="375"/>
      <c r="FZ5" s="375"/>
      <c r="GA5" s="375"/>
      <c r="GB5" s="375"/>
      <c r="GC5" s="375"/>
      <c r="GD5" s="375"/>
      <c r="GE5" s="375"/>
      <c r="GF5" s="375"/>
      <c r="GG5" s="375"/>
      <c r="GH5" s="375"/>
      <c r="GI5" s="375"/>
      <c r="GJ5" s="375"/>
      <c r="GK5" s="375"/>
      <c r="GL5" s="375"/>
      <c r="GM5" s="375"/>
      <c r="GN5" s="375"/>
      <c r="GO5" s="375"/>
      <c r="GP5" s="375"/>
      <c r="GQ5" s="375"/>
      <c r="GR5" s="375"/>
      <c r="GS5" s="376"/>
      <c r="GT5" s="374"/>
      <c r="GU5" s="375"/>
      <c r="GV5" s="375"/>
      <c r="GW5" s="375"/>
      <c r="GX5" s="375"/>
      <c r="GY5" s="375"/>
      <c r="GZ5" s="375"/>
      <c r="HA5" s="375"/>
      <c r="HB5" s="375"/>
      <c r="HC5" s="375"/>
      <c r="HD5" s="375"/>
      <c r="HE5" s="375"/>
      <c r="HF5" s="375"/>
      <c r="HG5" s="375"/>
      <c r="HH5" s="375"/>
      <c r="HI5" s="375"/>
      <c r="HJ5" s="375"/>
      <c r="HK5" s="375"/>
      <c r="HL5" s="375"/>
      <c r="HM5" s="375"/>
      <c r="HN5" s="375"/>
      <c r="HO5" s="375"/>
      <c r="HP5" s="375"/>
      <c r="HQ5" s="375"/>
      <c r="HR5" s="375"/>
      <c r="HS5" s="375"/>
      <c r="HT5" s="375"/>
      <c r="HU5" s="375"/>
      <c r="HV5" s="375"/>
      <c r="HW5" s="375"/>
      <c r="HX5" s="375"/>
      <c r="HY5" s="375"/>
      <c r="HZ5" s="376"/>
    </row>
    <row r="6" spans="1:234" ht="50.1" customHeight="1">
      <c r="A6" s="448" t="s">
        <v>3571</v>
      </c>
      <c r="B6" s="449"/>
      <c r="C6" s="170">
        <v>41182</v>
      </c>
      <c r="D6" s="374"/>
      <c r="E6" s="375"/>
      <c r="F6" s="375"/>
      <c r="G6" s="375"/>
      <c r="H6" s="375"/>
      <c r="I6" s="375"/>
      <c r="J6" s="375"/>
      <c r="K6" s="375"/>
      <c r="L6" s="375"/>
      <c r="M6" s="375"/>
      <c r="N6" s="375"/>
      <c r="O6" s="375"/>
      <c r="P6" s="375"/>
      <c r="Q6" s="375"/>
      <c r="R6" s="375"/>
      <c r="S6" s="375"/>
      <c r="T6" s="375"/>
      <c r="U6" s="375"/>
      <c r="V6" s="375"/>
      <c r="W6" s="375"/>
      <c r="X6" s="375"/>
      <c r="Y6" s="375"/>
      <c r="Z6" s="375"/>
      <c r="AA6" s="375"/>
      <c r="AB6" s="375"/>
      <c r="AC6" s="375"/>
      <c r="AD6" s="375"/>
      <c r="AE6" s="375"/>
      <c r="AF6" s="375"/>
      <c r="AG6" s="375"/>
      <c r="AH6" s="375"/>
      <c r="AI6" s="375"/>
      <c r="AJ6" s="376"/>
      <c r="AK6" s="374"/>
      <c r="AL6" s="375"/>
      <c r="AM6" s="375"/>
      <c r="AN6" s="375"/>
      <c r="AO6" s="375"/>
      <c r="AP6" s="375"/>
      <c r="AQ6" s="375"/>
      <c r="AR6" s="375"/>
      <c r="AS6" s="375"/>
      <c r="AT6" s="375"/>
      <c r="AU6" s="375"/>
      <c r="AV6" s="375"/>
      <c r="AW6" s="375"/>
      <c r="AX6" s="375"/>
      <c r="AY6" s="375"/>
      <c r="AZ6" s="375"/>
      <c r="BA6" s="375"/>
      <c r="BB6" s="375"/>
      <c r="BC6" s="375"/>
      <c r="BD6" s="375"/>
      <c r="BE6" s="375"/>
      <c r="BF6" s="375"/>
      <c r="BG6" s="375"/>
      <c r="BH6" s="375"/>
      <c r="BI6" s="375"/>
      <c r="BJ6" s="375"/>
      <c r="BK6" s="375"/>
      <c r="BL6" s="375"/>
      <c r="BM6" s="375"/>
      <c r="BN6" s="375"/>
      <c r="BO6" s="375"/>
      <c r="BP6" s="375"/>
      <c r="BQ6" s="376"/>
      <c r="BR6" s="374"/>
      <c r="BS6" s="375"/>
      <c r="BT6" s="375"/>
      <c r="BU6" s="375"/>
      <c r="BV6" s="375"/>
      <c r="BW6" s="375"/>
      <c r="BX6" s="375"/>
      <c r="BY6" s="375"/>
      <c r="BZ6" s="375"/>
      <c r="CA6" s="375"/>
      <c r="CB6" s="375"/>
      <c r="CC6" s="375"/>
      <c r="CD6" s="375"/>
      <c r="CE6" s="375"/>
      <c r="CF6" s="375"/>
      <c r="CG6" s="375"/>
      <c r="CH6" s="375"/>
      <c r="CI6" s="375"/>
      <c r="CJ6" s="375"/>
      <c r="CK6" s="375"/>
      <c r="CL6" s="375"/>
      <c r="CM6" s="375"/>
      <c r="CN6" s="375"/>
      <c r="CO6" s="375"/>
      <c r="CP6" s="375"/>
      <c r="CQ6" s="375"/>
      <c r="CR6" s="375"/>
      <c r="CS6" s="375"/>
      <c r="CT6" s="375"/>
      <c r="CU6" s="375"/>
      <c r="CV6" s="375"/>
      <c r="CW6" s="375"/>
      <c r="CX6" s="376"/>
      <c r="CY6" s="374"/>
      <c r="CZ6" s="375"/>
      <c r="DA6" s="375"/>
      <c r="DB6" s="375"/>
      <c r="DC6" s="375"/>
      <c r="DD6" s="375"/>
      <c r="DE6" s="375"/>
      <c r="DF6" s="375"/>
      <c r="DG6" s="375"/>
      <c r="DH6" s="375"/>
      <c r="DI6" s="375"/>
      <c r="DJ6" s="375"/>
      <c r="DK6" s="375"/>
      <c r="DL6" s="375"/>
      <c r="DM6" s="375"/>
      <c r="DN6" s="375"/>
      <c r="DO6" s="375"/>
      <c r="DP6" s="375"/>
      <c r="DQ6" s="375"/>
      <c r="DR6" s="375"/>
      <c r="DS6" s="375"/>
      <c r="DT6" s="375"/>
      <c r="DU6" s="375"/>
      <c r="DV6" s="375"/>
      <c r="DW6" s="375"/>
      <c r="DX6" s="375"/>
      <c r="DY6" s="375"/>
      <c r="DZ6" s="375"/>
      <c r="EA6" s="375"/>
      <c r="EB6" s="375"/>
      <c r="EC6" s="375"/>
      <c r="ED6" s="375"/>
      <c r="EE6" s="376"/>
      <c r="EF6" s="374"/>
      <c r="EG6" s="375"/>
      <c r="EH6" s="375"/>
      <c r="EI6" s="375"/>
      <c r="EJ6" s="375"/>
      <c r="EK6" s="375"/>
      <c r="EL6" s="375"/>
      <c r="EM6" s="375"/>
      <c r="EN6" s="375"/>
      <c r="EO6" s="375"/>
      <c r="EP6" s="375"/>
      <c r="EQ6" s="375"/>
      <c r="ER6" s="375"/>
      <c r="ES6" s="375"/>
      <c r="ET6" s="375"/>
      <c r="EU6" s="375"/>
      <c r="EV6" s="375"/>
      <c r="EW6" s="375"/>
      <c r="EX6" s="375"/>
      <c r="EY6" s="375"/>
      <c r="EZ6" s="375"/>
      <c r="FA6" s="375"/>
      <c r="FB6" s="375"/>
      <c r="FC6" s="375"/>
      <c r="FD6" s="375"/>
      <c r="FE6" s="375"/>
      <c r="FF6" s="375"/>
      <c r="FG6" s="375"/>
      <c r="FH6" s="375"/>
      <c r="FI6" s="375"/>
      <c r="FJ6" s="375"/>
      <c r="FK6" s="375"/>
      <c r="FL6" s="376"/>
      <c r="FM6" s="374"/>
      <c r="FN6" s="375"/>
      <c r="FO6" s="375"/>
      <c r="FP6" s="375"/>
      <c r="FQ6" s="375"/>
      <c r="FR6" s="375"/>
      <c r="FS6" s="375"/>
      <c r="FT6" s="375"/>
      <c r="FU6" s="375"/>
      <c r="FV6" s="375"/>
      <c r="FW6" s="375"/>
      <c r="FX6" s="375"/>
      <c r="FY6" s="375"/>
      <c r="FZ6" s="375"/>
      <c r="GA6" s="375"/>
      <c r="GB6" s="375"/>
      <c r="GC6" s="375"/>
      <c r="GD6" s="375"/>
      <c r="GE6" s="375"/>
      <c r="GF6" s="375"/>
      <c r="GG6" s="375"/>
      <c r="GH6" s="375"/>
      <c r="GI6" s="375"/>
      <c r="GJ6" s="375"/>
      <c r="GK6" s="375"/>
      <c r="GL6" s="375"/>
      <c r="GM6" s="375"/>
      <c r="GN6" s="375"/>
      <c r="GO6" s="375"/>
      <c r="GP6" s="375"/>
      <c r="GQ6" s="375"/>
      <c r="GR6" s="375"/>
      <c r="GS6" s="376"/>
      <c r="GT6" s="374"/>
      <c r="GU6" s="375"/>
      <c r="GV6" s="375"/>
      <c r="GW6" s="375"/>
      <c r="GX6" s="375"/>
      <c r="GY6" s="375"/>
      <c r="GZ6" s="375"/>
      <c r="HA6" s="375"/>
      <c r="HB6" s="375"/>
      <c r="HC6" s="375"/>
      <c r="HD6" s="375"/>
      <c r="HE6" s="375"/>
      <c r="HF6" s="375"/>
      <c r="HG6" s="375"/>
      <c r="HH6" s="375"/>
      <c r="HI6" s="375"/>
      <c r="HJ6" s="375"/>
      <c r="HK6" s="375"/>
      <c r="HL6" s="375"/>
      <c r="HM6" s="375"/>
      <c r="HN6" s="375"/>
      <c r="HO6" s="375"/>
      <c r="HP6" s="375"/>
      <c r="HQ6" s="375"/>
      <c r="HR6" s="375"/>
      <c r="HS6" s="375"/>
      <c r="HT6" s="375"/>
      <c r="HU6" s="375"/>
      <c r="HV6" s="375"/>
      <c r="HW6" s="375"/>
      <c r="HX6" s="375"/>
      <c r="HY6" s="375"/>
      <c r="HZ6" s="376"/>
    </row>
    <row r="7" spans="1:234" ht="60" customHeight="1" outlineLevel="1">
      <c r="A7" s="448" t="s">
        <v>1707</v>
      </c>
      <c r="B7" s="449"/>
      <c r="C7" s="117">
        <v>135395</v>
      </c>
      <c r="D7" s="374"/>
      <c r="E7" s="375"/>
      <c r="F7" s="375"/>
      <c r="G7" s="375"/>
      <c r="H7" s="375"/>
      <c r="I7" s="375"/>
      <c r="J7" s="375"/>
      <c r="K7" s="375"/>
      <c r="L7" s="375"/>
      <c r="M7" s="375"/>
      <c r="N7" s="375"/>
      <c r="O7" s="375"/>
      <c r="P7" s="375"/>
      <c r="Q7" s="375"/>
      <c r="R7" s="375"/>
      <c r="S7" s="375"/>
      <c r="T7" s="375"/>
      <c r="U7" s="375"/>
      <c r="V7" s="375"/>
      <c r="W7" s="375"/>
      <c r="X7" s="375"/>
      <c r="Y7" s="375"/>
      <c r="Z7" s="375"/>
      <c r="AA7" s="375"/>
      <c r="AB7" s="375"/>
      <c r="AC7" s="375"/>
      <c r="AD7" s="375"/>
      <c r="AE7" s="375"/>
      <c r="AF7" s="375"/>
      <c r="AG7" s="375"/>
      <c r="AH7" s="375"/>
      <c r="AI7" s="375"/>
      <c r="AJ7" s="376"/>
      <c r="AK7" s="374"/>
      <c r="AL7" s="375"/>
      <c r="AM7" s="375"/>
      <c r="AN7" s="375"/>
      <c r="AO7" s="375"/>
      <c r="AP7" s="375"/>
      <c r="AQ7" s="375"/>
      <c r="AR7" s="375"/>
      <c r="AS7" s="375"/>
      <c r="AT7" s="375"/>
      <c r="AU7" s="375"/>
      <c r="AV7" s="375"/>
      <c r="AW7" s="375"/>
      <c r="AX7" s="375"/>
      <c r="AY7" s="375"/>
      <c r="AZ7" s="375"/>
      <c r="BA7" s="375"/>
      <c r="BB7" s="375"/>
      <c r="BC7" s="375"/>
      <c r="BD7" s="375"/>
      <c r="BE7" s="375"/>
      <c r="BF7" s="375"/>
      <c r="BG7" s="375"/>
      <c r="BH7" s="375"/>
      <c r="BI7" s="375"/>
      <c r="BJ7" s="375"/>
      <c r="BK7" s="375"/>
      <c r="BL7" s="375"/>
      <c r="BM7" s="375"/>
      <c r="BN7" s="375"/>
      <c r="BO7" s="375"/>
      <c r="BP7" s="375"/>
      <c r="BQ7" s="376"/>
      <c r="BR7" s="374"/>
      <c r="BS7" s="375"/>
      <c r="BT7" s="375"/>
      <c r="BU7" s="375"/>
      <c r="BV7" s="375"/>
      <c r="BW7" s="375"/>
      <c r="BX7" s="375"/>
      <c r="BY7" s="375"/>
      <c r="BZ7" s="375"/>
      <c r="CA7" s="375"/>
      <c r="CB7" s="375"/>
      <c r="CC7" s="375"/>
      <c r="CD7" s="375"/>
      <c r="CE7" s="375"/>
      <c r="CF7" s="375"/>
      <c r="CG7" s="375"/>
      <c r="CH7" s="375"/>
      <c r="CI7" s="375"/>
      <c r="CJ7" s="375"/>
      <c r="CK7" s="375"/>
      <c r="CL7" s="375"/>
      <c r="CM7" s="375"/>
      <c r="CN7" s="375"/>
      <c r="CO7" s="375"/>
      <c r="CP7" s="375"/>
      <c r="CQ7" s="375"/>
      <c r="CR7" s="375"/>
      <c r="CS7" s="375"/>
      <c r="CT7" s="375"/>
      <c r="CU7" s="375"/>
      <c r="CV7" s="375"/>
      <c r="CW7" s="375"/>
      <c r="CX7" s="376"/>
      <c r="CY7" s="374"/>
      <c r="CZ7" s="375"/>
      <c r="DA7" s="375"/>
      <c r="DB7" s="375"/>
      <c r="DC7" s="375"/>
      <c r="DD7" s="375"/>
      <c r="DE7" s="375"/>
      <c r="DF7" s="375"/>
      <c r="DG7" s="375"/>
      <c r="DH7" s="375"/>
      <c r="DI7" s="375"/>
      <c r="DJ7" s="375"/>
      <c r="DK7" s="375"/>
      <c r="DL7" s="375"/>
      <c r="DM7" s="375"/>
      <c r="DN7" s="375"/>
      <c r="DO7" s="375"/>
      <c r="DP7" s="375"/>
      <c r="DQ7" s="375"/>
      <c r="DR7" s="375"/>
      <c r="DS7" s="375"/>
      <c r="DT7" s="375"/>
      <c r="DU7" s="375"/>
      <c r="DV7" s="375"/>
      <c r="DW7" s="375"/>
      <c r="DX7" s="375"/>
      <c r="DY7" s="375"/>
      <c r="DZ7" s="375"/>
      <c r="EA7" s="375"/>
      <c r="EB7" s="375"/>
      <c r="EC7" s="375"/>
      <c r="ED7" s="375"/>
      <c r="EE7" s="376"/>
      <c r="EF7" s="374"/>
      <c r="EG7" s="375"/>
      <c r="EH7" s="375"/>
      <c r="EI7" s="375"/>
      <c r="EJ7" s="375"/>
      <c r="EK7" s="375"/>
      <c r="EL7" s="375"/>
      <c r="EM7" s="375"/>
      <c r="EN7" s="375"/>
      <c r="EO7" s="375"/>
      <c r="EP7" s="375"/>
      <c r="EQ7" s="375"/>
      <c r="ER7" s="375"/>
      <c r="ES7" s="375"/>
      <c r="ET7" s="375"/>
      <c r="EU7" s="375"/>
      <c r="EV7" s="375"/>
      <c r="EW7" s="375"/>
      <c r="EX7" s="375"/>
      <c r="EY7" s="375"/>
      <c r="EZ7" s="375"/>
      <c r="FA7" s="375"/>
      <c r="FB7" s="375"/>
      <c r="FC7" s="375"/>
      <c r="FD7" s="375"/>
      <c r="FE7" s="375"/>
      <c r="FF7" s="375"/>
      <c r="FG7" s="375"/>
      <c r="FH7" s="375"/>
      <c r="FI7" s="375"/>
      <c r="FJ7" s="375"/>
      <c r="FK7" s="375"/>
      <c r="FL7" s="376"/>
      <c r="FM7" s="374"/>
      <c r="FN7" s="375"/>
      <c r="FO7" s="375"/>
      <c r="FP7" s="375"/>
      <c r="FQ7" s="375"/>
      <c r="FR7" s="375"/>
      <c r="FS7" s="375"/>
      <c r="FT7" s="375"/>
      <c r="FU7" s="375"/>
      <c r="FV7" s="375"/>
      <c r="FW7" s="375"/>
      <c r="FX7" s="375"/>
      <c r="FY7" s="375"/>
      <c r="FZ7" s="375"/>
      <c r="GA7" s="375"/>
      <c r="GB7" s="375"/>
      <c r="GC7" s="375"/>
      <c r="GD7" s="375"/>
      <c r="GE7" s="375"/>
      <c r="GF7" s="375"/>
      <c r="GG7" s="375"/>
      <c r="GH7" s="375"/>
      <c r="GI7" s="375"/>
      <c r="GJ7" s="375"/>
      <c r="GK7" s="375"/>
      <c r="GL7" s="375"/>
      <c r="GM7" s="375"/>
      <c r="GN7" s="375"/>
      <c r="GO7" s="375"/>
      <c r="GP7" s="375"/>
      <c r="GQ7" s="375"/>
      <c r="GR7" s="375"/>
      <c r="GS7" s="376"/>
      <c r="GT7" s="374"/>
      <c r="GU7" s="375"/>
      <c r="GV7" s="375"/>
      <c r="GW7" s="375"/>
      <c r="GX7" s="375"/>
      <c r="GY7" s="375"/>
      <c r="GZ7" s="375"/>
      <c r="HA7" s="375"/>
      <c r="HB7" s="375"/>
      <c r="HC7" s="375"/>
      <c r="HD7" s="375"/>
      <c r="HE7" s="375"/>
      <c r="HF7" s="375"/>
      <c r="HG7" s="375"/>
      <c r="HH7" s="375"/>
      <c r="HI7" s="375"/>
      <c r="HJ7" s="375"/>
      <c r="HK7" s="375"/>
      <c r="HL7" s="375"/>
      <c r="HM7" s="375"/>
      <c r="HN7" s="375"/>
      <c r="HO7" s="375"/>
      <c r="HP7" s="375"/>
      <c r="HQ7" s="375"/>
      <c r="HR7" s="375"/>
      <c r="HS7" s="375"/>
      <c r="HT7" s="375"/>
      <c r="HU7" s="375"/>
      <c r="HV7" s="375"/>
      <c r="HW7" s="375"/>
      <c r="HX7" s="375"/>
      <c r="HY7" s="375"/>
      <c r="HZ7" s="376"/>
    </row>
    <row r="8" spans="1:234" ht="60" customHeight="1" outlineLevel="1">
      <c r="A8" s="448" t="s">
        <v>1708</v>
      </c>
      <c r="B8" s="449"/>
      <c r="C8" s="117">
        <v>188060.27207922429</v>
      </c>
      <c r="D8" s="374"/>
      <c r="E8" s="375"/>
      <c r="F8" s="375"/>
      <c r="G8" s="375"/>
      <c r="H8" s="375"/>
      <c r="I8" s="375"/>
      <c r="J8" s="375"/>
      <c r="K8" s="375"/>
      <c r="L8" s="375"/>
      <c r="M8" s="375"/>
      <c r="N8" s="375"/>
      <c r="O8" s="375"/>
      <c r="P8" s="375"/>
      <c r="Q8" s="375"/>
      <c r="R8" s="375"/>
      <c r="S8" s="375"/>
      <c r="T8" s="375"/>
      <c r="U8" s="375"/>
      <c r="V8" s="375"/>
      <c r="W8" s="375"/>
      <c r="X8" s="375"/>
      <c r="Y8" s="375"/>
      <c r="Z8" s="375"/>
      <c r="AA8" s="375"/>
      <c r="AB8" s="375"/>
      <c r="AC8" s="375"/>
      <c r="AD8" s="375"/>
      <c r="AE8" s="375"/>
      <c r="AF8" s="375"/>
      <c r="AG8" s="375"/>
      <c r="AH8" s="375"/>
      <c r="AI8" s="375"/>
      <c r="AJ8" s="376"/>
      <c r="AK8" s="374"/>
      <c r="AL8" s="375"/>
      <c r="AM8" s="375"/>
      <c r="AN8" s="375"/>
      <c r="AO8" s="375"/>
      <c r="AP8" s="375"/>
      <c r="AQ8" s="375"/>
      <c r="AR8" s="375"/>
      <c r="AS8" s="375"/>
      <c r="AT8" s="375"/>
      <c r="AU8" s="375"/>
      <c r="AV8" s="375"/>
      <c r="AW8" s="375"/>
      <c r="AX8" s="375"/>
      <c r="AY8" s="375"/>
      <c r="AZ8" s="375"/>
      <c r="BA8" s="375"/>
      <c r="BB8" s="375"/>
      <c r="BC8" s="375"/>
      <c r="BD8" s="375"/>
      <c r="BE8" s="375"/>
      <c r="BF8" s="375"/>
      <c r="BG8" s="375"/>
      <c r="BH8" s="375"/>
      <c r="BI8" s="375"/>
      <c r="BJ8" s="375"/>
      <c r="BK8" s="375"/>
      <c r="BL8" s="375"/>
      <c r="BM8" s="375"/>
      <c r="BN8" s="375"/>
      <c r="BO8" s="375"/>
      <c r="BP8" s="375"/>
      <c r="BQ8" s="376"/>
      <c r="BR8" s="374"/>
      <c r="BS8" s="375"/>
      <c r="BT8" s="375"/>
      <c r="BU8" s="375"/>
      <c r="BV8" s="375"/>
      <c r="BW8" s="375"/>
      <c r="BX8" s="375"/>
      <c r="BY8" s="375"/>
      <c r="BZ8" s="375"/>
      <c r="CA8" s="375"/>
      <c r="CB8" s="375"/>
      <c r="CC8" s="375"/>
      <c r="CD8" s="375"/>
      <c r="CE8" s="375"/>
      <c r="CF8" s="375"/>
      <c r="CG8" s="375"/>
      <c r="CH8" s="375"/>
      <c r="CI8" s="375"/>
      <c r="CJ8" s="375"/>
      <c r="CK8" s="375"/>
      <c r="CL8" s="375"/>
      <c r="CM8" s="375"/>
      <c r="CN8" s="375"/>
      <c r="CO8" s="375"/>
      <c r="CP8" s="375"/>
      <c r="CQ8" s="375"/>
      <c r="CR8" s="375"/>
      <c r="CS8" s="375"/>
      <c r="CT8" s="375"/>
      <c r="CU8" s="375"/>
      <c r="CV8" s="375"/>
      <c r="CW8" s="375"/>
      <c r="CX8" s="376"/>
      <c r="CY8" s="374"/>
      <c r="CZ8" s="375"/>
      <c r="DA8" s="375"/>
      <c r="DB8" s="375"/>
      <c r="DC8" s="375"/>
      <c r="DD8" s="375"/>
      <c r="DE8" s="375"/>
      <c r="DF8" s="375"/>
      <c r="DG8" s="375"/>
      <c r="DH8" s="375"/>
      <c r="DI8" s="375"/>
      <c r="DJ8" s="375"/>
      <c r="DK8" s="375"/>
      <c r="DL8" s="375"/>
      <c r="DM8" s="375"/>
      <c r="DN8" s="375"/>
      <c r="DO8" s="375"/>
      <c r="DP8" s="375"/>
      <c r="DQ8" s="375"/>
      <c r="DR8" s="375"/>
      <c r="DS8" s="375"/>
      <c r="DT8" s="375"/>
      <c r="DU8" s="375"/>
      <c r="DV8" s="375"/>
      <c r="DW8" s="375"/>
      <c r="DX8" s="375"/>
      <c r="DY8" s="375"/>
      <c r="DZ8" s="375"/>
      <c r="EA8" s="375"/>
      <c r="EB8" s="375"/>
      <c r="EC8" s="375"/>
      <c r="ED8" s="375"/>
      <c r="EE8" s="376"/>
      <c r="EF8" s="374"/>
      <c r="EG8" s="375"/>
      <c r="EH8" s="375"/>
      <c r="EI8" s="375"/>
      <c r="EJ8" s="375"/>
      <c r="EK8" s="375"/>
      <c r="EL8" s="375"/>
      <c r="EM8" s="375"/>
      <c r="EN8" s="375"/>
      <c r="EO8" s="375"/>
      <c r="EP8" s="375"/>
      <c r="EQ8" s="375"/>
      <c r="ER8" s="375"/>
      <c r="ES8" s="375"/>
      <c r="ET8" s="375"/>
      <c r="EU8" s="375"/>
      <c r="EV8" s="375"/>
      <c r="EW8" s="375"/>
      <c r="EX8" s="375"/>
      <c r="EY8" s="375"/>
      <c r="EZ8" s="375"/>
      <c r="FA8" s="375"/>
      <c r="FB8" s="375"/>
      <c r="FC8" s="375"/>
      <c r="FD8" s="375"/>
      <c r="FE8" s="375"/>
      <c r="FF8" s="375"/>
      <c r="FG8" s="375"/>
      <c r="FH8" s="375"/>
      <c r="FI8" s="375"/>
      <c r="FJ8" s="375"/>
      <c r="FK8" s="375"/>
      <c r="FL8" s="376"/>
      <c r="FM8" s="374"/>
      <c r="FN8" s="375"/>
      <c r="FO8" s="375"/>
      <c r="FP8" s="375"/>
      <c r="FQ8" s="375"/>
      <c r="FR8" s="375"/>
      <c r="FS8" s="375"/>
      <c r="FT8" s="375"/>
      <c r="FU8" s="375"/>
      <c r="FV8" s="375"/>
      <c r="FW8" s="375"/>
      <c r="FX8" s="375"/>
      <c r="FY8" s="375"/>
      <c r="FZ8" s="375"/>
      <c r="GA8" s="375"/>
      <c r="GB8" s="375"/>
      <c r="GC8" s="375"/>
      <c r="GD8" s="375"/>
      <c r="GE8" s="375"/>
      <c r="GF8" s="375"/>
      <c r="GG8" s="375"/>
      <c r="GH8" s="375"/>
      <c r="GI8" s="375"/>
      <c r="GJ8" s="375"/>
      <c r="GK8" s="375"/>
      <c r="GL8" s="375"/>
      <c r="GM8" s="375"/>
      <c r="GN8" s="375"/>
      <c r="GO8" s="375"/>
      <c r="GP8" s="375"/>
      <c r="GQ8" s="375"/>
      <c r="GR8" s="375"/>
      <c r="GS8" s="376"/>
      <c r="GT8" s="374"/>
      <c r="GU8" s="375"/>
      <c r="GV8" s="375"/>
      <c r="GW8" s="375"/>
      <c r="GX8" s="375"/>
      <c r="GY8" s="375"/>
      <c r="GZ8" s="375"/>
      <c r="HA8" s="375"/>
      <c r="HB8" s="375"/>
      <c r="HC8" s="375"/>
      <c r="HD8" s="375"/>
      <c r="HE8" s="375"/>
      <c r="HF8" s="375"/>
      <c r="HG8" s="375"/>
      <c r="HH8" s="375"/>
      <c r="HI8" s="375"/>
      <c r="HJ8" s="375"/>
      <c r="HK8" s="375"/>
      <c r="HL8" s="375"/>
      <c r="HM8" s="375"/>
      <c r="HN8" s="375"/>
      <c r="HO8" s="375"/>
      <c r="HP8" s="375"/>
      <c r="HQ8" s="375"/>
      <c r="HR8" s="375"/>
      <c r="HS8" s="375"/>
      <c r="HT8" s="375"/>
      <c r="HU8" s="375"/>
      <c r="HV8" s="375"/>
      <c r="HW8" s="375"/>
      <c r="HX8" s="375"/>
      <c r="HY8" s="375"/>
      <c r="HZ8" s="376"/>
    </row>
    <row r="9" spans="1:234" ht="69.95" customHeight="1" outlineLevel="1">
      <c r="A9" s="448" t="s">
        <v>1709</v>
      </c>
      <c r="B9" s="449"/>
      <c r="C9" s="117">
        <v>56632</v>
      </c>
      <c r="D9" s="374"/>
      <c r="E9" s="375"/>
      <c r="F9" s="375"/>
      <c r="G9" s="375"/>
      <c r="H9" s="375"/>
      <c r="I9" s="375"/>
      <c r="J9" s="375"/>
      <c r="K9" s="375"/>
      <c r="L9" s="375"/>
      <c r="M9" s="375"/>
      <c r="N9" s="375"/>
      <c r="O9" s="375"/>
      <c r="P9" s="375"/>
      <c r="Q9" s="375"/>
      <c r="R9" s="375"/>
      <c r="S9" s="375"/>
      <c r="T9" s="375"/>
      <c r="U9" s="375"/>
      <c r="V9" s="375"/>
      <c r="W9" s="375"/>
      <c r="X9" s="375"/>
      <c r="Y9" s="375"/>
      <c r="Z9" s="375"/>
      <c r="AA9" s="375"/>
      <c r="AB9" s="375"/>
      <c r="AC9" s="375"/>
      <c r="AD9" s="375"/>
      <c r="AE9" s="375"/>
      <c r="AF9" s="375"/>
      <c r="AG9" s="375"/>
      <c r="AH9" s="375"/>
      <c r="AI9" s="375"/>
      <c r="AJ9" s="376"/>
      <c r="AK9" s="374"/>
      <c r="AL9" s="375"/>
      <c r="AM9" s="375"/>
      <c r="AN9" s="375"/>
      <c r="AO9" s="375"/>
      <c r="AP9" s="375"/>
      <c r="AQ9" s="375"/>
      <c r="AR9" s="375"/>
      <c r="AS9" s="375"/>
      <c r="AT9" s="375"/>
      <c r="AU9" s="375"/>
      <c r="AV9" s="375"/>
      <c r="AW9" s="375"/>
      <c r="AX9" s="375"/>
      <c r="AY9" s="375"/>
      <c r="AZ9" s="375"/>
      <c r="BA9" s="375"/>
      <c r="BB9" s="375"/>
      <c r="BC9" s="375"/>
      <c r="BD9" s="375"/>
      <c r="BE9" s="375"/>
      <c r="BF9" s="375"/>
      <c r="BG9" s="375"/>
      <c r="BH9" s="375"/>
      <c r="BI9" s="375"/>
      <c r="BJ9" s="375"/>
      <c r="BK9" s="375"/>
      <c r="BL9" s="375"/>
      <c r="BM9" s="375"/>
      <c r="BN9" s="375"/>
      <c r="BO9" s="375"/>
      <c r="BP9" s="375"/>
      <c r="BQ9" s="376"/>
      <c r="BR9" s="374"/>
      <c r="BS9" s="375"/>
      <c r="BT9" s="375"/>
      <c r="BU9" s="375"/>
      <c r="BV9" s="375"/>
      <c r="BW9" s="375"/>
      <c r="BX9" s="375"/>
      <c r="BY9" s="375"/>
      <c r="BZ9" s="375"/>
      <c r="CA9" s="375"/>
      <c r="CB9" s="375"/>
      <c r="CC9" s="375"/>
      <c r="CD9" s="375"/>
      <c r="CE9" s="375"/>
      <c r="CF9" s="375"/>
      <c r="CG9" s="375"/>
      <c r="CH9" s="375"/>
      <c r="CI9" s="375"/>
      <c r="CJ9" s="375"/>
      <c r="CK9" s="375"/>
      <c r="CL9" s="375"/>
      <c r="CM9" s="375"/>
      <c r="CN9" s="375"/>
      <c r="CO9" s="375"/>
      <c r="CP9" s="375"/>
      <c r="CQ9" s="375"/>
      <c r="CR9" s="375"/>
      <c r="CS9" s="375"/>
      <c r="CT9" s="375"/>
      <c r="CU9" s="375"/>
      <c r="CV9" s="375"/>
      <c r="CW9" s="375"/>
      <c r="CX9" s="376"/>
      <c r="CY9" s="374"/>
      <c r="CZ9" s="375"/>
      <c r="DA9" s="375"/>
      <c r="DB9" s="375"/>
      <c r="DC9" s="375"/>
      <c r="DD9" s="375"/>
      <c r="DE9" s="375"/>
      <c r="DF9" s="375"/>
      <c r="DG9" s="375"/>
      <c r="DH9" s="375"/>
      <c r="DI9" s="375"/>
      <c r="DJ9" s="375"/>
      <c r="DK9" s="375"/>
      <c r="DL9" s="375"/>
      <c r="DM9" s="375"/>
      <c r="DN9" s="375"/>
      <c r="DO9" s="375"/>
      <c r="DP9" s="375"/>
      <c r="DQ9" s="375"/>
      <c r="DR9" s="375"/>
      <c r="DS9" s="375"/>
      <c r="DT9" s="375"/>
      <c r="DU9" s="375"/>
      <c r="DV9" s="375"/>
      <c r="DW9" s="375"/>
      <c r="DX9" s="375"/>
      <c r="DY9" s="375"/>
      <c r="DZ9" s="375"/>
      <c r="EA9" s="375"/>
      <c r="EB9" s="375"/>
      <c r="EC9" s="375"/>
      <c r="ED9" s="375"/>
      <c r="EE9" s="376"/>
      <c r="EF9" s="374"/>
      <c r="EG9" s="375"/>
      <c r="EH9" s="375"/>
      <c r="EI9" s="375"/>
      <c r="EJ9" s="375"/>
      <c r="EK9" s="375"/>
      <c r="EL9" s="375"/>
      <c r="EM9" s="375"/>
      <c r="EN9" s="375"/>
      <c r="EO9" s="375"/>
      <c r="EP9" s="375"/>
      <c r="EQ9" s="375"/>
      <c r="ER9" s="375"/>
      <c r="ES9" s="375"/>
      <c r="ET9" s="375"/>
      <c r="EU9" s="375"/>
      <c r="EV9" s="375"/>
      <c r="EW9" s="375"/>
      <c r="EX9" s="375"/>
      <c r="EY9" s="375"/>
      <c r="EZ9" s="375"/>
      <c r="FA9" s="375"/>
      <c r="FB9" s="375"/>
      <c r="FC9" s="375"/>
      <c r="FD9" s="375"/>
      <c r="FE9" s="375"/>
      <c r="FF9" s="375"/>
      <c r="FG9" s="375"/>
      <c r="FH9" s="375"/>
      <c r="FI9" s="375"/>
      <c r="FJ9" s="375"/>
      <c r="FK9" s="375"/>
      <c r="FL9" s="376"/>
      <c r="FM9" s="374"/>
      <c r="FN9" s="375"/>
      <c r="FO9" s="375"/>
      <c r="FP9" s="375"/>
      <c r="FQ9" s="375"/>
      <c r="FR9" s="375"/>
      <c r="FS9" s="375"/>
      <c r="FT9" s="375"/>
      <c r="FU9" s="375"/>
      <c r="FV9" s="375"/>
      <c r="FW9" s="375"/>
      <c r="FX9" s="375"/>
      <c r="FY9" s="375"/>
      <c r="FZ9" s="375"/>
      <c r="GA9" s="375"/>
      <c r="GB9" s="375"/>
      <c r="GC9" s="375"/>
      <c r="GD9" s="375"/>
      <c r="GE9" s="375"/>
      <c r="GF9" s="375"/>
      <c r="GG9" s="375"/>
      <c r="GH9" s="375"/>
      <c r="GI9" s="375"/>
      <c r="GJ9" s="375"/>
      <c r="GK9" s="375"/>
      <c r="GL9" s="375"/>
      <c r="GM9" s="375"/>
      <c r="GN9" s="375"/>
      <c r="GO9" s="375"/>
      <c r="GP9" s="375"/>
      <c r="GQ9" s="375"/>
      <c r="GR9" s="375"/>
      <c r="GS9" s="376"/>
      <c r="GT9" s="374"/>
      <c r="GU9" s="375"/>
      <c r="GV9" s="375"/>
      <c r="GW9" s="375"/>
      <c r="GX9" s="375"/>
      <c r="GY9" s="375"/>
      <c r="GZ9" s="375"/>
      <c r="HA9" s="375"/>
      <c r="HB9" s="375"/>
      <c r="HC9" s="375"/>
      <c r="HD9" s="375"/>
      <c r="HE9" s="375"/>
      <c r="HF9" s="375"/>
      <c r="HG9" s="375"/>
      <c r="HH9" s="375"/>
      <c r="HI9" s="375"/>
      <c r="HJ9" s="375"/>
      <c r="HK9" s="375"/>
      <c r="HL9" s="375"/>
      <c r="HM9" s="375"/>
      <c r="HN9" s="375"/>
      <c r="HO9" s="375"/>
      <c r="HP9" s="375"/>
      <c r="HQ9" s="375"/>
      <c r="HR9" s="375"/>
      <c r="HS9" s="375"/>
      <c r="HT9" s="375"/>
      <c r="HU9" s="375"/>
      <c r="HV9" s="375"/>
      <c r="HW9" s="375"/>
      <c r="HX9" s="375"/>
      <c r="HY9" s="375"/>
      <c r="HZ9" s="376"/>
    </row>
    <row r="10" spans="1:234" ht="60" customHeight="1" outlineLevel="1">
      <c r="A10" s="448" t="s">
        <v>1710</v>
      </c>
      <c r="B10" s="449"/>
      <c r="C10" s="117">
        <v>57760</v>
      </c>
      <c r="D10" s="374"/>
      <c r="E10" s="375"/>
      <c r="F10" s="375"/>
      <c r="G10" s="375"/>
      <c r="H10" s="375"/>
      <c r="I10" s="375"/>
      <c r="J10" s="375"/>
      <c r="K10" s="375"/>
      <c r="L10" s="375"/>
      <c r="M10" s="375"/>
      <c r="N10" s="375"/>
      <c r="O10" s="375"/>
      <c r="P10" s="375"/>
      <c r="Q10" s="375"/>
      <c r="R10" s="375"/>
      <c r="S10" s="375"/>
      <c r="T10" s="375"/>
      <c r="U10" s="375"/>
      <c r="V10" s="375"/>
      <c r="W10" s="375"/>
      <c r="X10" s="375"/>
      <c r="Y10" s="375"/>
      <c r="Z10" s="375"/>
      <c r="AA10" s="375"/>
      <c r="AB10" s="375"/>
      <c r="AC10" s="375"/>
      <c r="AD10" s="375"/>
      <c r="AE10" s="375"/>
      <c r="AF10" s="375"/>
      <c r="AG10" s="375"/>
      <c r="AH10" s="375"/>
      <c r="AI10" s="375"/>
      <c r="AJ10" s="376"/>
      <c r="AK10" s="374"/>
      <c r="AL10" s="375"/>
      <c r="AM10" s="375"/>
      <c r="AN10" s="375"/>
      <c r="AO10" s="375"/>
      <c r="AP10" s="375"/>
      <c r="AQ10" s="375"/>
      <c r="AR10" s="375"/>
      <c r="AS10" s="375"/>
      <c r="AT10" s="375"/>
      <c r="AU10" s="375"/>
      <c r="AV10" s="375"/>
      <c r="AW10" s="375"/>
      <c r="AX10" s="375"/>
      <c r="AY10" s="375"/>
      <c r="AZ10" s="375"/>
      <c r="BA10" s="375"/>
      <c r="BB10" s="375"/>
      <c r="BC10" s="375"/>
      <c r="BD10" s="375"/>
      <c r="BE10" s="375"/>
      <c r="BF10" s="375"/>
      <c r="BG10" s="375"/>
      <c r="BH10" s="375"/>
      <c r="BI10" s="375"/>
      <c r="BJ10" s="375"/>
      <c r="BK10" s="375"/>
      <c r="BL10" s="375"/>
      <c r="BM10" s="375"/>
      <c r="BN10" s="375"/>
      <c r="BO10" s="375"/>
      <c r="BP10" s="375"/>
      <c r="BQ10" s="376"/>
      <c r="BR10" s="374"/>
      <c r="BS10" s="375"/>
      <c r="BT10" s="375"/>
      <c r="BU10" s="375"/>
      <c r="BV10" s="375"/>
      <c r="BW10" s="375"/>
      <c r="BX10" s="375"/>
      <c r="BY10" s="375"/>
      <c r="BZ10" s="375"/>
      <c r="CA10" s="375"/>
      <c r="CB10" s="375"/>
      <c r="CC10" s="375"/>
      <c r="CD10" s="375"/>
      <c r="CE10" s="375"/>
      <c r="CF10" s="375"/>
      <c r="CG10" s="375"/>
      <c r="CH10" s="375"/>
      <c r="CI10" s="375"/>
      <c r="CJ10" s="375"/>
      <c r="CK10" s="375"/>
      <c r="CL10" s="375"/>
      <c r="CM10" s="375"/>
      <c r="CN10" s="375"/>
      <c r="CO10" s="375"/>
      <c r="CP10" s="375"/>
      <c r="CQ10" s="375"/>
      <c r="CR10" s="375"/>
      <c r="CS10" s="375"/>
      <c r="CT10" s="375"/>
      <c r="CU10" s="375"/>
      <c r="CV10" s="375"/>
      <c r="CW10" s="375"/>
      <c r="CX10" s="376"/>
      <c r="CY10" s="374"/>
      <c r="CZ10" s="375"/>
      <c r="DA10" s="375"/>
      <c r="DB10" s="375"/>
      <c r="DC10" s="375"/>
      <c r="DD10" s="375"/>
      <c r="DE10" s="375"/>
      <c r="DF10" s="375"/>
      <c r="DG10" s="375"/>
      <c r="DH10" s="375"/>
      <c r="DI10" s="375"/>
      <c r="DJ10" s="375"/>
      <c r="DK10" s="375"/>
      <c r="DL10" s="375"/>
      <c r="DM10" s="375"/>
      <c r="DN10" s="375"/>
      <c r="DO10" s="375"/>
      <c r="DP10" s="375"/>
      <c r="DQ10" s="375"/>
      <c r="DR10" s="375"/>
      <c r="DS10" s="375"/>
      <c r="DT10" s="375"/>
      <c r="DU10" s="375"/>
      <c r="DV10" s="375"/>
      <c r="DW10" s="375"/>
      <c r="DX10" s="375"/>
      <c r="DY10" s="375"/>
      <c r="DZ10" s="375"/>
      <c r="EA10" s="375"/>
      <c r="EB10" s="375"/>
      <c r="EC10" s="375"/>
      <c r="ED10" s="375"/>
      <c r="EE10" s="376"/>
      <c r="EF10" s="374"/>
      <c r="EG10" s="375"/>
      <c r="EH10" s="375"/>
      <c r="EI10" s="375"/>
      <c r="EJ10" s="375"/>
      <c r="EK10" s="375"/>
      <c r="EL10" s="375"/>
      <c r="EM10" s="375"/>
      <c r="EN10" s="375"/>
      <c r="EO10" s="375"/>
      <c r="EP10" s="375"/>
      <c r="EQ10" s="375"/>
      <c r="ER10" s="375"/>
      <c r="ES10" s="375"/>
      <c r="ET10" s="375"/>
      <c r="EU10" s="375"/>
      <c r="EV10" s="375"/>
      <c r="EW10" s="375"/>
      <c r="EX10" s="375"/>
      <c r="EY10" s="375"/>
      <c r="EZ10" s="375"/>
      <c r="FA10" s="375"/>
      <c r="FB10" s="375"/>
      <c r="FC10" s="375"/>
      <c r="FD10" s="375"/>
      <c r="FE10" s="375"/>
      <c r="FF10" s="375"/>
      <c r="FG10" s="375"/>
      <c r="FH10" s="375"/>
      <c r="FI10" s="375"/>
      <c r="FJ10" s="375"/>
      <c r="FK10" s="375"/>
      <c r="FL10" s="376"/>
      <c r="FM10" s="374"/>
      <c r="FN10" s="375"/>
      <c r="FO10" s="375"/>
      <c r="FP10" s="375"/>
      <c r="FQ10" s="375"/>
      <c r="FR10" s="375"/>
      <c r="FS10" s="375"/>
      <c r="FT10" s="375"/>
      <c r="FU10" s="375"/>
      <c r="FV10" s="375"/>
      <c r="FW10" s="375"/>
      <c r="FX10" s="375"/>
      <c r="FY10" s="375"/>
      <c r="FZ10" s="375"/>
      <c r="GA10" s="375"/>
      <c r="GB10" s="375"/>
      <c r="GC10" s="375"/>
      <c r="GD10" s="375"/>
      <c r="GE10" s="375"/>
      <c r="GF10" s="375"/>
      <c r="GG10" s="375"/>
      <c r="GH10" s="375"/>
      <c r="GI10" s="375"/>
      <c r="GJ10" s="375"/>
      <c r="GK10" s="375"/>
      <c r="GL10" s="375"/>
      <c r="GM10" s="375"/>
      <c r="GN10" s="375"/>
      <c r="GO10" s="375"/>
      <c r="GP10" s="375"/>
      <c r="GQ10" s="375"/>
      <c r="GR10" s="375"/>
      <c r="GS10" s="376"/>
      <c r="GT10" s="374"/>
      <c r="GU10" s="375"/>
      <c r="GV10" s="375"/>
      <c r="GW10" s="375"/>
      <c r="GX10" s="375"/>
      <c r="GY10" s="375"/>
      <c r="GZ10" s="375"/>
      <c r="HA10" s="375"/>
      <c r="HB10" s="375"/>
      <c r="HC10" s="375"/>
      <c r="HD10" s="375"/>
      <c r="HE10" s="375"/>
      <c r="HF10" s="375"/>
      <c r="HG10" s="375"/>
      <c r="HH10" s="375"/>
      <c r="HI10" s="375"/>
      <c r="HJ10" s="375"/>
      <c r="HK10" s="375"/>
      <c r="HL10" s="375"/>
      <c r="HM10" s="375"/>
      <c r="HN10" s="375"/>
      <c r="HO10" s="375"/>
      <c r="HP10" s="375"/>
      <c r="HQ10" s="375"/>
      <c r="HR10" s="375"/>
      <c r="HS10" s="375"/>
      <c r="HT10" s="375"/>
      <c r="HU10" s="375"/>
      <c r="HV10" s="375"/>
      <c r="HW10" s="375"/>
      <c r="HX10" s="375"/>
      <c r="HY10" s="375"/>
      <c r="HZ10" s="376"/>
    </row>
    <row r="11" spans="1:234" ht="60" customHeight="1" outlineLevel="1">
      <c r="A11" s="448" t="s">
        <v>1711</v>
      </c>
      <c r="B11" s="449"/>
      <c r="C11" s="117">
        <v>31365.990872945498</v>
      </c>
      <c r="D11" s="374"/>
      <c r="E11" s="375"/>
      <c r="F11" s="375"/>
      <c r="G11" s="375"/>
      <c r="H11" s="375"/>
      <c r="I11" s="375"/>
      <c r="J11" s="375"/>
      <c r="K11" s="375"/>
      <c r="L11" s="375"/>
      <c r="M11" s="375"/>
      <c r="N11" s="375"/>
      <c r="O11" s="375"/>
      <c r="P11" s="375"/>
      <c r="Q11" s="375"/>
      <c r="R11" s="375"/>
      <c r="S11" s="375"/>
      <c r="T11" s="375"/>
      <c r="U11" s="375"/>
      <c r="V11" s="375"/>
      <c r="W11" s="375"/>
      <c r="X11" s="375"/>
      <c r="Y11" s="375"/>
      <c r="Z11" s="375"/>
      <c r="AA11" s="375"/>
      <c r="AB11" s="375"/>
      <c r="AC11" s="375"/>
      <c r="AD11" s="375"/>
      <c r="AE11" s="375"/>
      <c r="AF11" s="375"/>
      <c r="AG11" s="375"/>
      <c r="AH11" s="375"/>
      <c r="AI11" s="375"/>
      <c r="AJ11" s="376"/>
      <c r="AK11" s="374"/>
      <c r="AL11" s="375"/>
      <c r="AM11" s="375"/>
      <c r="AN11" s="375"/>
      <c r="AO11" s="375"/>
      <c r="AP11" s="375"/>
      <c r="AQ11" s="375"/>
      <c r="AR11" s="375"/>
      <c r="AS11" s="375"/>
      <c r="AT11" s="375"/>
      <c r="AU11" s="375"/>
      <c r="AV11" s="375"/>
      <c r="AW11" s="375"/>
      <c r="AX11" s="375"/>
      <c r="AY11" s="375"/>
      <c r="AZ11" s="375"/>
      <c r="BA11" s="375"/>
      <c r="BB11" s="375"/>
      <c r="BC11" s="375"/>
      <c r="BD11" s="375"/>
      <c r="BE11" s="375"/>
      <c r="BF11" s="375"/>
      <c r="BG11" s="375"/>
      <c r="BH11" s="375"/>
      <c r="BI11" s="375"/>
      <c r="BJ11" s="375"/>
      <c r="BK11" s="375"/>
      <c r="BL11" s="375"/>
      <c r="BM11" s="375"/>
      <c r="BN11" s="375"/>
      <c r="BO11" s="375"/>
      <c r="BP11" s="375"/>
      <c r="BQ11" s="376"/>
      <c r="BR11" s="374"/>
      <c r="BS11" s="375"/>
      <c r="BT11" s="375"/>
      <c r="BU11" s="375"/>
      <c r="BV11" s="375"/>
      <c r="BW11" s="375"/>
      <c r="BX11" s="375"/>
      <c r="BY11" s="375"/>
      <c r="BZ11" s="375"/>
      <c r="CA11" s="375"/>
      <c r="CB11" s="375"/>
      <c r="CC11" s="375"/>
      <c r="CD11" s="375"/>
      <c r="CE11" s="375"/>
      <c r="CF11" s="375"/>
      <c r="CG11" s="375"/>
      <c r="CH11" s="375"/>
      <c r="CI11" s="375"/>
      <c r="CJ11" s="375"/>
      <c r="CK11" s="375"/>
      <c r="CL11" s="375"/>
      <c r="CM11" s="375"/>
      <c r="CN11" s="375"/>
      <c r="CO11" s="375"/>
      <c r="CP11" s="375"/>
      <c r="CQ11" s="375"/>
      <c r="CR11" s="375"/>
      <c r="CS11" s="375"/>
      <c r="CT11" s="375"/>
      <c r="CU11" s="375"/>
      <c r="CV11" s="375"/>
      <c r="CW11" s="375"/>
      <c r="CX11" s="376"/>
      <c r="CY11" s="374"/>
      <c r="CZ11" s="375"/>
      <c r="DA11" s="375"/>
      <c r="DB11" s="375"/>
      <c r="DC11" s="375"/>
      <c r="DD11" s="375"/>
      <c r="DE11" s="375"/>
      <c r="DF11" s="375"/>
      <c r="DG11" s="375"/>
      <c r="DH11" s="375"/>
      <c r="DI11" s="375"/>
      <c r="DJ11" s="375"/>
      <c r="DK11" s="375"/>
      <c r="DL11" s="375"/>
      <c r="DM11" s="375"/>
      <c r="DN11" s="375"/>
      <c r="DO11" s="375"/>
      <c r="DP11" s="375"/>
      <c r="DQ11" s="375"/>
      <c r="DR11" s="375"/>
      <c r="DS11" s="375"/>
      <c r="DT11" s="375"/>
      <c r="DU11" s="375"/>
      <c r="DV11" s="375"/>
      <c r="DW11" s="375"/>
      <c r="DX11" s="375"/>
      <c r="DY11" s="375"/>
      <c r="DZ11" s="375"/>
      <c r="EA11" s="375"/>
      <c r="EB11" s="375"/>
      <c r="EC11" s="375"/>
      <c r="ED11" s="375"/>
      <c r="EE11" s="376"/>
      <c r="EF11" s="374"/>
      <c r="EG11" s="375"/>
      <c r="EH11" s="375"/>
      <c r="EI11" s="375"/>
      <c r="EJ11" s="375"/>
      <c r="EK11" s="375"/>
      <c r="EL11" s="375"/>
      <c r="EM11" s="375"/>
      <c r="EN11" s="375"/>
      <c r="EO11" s="375"/>
      <c r="EP11" s="375"/>
      <c r="EQ11" s="375"/>
      <c r="ER11" s="375"/>
      <c r="ES11" s="375"/>
      <c r="ET11" s="375"/>
      <c r="EU11" s="375"/>
      <c r="EV11" s="375"/>
      <c r="EW11" s="375"/>
      <c r="EX11" s="375"/>
      <c r="EY11" s="375"/>
      <c r="EZ11" s="375"/>
      <c r="FA11" s="375"/>
      <c r="FB11" s="375"/>
      <c r="FC11" s="375"/>
      <c r="FD11" s="375"/>
      <c r="FE11" s="375"/>
      <c r="FF11" s="375"/>
      <c r="FG11" s="375"/>
      <c r="FH11" s="375"/>
      <c r="FI11" s="375"/>
      <c r="FJ11" s="375"/>
      <c r="FK11" s="375"/>
      <c r="FL11" s="376"/>
      <c r="FM11" s="374"/>
      <c r="FN11" s="375"/>
      <c r="FO11" s="375"/>
      <c r="FP11" s="375"/>
      <c r="FQ11" s="375"/>
      <c r="FR11" s="375"/>
      <c r="FS11" s="375"/>
      <c r="FT11" s="375"/>
      <c r="FU11" s="375"/>
      <c r="FV11" s="375"/>
      <c r="FW11" s="375"/>
      <c r="FX11" s="375"/>
      <c r="FY11" s="375"/>
      <c r="FZ11" s="375"/>
      <c r="GA11" s="375"/>
      <c r="GB11" s="375"/>
      <c r="GC11" s="375"/>
      <c r="GD11" s="375"/>
      <c r="GE11" s="375"/>
      <c r="GF11" s="375"/>
      <c r="GG11" s="375"/>
      <c r="GH11" s="375"/>
      <c r="GI11" s="375"/>
      <c r="GJ11" s="375"/>
      <c r="GK11" s="375"/>
      <c r="GL11" s="375"/>
      <c r="GM11" s="375"/>
      <c r="GN11" s="375"/>
      <c r="GO11" s="375"/>
      <c r="GP11" s="375"/>
      <c r="GQ11" s="375"/>
      <c r="GR11" s="375"/>
      <c r="GS11" s="376"/>
      <c r="GT11" s="374"/>
      <c r="GU11" s="375"/>
      <c r="GV11" s="375"/>
      <c r="GW11" s="375"/>
      <c r="GX11" s="375"/>
      <c r="GY11" s="375"/>
      <c r="GZ11" s="375"/>
      <c r="HA11" s="375"/>
      <c r="HB11" s="375"/>
      <c r="HC11" s="375"/>
      <c r="HD11" s="375"/>
      <c r="HE11" s="375"/>
      <c r="HF11" s="375"/>
      <c r="HG11" s="375"/>
      <c r="HH11" s="375"/>
      <c r="HI11" s="375"/>
      <c r="HJ11" s="375"/>
      <c r="HK11" s="375"/>
      <c r="HL11" s="375"/>
      <c r="HM11" s="375"/>
      <c r="HN11" s="375"/>
      <c r="HO11" s="375"/>
      <c r="HP11" s="375"/>
      <c r="HQ11" s="375"/>
      <c r="HR11" s="375"/>
      <c r="HS11" s="375"/>
      <c r="HT11" s="375"/>
      <c r="HU11" s="375"/>
      <c r="HV11" s="375"/>
      <c r="HW11" s="375"/>
      <c r="HX11" s="375"/>
      <c r="HY11" s="375"/>
      <c r="HZ11" s="376"/>
    </row>
    <row r="12" spans="1:234" ht="60" customHeight="1" outlineLevel="1" thickBot="1">
      <c r="A12" s="488" t="s">
        <v>1712</v>
      </c>
      <c r="B12" s="489"/>
      <c r="C12" s="118">
        <v>21827.2812062788</v>
      </c>
      <c r="D12" s="374"/>
      <c r="E12" s="375"/>
      <c r="F12" s="375"/>
      <c r="G12" s="375"/>
      <c r="H12" s="375"/>
      <c r="I12" s="375"/>
      <c r="J12" s="375"/>
      <c r="K12" s="375"/>
      <c r="L12" s="375"/>
      <c r="M12" s="375"/>
      <c r="N12" s="375"/>
      <c r="O12" s="375"/>
      <c r="P12" s="375"/>
      <c r="Q12" s="375"/>
      <c r="R12" s="375"/>
      <c r="S12" s="375"/>
      <c r="T12" s="375"/>
      <c r="U12" s="375"/>
      <c r="V12" s="375"/>
      <c r="W12" s="375"/>
      <c r="X12" s="375"/>
      <c r="Y12" s="375"/>
      <c r="Z12" s="375"/>
      <c r="AA12" s="375"/>
      <c r="AB12" s="375"/>
      <c r="AC12" s="375"/>
      <c r="AD12" s="375"/>
      <c r="AE12" s="375"/>
      <c r="AF12" s="375"/>
      <c r="AG12" s="375"/>
      <c r="AH12" s="375"/>
      <c r="AI12" s="375"/>
      <c r="AJ12" s="376"/>
      <c r="AK12" s="374"/>
      <c r="AL12" s="375"/>
      <c r="AM12" s="375"/>
      <c r="AN12" s="375"/>
      <c r="AO12" s="375"/>
      <c r="AP12" s="375"/>
      <c r="AQ12" s="375"/>
      <c r="AR12" s="375"/>
      <c r="AS12" s="375"/>
      <c r="AT12" s="375"/>
      <c r="AU12" s="375"/>
      <c r="AV12" s="375"/>
      <c r="AW12" s="375"/>
      <c r="AX12" s="375"/>
      <c r="AY12" s="375"/>
      <c r="AZ12" s="375"/>
      <c r="BA12" s="375"/>
      <c r="BB12" s="375"/>
      <c r="BC12" s="375"/>
      <c r="BD12" s="375"/>
      <c r="BE12" s="375"/>
      <c r="BF12" s="375"/>
      <c r="BG12" s="375"/>
      <c r="BH12" s="375"/>
      <c r="BI12" s="375"/>
      <c r="BJ12" s="375"/>
      <c r="BK12" s="375"/>
      <c r="BL12" s="375"/>
      <c r="BM12" s="375"/>
      <c r="BN12" s="375"/>
      <c r="BO12" s="375"/>
      <c r="BP12" s="375"/>
      <c r="BQ12" s="376"/>
      <c r="BR12" s="374"/>
      <c r="BS12" s="375"/>
      <c r="BT12" s="375"/>
      <c r="BU12" s="375"/>
      <c r="BV12" s="375"/>
      <c r="BW12" s="375"/>
      <c r="BX12" s="375"/>
      <c r="BY12" s="375"/>
      <c r="BZ12" s="375"/>
      <c r="CA12" s="375"/>
      <c r="CB12" s="375"/>
      <c r="CC12" s="375"/>
      <c r="CD12" s="375"/>
      <c r="CE12" s="375"/>
      <c r="CF12" s="375"/>
      <c r="CG12" s="375"/>
      <c r="CH12" s="375"/>
      <c r="CI12" s="375"/>
      <c r="CJ12" s="375"/>
      <c r="CK12" s="375"/>
      <c r="CL12" s="375"/>
      <c r="CM12" s="375"/>
      <c r="CN12" s="375"/>
      <c r="CO12" s="375"/>
      <c r="CP12" s="375"/>
      <c r="CQ12" s="375"/>
      <c r="CR12" s="375"/>
      <c r="CS12" s="375"/>
      <c r="CT12" s="375"/>
      <c r="CU12" s="375"/>
      <c r="CV12" s="375"/>
      <c r="CW12" s="375"/>
      <c r="CX12" s="376"/>
      <c r="CY12" s="374"/>
      <c r="CZ12" s="375"/>
      <c r="DA12" s="375"/>
      <c r="DB12" s="375"/>
      <c r="DC12" s="375"/>
      <c r="DD12" s="375"/>
      <c r="DE12" s="375"/>
      <c r="DF12" s="375"/>
      <c r="DG12" s="375"/>
      <c r="DH12" s="375"/>
      <c r="DI12" s="375"/>
      <c r="DJ12" s="375"/>
      <c r="DK12" s="375"/>
      <c r="DL12" s="375"/>
      <c r="DM12" s="375"/>
      <c r="DN12" s="375"/>
      <c r="DO12" s="375"/>
      <c r="DP12" s="375"/>
      <c r="DQ12" s="375"/>
      <c r="DR12" s="375"/>
      <c r="DS12" s="375"/>
      <c r="DT12" s="375"/>
      <c r="DU12" s="375"/>
      <c r="DV12" s="375"/>
      <c r="DW12" s="375"/>
      <c r="DX12" s="375"/>
      <c r="DY12" s="375"/>
      <c r="DZ12" s="375"/>
      <c r="EA12" s="375"/>
      <c r="EB12" s="375"/>
      <c r="EC12" s="375"/>
      <c r="ED12" s="375"/>
      <c r="EE12" s="376"/>
      <c r="EF12" s="374"/>
      <c r="EG12" s="375"/>
      <c r="EH12" s="375"/>
      <c r="EI12" s="375"/>
      <c r="EJ12" s="375"/>
      <c r="EK12" s="375"/>
      <c r="EL12" s="375"/>
      <c r="EM12" s="375"/>
      <c r="EN12" s="375"/>
      <c r="EO12" s="375"/>
      <c r="EP12" s="375"/>
      <c r="EQ12" s="375"/>
      <c r="ER12" s="375"/>
      <c r="ES12" s="375"/>
      <c r="ET12" s="375"/>
      <c r="EU12" s="375"/>
      <c r="EV12" s="375"/>
      <c r="EW12" s="375"/>
      <c r="EX12" s="375"/>
      <c r="EY12" s="375"/>
      <c r="EZ12" s="375"/>
      <c r="FA12" s="375"/>
      <c r="FB12" s="375"/>
      <c r="FC12" s="375"/>
      <c r="FD12" s="375"/>
      <c r="FE12" s="375"/>
      <c r="FF12" s="375"/>
      <c r="FG12" s="375"/>
      <c r="FH12" s="375"/>
      <c r="FI12" s="375"/>
      <c r="FJ12" s="375"/>
      <c r="FK12" s="375"/>
      <c r="FL12" s="376"/>
      <c r="FM12" s="374"/>
      <c r="FN12" s="375"/>
      <c r="FO12" s="375"/>
      <c r="FP12" s="375"/>
      <c r="FQ12" s="375"/>
      <c r="FR12" s="375"/>
      <c r="FS12" s="375"/>
      <c r="FT12" s="375"/>
      <c r="FU12" s="375"/>
      <c r="FV12" s="375"/>
      <c r="FW12" s="375"/>
      <c r="FX12" s="375"/>
      <c r="FY12" s="375"/>
      <c r="FZ12" s="375"/>
      <c r="GA12" s="375"/>
      <c r="GB12" s="375"/>
      <c r="GC12" s="375"/>
      <c r="GD12" s="375"/>
      <c r="GE12" s="375"/>
      <c r="GF12" s="375"/>
      <c r="GG12" s="375"/>
      <c r="GH12" s="375"/>
      <c r="GI12" s="375"/>
      <c r="GJ12" s="375"/>
      <c r="GK12" s="375"/>
      <c r="GL12" s="375"/>
      <c r="GM12" s="375"/>
      <c r="GN12" s="375"/>
      <c r="GO12" s="375"/>
      <c r="GP12" s="375"/>
      <c r="GQ12" s="375"/>
      <c r="GR12" s="375"/>
      <c r="GS12" s="376"/>
      <c r="GT12" s="374"/>
      <c r="GU12" s="375"/>
      <c r="GV12" s="375"/>
      <c r="GW12" s="375"/>
      <c r="GX12" s="375"/>
      <c r="GY12" s="375"/>
      <c r="GZ12" s="375"/>
      <c r="HA12" s="375"/>
      <c r="HB12" s="375"/>
      <c r="HC12" s="375"/>
      <c r="HD12" s="375"/>
      <c r="HE12" s="375"/>
      <c r="HF12" s="375"/>
      <c r="HG12" s="375"/>
      <c r="HH12" s="375"/>
      <c r="HI12" s="375"/>
      <c r="HJ12" s="375"/>
      <c r="HK12" s="375"/>
      <c r="HL12" s="375"/>
      <c r="HM12" s="375"/>
      <c r="HN12" s="375"/>
      <c r="HO12" s="375"/>
      <c r="HP12" s="375"/>
      <c r="HQ12" s="375"/>
      <c r="HR12" s="375"/>
      <c r="HS12" s="375"/>
      <c r="HT12" s="375"/>
      <c r="HU12" s="375"/>
      <c r="HV12" s="375"/>
      <c r="HW12" s="375"/>
      <c r="HX12" s="375"/>
      <c r="HY12" s="375"/>
      <c r="HZ12" s="376"/>
    </row>
    <row r="13" spans="1:234" ht="65.099999999999994" customHeight="1" outlineLevel="1" thickBot="1">
      <c r="A13" s="420" t="s">
        <v>3065</v>
      </c>
      <c r="B13" s="421"/>
      <c r="C13" s="119">
        <f>SUM(C9+C10+C11+C12)</f>
        <v>167585.27207922429</v>
      </c>
      <c r="D13" s="374"/>
      <c r="E13" s="375"/>
      <c r="F13" s="375"/>
      <c r="G13" s="375"/>
      <c r="H13" s="375"/>
      <c r="I13" s="375"/>
      <c r="J13" s="375"/>
      <c r="K13" s="375"/>
      <c r="L13" s="375"/>
      <c r="M13" s="375"/>
      <c r="N13" s="375"/>
      <c r="O13" s="375"/>
      <c r="P13" s="375"/>
      <c r="Q13" s="375"/>
      <c r="R13" s="375"/>
      <c r="S13" s="375"/>
      <c r="T13" s="375"/>
      <c r="U13" s="375"/>
      <c r="V13" s="375"/>
      <c r="W13" s="375"/>
      <c r="X13" s="375"/>
      <c r="Y13" s="375"/>
      <c r="Z13" s="375"/>
      <c r="AA13" s="375"/>
      <c r="AB13" s="375"/>
      <c r="AC13" s="375"/>
      <c r="AD13" s="375"/>
      <c r="AE13" s="375"/>
      <c r="AF13" s="375"/>
      <c r="AG13" s="375"/>
      <c r="AH13" s="375"/>
      <c r="AI13" s="375"/>
      <c r="AJ13" s="376"/>
      <c r="AK13" s="374"/>
      <c r="AL13" s="375"/>
      <c r="AM13" s="375"/>
      <c r="AN13" s="375"/>
      <c r="AO13" s="375"/>
      <c r="AP13" s="375"/>
      <c r="AQ13" s="375"/>
      <c r="AR13" s="375"/>
      <c r="AS13" s="375"/>
      <c r="AT13" s="375"/>
      <c r="AU13" s="375"/>
      <c r="AV13" s="375"/>
      <c r="AW13" s="375"/>
      <c r="AX13" s="375"/>
      <c r="AY13" s="375"/>
      <c r="AZ13" s="375"/>
      <c r="BA13" s="375"/>
      <c r="BB13" s="375"/>
      <c r="BC13" s="375"/>
      <c r="BD13" s="375"/>
      <c r="BE13" s="375"/>
      <c r="BF13" s="375"/>
      <c r="BG13" s="375"/>
      <c r="BH13" s="375"/>
      <c r="BI13" s="375"/>
      <c r="BJ13" s="375"/>
      <c r="BK13" s="375"/>
      <c r="BL13" s="375"/>
      <c r="BM13" s="375"/>
      <c r="BN13" s="375"/>
      <c r="BO13" s="375"/>
      <c r="BP13" s="375"/>
      <c r="BQ13" s="376"/>
      <c r="BR13" s="374"/>
      <c r="BS13" s="375"/>
      <c r="BT13" s="375"/>
      <c r="BU13" s="375"/>
      <c r="BV13" s="375"/>
      <c r="BW13" s="375"/>
      <c r="BX13" s="375"/>
      <c r="BY13" s="375"/>
      <c r="BZ13" s="375"/>
      <c r="CA13" s="375"/>
      <c r="CB13" s="375"/>
      <c r="CC13" s="375"/>
      <c r="CD13" s="375"/>
      <c r="CE13" s="375"/>
      <c r="CF13" s="375"/>
      <c r="CG13" s="375"/>
      <c r="CH13" s="375"/>
      <c r="CI13" s="375"/>
      <c r="CJ13" s="375"/>
      <c r="CK13" s="375"/>
      <c r="CL13" s="375"/>
      <c r="CM13" s="375"/>
      <c r="CN13" s="375"/>
      <c r="CO13" s="375"/>
      <c r="CP13" s="375"/>
      <c r="CQ13" s="375"/>
      <c r="CR13" s="375"/>
      <c r="CS13" s="375"/>
      <c r="CT13" s="375"/>
      <c r="CU13" s="375"/>
      <c r="CV13" s="375"/>
      <c r="CW13" s="375"/>
      <c r="CX13" s="376"/>
      <c r="CY13" s="374"/>
      <c r="CZ13" s="375"/>
      <c r="DA13" s="375"/>
      <c r="DB13" s="375"/>
      <c r="DC13" s="375"/>
      <c r="DD13" s="375"/>
      <c r="DE13" s="375"/>
      <c r="DF13" s="375"/>
      <c r="DG13" s="375"/>
      <c r="DH13" s="375"/>
      <c r="DI13" s="375"/>
      <c r="DJ13" s="375"/>
      <c r="DK13" s="375"/>
      <c r="DL13" s="375"/>
      <c r="DM13" s="375"/>
      <c r="DN13" s="375"/>
      <c r="DO13" s="375"/>
      <c r="DP13" s="375"/>
      <c r="DQ13" s="375"/>
      <c r="DR13" s="375"/>
      <c r="DS13" s="375"/>
      <c r="DT13" s="375"/>
      <c r="DU13" s="375"/>
      <c r="DV13" s="375"/>
      <c r="DW13" s="375"/>
      <c r="DX13" s="375"/>
      <c r="DY13" s="375"/>
      <c r="DZ13" s="375"/>
      <c r="EA13" s="375"/>
      <c r="EB13" s="375"/>
      <c r="EC13" s="375"/>
      <c r="ED13" s="375"/>
      <c r="EE13" s="376"/>
      <c r="EF13" s="374"/>
      <c r="EG13" s="375"/>
      <c r="EH13" s="375"/>
      <c r="EI13" s="375"/>
      <c r="EJ13" s="375"/>
      <c r="EK13" s="375"/>
      <c r="EL13" s="375"/>
      <c r="EM13" s="375"/>
      <c r="EN13" s="375"/>
      <c r="EO13" s="375"/>
      <c r="EP13" s="375"/>
      <c r="EQ13" s="375"/>
      <c r="ER13" s="375"/>
      <c r="ES13" s="375"/>
      <c r="ET13" s="375"/>
      <c r="EU13" s="375"/>
      <c r="EV13" s="375"/>
      <c r="EW13" s="375"/>
      <c r="EX13" s="375"/>
      <c r="EY13" s="375"/>
      <c r="EZ13" s="375"/>
      <c r="FA13" s="375"/>
      <c r="FB13" s="375"/>
      <c r="FC13" s="375"/>
      <c r="FD13" s="375"/>
      <c r="FE13" s="375"/>
      <c r="FF13" s="375"/>
      <c r="FG13" s="375"/>
      <c r="FH13" s="375"/>
      <c r="FI13" s="375"/>
      <c r="FJ13" s="375"/>
      <c r="FK13" s="375"/>
      <c r="FL13" s="376"/>
      <c r="FM13" s="374"/>
      <c r="FN13" s="375"/>
      <c r="FO13" s="375"/>
      <c r="FP13" s="375"/>
      <c r="FQ13" s="375"/>
      <c r="FR13" s="375"/>
      <c r="FS13" s="375"/>
      <c r="FT13" s="375"/>
      <c r="FU13" s="375"/>
      <c r="FV13" s="375"/>
      <c r="FW13" s="375"/>
      <c r="FX13" s="375"/>
      <c r="FY13" s="375"/>
      <c r="FZ13" s="375"/>
      <c r="GA13" s="375"/>
      <c r="GB13" s="375"/>
      <c r="GC13" s="375"/>
      <c r="GD13" s="375"/>
      <c r="GE13" s="375"/>
      <c r="GF13" s="375"/>
      <c r="GG13" s="375"/>
      <c r="GH13" s="375"/>
      <c r="GI13" s="375"/>
      <c r="GJ13" s="375"/>
      <c r="GK13" s="375"/>
      <c r="GL13" s="375"/>
      <c r="GM13" s="375"/>
      <c r="GN13" s="375"/>
      <c r="GO13" s="375"/>
      <c r="GP13" s="375"/>
      <c r="GQ13" s="375"/>
      <c r="GR13" s="375"/>
      <c r="GS13" s="376"/>
      <c r="GT13" s="374"/>
      <c r="GU13" s="375"/>
      <c r="GV13" s="375"/>
      <c r="GW13" s="375"/>
      <c r="GX13" s="375"/>
      <c r="GY13" s="375"/>
      <c r="GZ13" s="375"/>
      <c r="HA13" s="375"/>
      <c r="HB13" s="375"/>
      <c r="HC13" s="375"/>
      <c r="HD13" s="375"/>
      <c r="HE13" s="375"/>
      <c r="HF13" s="375"/>
      <c r="HG13" s="375"/>
      <c r="HH13" s="375"/>
      <c r="HI13" s="375"/>
      <c r="HJ13" s="375"/>
      <c r="HK13" s="375"/>
      <c r="HL13" s="375"/>
      <c r="HM13" s="375"/>
      <c r="HN13" s="375"/>
      <c r="HO13" s="375"/>
      <c r="HP13" s="375"/>
      <c r="HQ13" s="375"/>
      <c r="HR13" s="375"/>
      <c r="HS13" s="375"/>
      <c r="HT13" s="375"/>
      <c r="HU13" s="375"/>
      <c r="HV13" s="375"/>
      <c r="HW13" s="375"/>
      <c r="HX13" s="375"/>
      <c r="HY13" s="375"/>
      <c r="HZ13" s="376"/>
    </row>
    <row r="14" spans="1:234" ht="100.5" customHeight="1" outlineLevel="1" thickBot="1">
      <c r="A14" s="420" t="s">
        <v>3322</v>
      </c>
      <c r="B14" s="421"/>
      <c r="C14" s="119">
        <f>SUM(M18+AT18+CA18+DH18+EO18+FV18+HC18)</f>
        <v>110658</v>
      </c>
      <c r="D14" s="39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91"/>
      <c r="AI14" s="391"/>
      <c r="AJ14" s="392"/>
      <c r="AK14" s="390"/>
      <c r="AL14" s="391"/>
      <c r="AM14" s="391"/>
      <c r="AN14" s="391"/>
      <c r="AO14" s="391"/>
      <c r="AP14" s="391"/>
      <c r="AQ14" s="391"/>
      <c r="AR14" s="391"/>
      <c r="AS14" s="391"/>
      <c r="AT14" s="391"/>
      <c r="AU14" s="391"/>
      <c r="AV14" s="391"/>
      <c r="AW14" s="391"/>
      <c r="AX14" s="391"/>
      <c r="AY14" s="391"/>
      <c r="AZ14" s="391"/>
      <c r="BA14" s="391"/>
      <c r="BB14" s="391"/>
      <c r="BC14" s="391"/>
      <c r="BD14" s="391"/>
      <c r="BE14" s="391"/>
      <c r="BF14" s="391"/>
      <c r="BG14" s="391"/>
      <c r="BH14" s="391"/>
      <c r="BI14" s="391"/>
      <c r="BJ14" s="391"/>
      <c r="BK14" s="391"/>
      <c r="BL14" s="391"/>
      <c r="BM14" s="391"/>
      <c r="BN14" s="391"/>
      <c r="BO14" s="391"/>
      <c r="BP14" s="391"/>
      <c r="BQ14" s="392"/>
      <c r="BR14" s="390"/>
      <c r="BS14" s="391"/>
      <c r="BT14" s="391"/>
      <c r="BU14" s="391"/>
      <c r="BV14" s="391"/>
      <c r="BW14" s="391"/>
      <c r="BX14" s="391"/>
      <c r="BY14" s="391"/>
      <c r="BZ14" s="391"/>
      <c r="CA14" s="391"/>
      <c r="CB14" s="391"/>
      <c r="CC14" s="391"/>
      <c r="CD14" s="391"/>
      <c r="CE14" s="391"/>
      <c r="CF14" s="391"/>
      <c r="CG14" s="391"/>
      <c r="CH14" s="391"/>
      <c r="CI14" s="391"/>
      <c r="CJ14" s="391"/>
      <c r="CK14" s="391"/>
      <c r="CL14" s="391"/>
      <c r="CM14" s="391"/>
      <c r="CN14" s="391"/>
      <c r="CO14" s="391"/>
      <c r="CP14" s="391"/>
      <c r="CQ14" s="391"/>
      <c r="CR14" s="391"/>
      <c r="CS14" s="391"/>
      <c r="CT14" s="391"/>
      <c r="CU14" s="391"/>
      <c r="CV14" s="391"/>
      <c r="CW14" s="391"/>
      <c r="CX14" s="392"/>
      <c r="CY14" s="390"/>
      <c r="CZ14" s="391"/>
      <c r="DA14" s="391"/>
      <c r="DB14" s="391"/>
      <c r="DC14" s="391"/>
      <c r="DD14" s="391"/>
      <c r="DE14" s="391"/>
      <c r="DF14" s="391"/>
      <c r="DG14" s="391"/>
      <c r="DH14" s="391"/>
      <c r="DI14" s="391"/>
      <c r="DJ14" s="391"/>
      <c r="DK14" s="391"/>
      <c r="DL14" s="391"/>
      <c r="DM14" s="391"/>
      <c r="DN14" s="391"/>
      <c r="DO14" s="391"/>
      <c r="DP14" s="391"/>
      <c r="DQ14" s="391"/>
      <c r="DR14" s="391"/>
      <c r="DS14" s="391"/>
      <c r="DT14" s="391"/>
      <c r="DU14" s="391"/>
      <c r="DV14" s="391"/>
      <c r="DW14" s="391"/>
      <c r="DX14" s="391"/>
      <c r="DY14" s="391"/>
      <c r="DZ14" s="391"/>
      <c r="EA14" s="391"/>
      <c r="EB14" s="391"/>
      <c r="EC14" s="391"/>
      <c r="ED14" s="391"/>
      <c r="EE14" s="392"/>
      <c r="EF14" s="390"/>
      <c r="EG14" s="391"/>
      <c r="EH14" s="391"/>
      <c r="EI14" s="391"/>
      <c r="EJ14" s="391"/>
      <c r="EK14" s="391"/>
      <c r="EL14" s="391"/>
      <c r="EM14" s="391"/>
      <c r="EN14" s="391"/>
      <c r="EO14" s="391"/>
      <c r="EP14" s="391"/>
      <c r="EQ14" s="391"/>
      <c r="ER14" s="391"/>
      <c r="ES14" s="391"/>
      <c r="ET14" s="391"/>
      <c r="EU14" s="391"/>
      <c r="EV14" s="391"/>
      <c r="EW14" s="391"/>
      <c r="EX14" s="391"/>
      <c r="EY14" s="391"/>
      <c r="EZ14" s="391"/>
      <c r="FA14" s="391"/>
      <c r="FB14" s="391"/>
      <c r="FC14" s="391"/>
      <c r="FD14" s="391"/>
      <c r="FE14" s="391"/>
      <c r="FF14" s="391"/>
      <c r="FG14" s="391"/>
      <c r="FH14" s="391"/>
      <c r="FI14" s="391"/>
      <c r="FJ14" s="391"/>
      <c r="FK14" s="391"/>
      <c r="FL14" s="392"/>
      <c r="FM14" s="390"/>
      <c r="FN14" s="391"/>
      <c r="FO14" s="391"/>
      <c r="FP14" s="391"/>
      <c r="FQ14" s="391"/>
      <c r="FR14" s="391"/>
      <c r="FS14" s="391"/>
      <c r="FT14" s="391"/>
      <c r="FU14" s="391"/>
      <c r="FV14" s="391"/>
      <c r="FW14" s="391"/>
      <c r="FX14" s="391"/>
      <c r="FY14" s="391"/>
      <c r="FZ14" s="391"/>
      <c r="GA14" s="391"/>
      <c r="GB14" s="391"/>
      <c r="GC14" s="391"/>
      <c r="GD14" s="391"/>
      <c r="GE14" s="391"/>
      <c r="GF14" s="391"/>
      <c r="GG14" s="391"/>
      <c r="GH14" s="391"/>
      <c r="GI14" s="391"/>
      <c r="GJ14" s="391"/>
      <c r="GK14" s="391"/>
      <c r="GL14" s="391"/>
      <c r="GM14" s="391"/>
      <c r="GN14" s="391"/>
      <c r="GO14" s="391"/>
      <c r="GP14" s="391"/>
      <c r="GQ14" s="391"/>
      <c r="GR14" s="391"/>
      <c r="GS14" s="392"/>
      <c r="GT14" s="390"/>
      <c r="GU14" s="391"/>
      <c r="GV14" s="391"/>
      <c r="GW14" s="391"/>
      <c r="GX14" s="391"/>
      <c r="GY14" s="391"/>
      <c r="GZ14" s="391"/>
      <c r="HA14" s="391"/>
      <c r="HB14" s="391"/>
      <c r="HC14" s="391"/>
      <c r="HD14" s="391"/>
      <c r="HE14" s="391"/>
      <c r="HF14" s="391"/>
      <c r="HG14" s="391"/>
      <c r="HH14" s="391"/>
      <c r="HI14" s="391"/>
      <c r="HJ14" s="391"/>
      <c r="HK14" s="391"/>
      <c r="HL14" s="391"/>
      <c r="HM14" s="391"/>
      <c r="HN14" s="391"/>
      <c r="HO14" s="391"/>
      <c r="HP14" s="391"/>
      <c r="HQ14" s="391"/>
      <c r="HR14" s="391"/>
      <c r="HS14" s="391"/>
      <c r="HT14" s="391"/>
      <c r="HU14" s="391"/>
      <c r="HV14" s="391"/>
      <c r="HW14" s="391"/>
      <c r="HX14" s="391"/>
      <c r="HY14" s="391"/>
      <c r="HZ14" s="392"/>
    </row>
    <row r="15" spans="1:234" s="175" customFormat="1" ht="20.100000000000001" customHeight="1" thickBot="1">
      <c r="A15" s="469" t="s">
        <v>668</v>
      </c>
      <c r="B15" s="470"/>
      <c r="C15" s="470"/>
      <c r="D15" s="171"/>
      <c r="E15" s="171"/>
      <c r="F15" s="171"/>
      <c r="G15" s="171"/>
      <c r="H15" s="171"/>
      <c r="I15" s="171"/>
      <c r="J15" s="171"/>
      <c r="K15" s="171"/>
      <c r="L15" s="171"/>
      <c r="M15" s="171"/>
      <c r="N15" s="171"/>
      <c r="O15" s="171"/>
      <c r="P15" s="171"/>
      <c r="Q15" s="171"/>
      <c r="R15" s="171"/>
      <c r="S15" s="171"/>
      <c r="T15" s="171"/>
      <c r="U15" s="171"/>
      <c r="V15" s="171"/>
      <c r="W15" s="171"/>
      <c r="X15" s="171"/>
      <c r="Y15" s="171"/>
      <c r="Z15" s="171"/>
      <c r="AA15" s="172"/>
      <c r="AB15" s="173"/>
      <c r="AC15" s="173"/>
      <c r="AD15" s="173"/>
      <c r="AE15" s="173"/>
      <c r="AF15" s="173"/>
      <c r="AG15" s="173"/>
      <c r="AH15" s="173"/>
      <c r="AI15" s="173"/>
      <c r="AJ15" s="173"/>
      <c r="AK15" s="174"/>
      <c r="AL15" s="174"/>
      <c r="AM15" s="174"/>
      <c r="AN15" s="174"/>
      <c r="AO15" s="174"/>
      <c r="AP15" s="174"/>
      <c r="AQ15" s="174"/>
      <c r="AR15" s="174"/>
      <c r="AS15" s="174"/>
      <c r="AT15" s="174"/>
      <c r="AU15" s="174"/>
      <c r="AV15" s="174"/>
      <c r="AW15" s="174"/>
      <c r="AX15" s="174"/>
      <c r="AY15" s="174"/>
      <c r="AZ15" s="174"/>
      <c r="BA15" s="174"/>
      <c r="BB15" s="174"/>
      <c r="BC15" s="174"/>
      <c r="BD15" s="174"/>
      <c r="BE15" s="174"/>
      <c r="BF15" s="174"/>
      <c r="BG15" s="174"/>
      <c r="BH15" s="174"/>
      <c r="BI15" s="173"/>
      <c r="BJ15" s="173"/>
      <c r="BK15" s="173"/>
      <c r="BL15" s="173"/>
      <c r="BM15" s="173"/>
      <c r="BN15" s="173"/>
      <c r="BO15" s="173"/>
      <c r="BP15" s="173"/>
      <c r="BQ15" s="173"/>
      <c r="BR15" s="174"/>
      <c r="BS15" s="174"/>
      <c r="BT15" s="174"/>
      <c r="BU15" s="174"/>
      <c r="BV15" s="174"/>
      <c r="BW15" s="174"/>
      <c r="BX15" s="174"/>
      <c r="BY15" s="174"/>
      <c r="BZ15" s="174"/>
      <c r="CA15" s="174"/>
      <c r="CB15" s="174"/>
      <c r="CC15" s="174"/>
      <c r="CD15" s="174"/>
      <c r="CE15" s="174"/>
      <c r="CF15" s="174"/>
      <c r="CG15" s="174"/>
      <c r="CH15" s="174"/>
      <c r="CI15" s="174"/>
      <c r="CJ15" s="174"/>
      <c r="CK15" s="174"/>
      <c r="CL15" s="174"/>
      <c r="CM15" s="174"/>
      <c r="CN15" s="174"/>
      <c r="CO15" s="174"/>
      <c r="CP15" s="173"/>
      <c r="CQ15" s="173"/>
      <c r="CR15" s="173"/>
      <c r="CS15" s="173"/>
      <c r="CT15" s="173"/>
      <c r="CU15" s="173"/>
      <c r="CV15" s="173"/>
      <c r="CW15" s="173"/>
      <c r="CX15" s="173"/>
      <c r="CY15" s="174"/>
      <c r="CZ15" s="174"/>
      <c r="DA15" s="174"/>
      <c r="DB15" s="174"/>
      <c r="DC15" s="174"/>
      <c r="DD15" s="174"/>
      <c r="DE15" s="174"/>
      <c r="DF15" s="174"/>
      <c r="DG15" s="174"/>
      <c r="DH15" s="174"/>
      <c r="DI15" s="174"/>
      <c r="DJ15" s="174"/>
      <c r="DK15" s="174"/>
      <c r="DL15" s="174"/>
      <c r="DM15" s="174"/>
      <c r="DN15" s="174"/>
      <c r="DO15" s="174"/>
      <c r="DP15" s="174"/>
      <c r="DQ15" s="174"/>
      <c r="DR15" s="174"/>
      <c r="DS15" s="174"/>
      <c r="DT15" s="174"/>
      <c r="DU15" s="174"/>
      <c r="DV15" s="174"/>
      <c r="DW15" s="173"/>
      <c r="DX15" s="173"/>
      <c r="DY15" s="173"/>
      <c r="DZ15" s="173"/>
      <c r="EA15" s="173"/>
      <c r="EB15" s="173"/>
      <c r="EC15" s="173"/>
      <c r="ED15" s="173"/>
      <c r="EE15" s="173"/>
      <c r="EF15" s="174"/>
      <c r="EG15" s="174"/>
      <c r="EH15" s="174"/>
      <c r="EI15" s="174"/>
      <c r="EJ15" s="174"/>
      <c r="EK15" s="174"/>
      <c r="EL15" s="174"/>
      <c r="EM15" s="174"/>
      <c r="EN15" s="174"/>
      <c r="EO15" s="174"/>
      <c r="EP15" s="174"/>
      <c r="EQ15" s="174"/>
      <c r="ER15" s="174"/>
      <c r="ES15" s="174"/>
      <c r="ET15" s="174"/>
      <c r="EU15" s="174"/>
      <c r="EV15" s="174"/>
      <c r="EW15" s="174"/>
      <c r="EX15" s="174"/>
      <c r="EY15" s="174"/>
      <c r="EZ15" s="174"/>
      <c r="FA15" s="174"/>
      <c r="FB15" s="174"/>
      <c r="FC15" s="174"/>
      <c r="FD15" s="173"/>
      <c r="FE15" s="173"/>
      <c r="FF15" s="173"/>
      <c r="FG15" s="173"/>
      <c r="FH15" s="173"/>
      <c r="FI15" s="173"/>
      <c r="FJ15" s="173"/>
      <c r="FK15" s="173"/>
      <c r="FL15" s="173"/>
      <c r="FM15" s="174"/>
      <c r="FN15" s="174"/>
      <c r="FO15" s="174"/>
      <c r="FP15" s="174"/>
      <c r="FQ15" s="174"/>
      <c r="FR15" s="174"/>
      <c r="FS15" s="174"/>
      <c r="FT15" s="174"/>
      <c r="FU15" s="174"/>
      <c r="FV15" s="174"/>
      <c r="FW15" s="174"/>
      <c r="FX15" s="174"/>
      <c r="FY15" s="174"/>
      <c r="FZ15" s="174"/>
      <c r="GA15" s="174"/>
      <c r="GB15" s="174"/>
      <c r="GC15" s="174"/>
      <c r="GD15" s="174"/>
      <c r="GE15" s="174"/>
      <c r="GF15" s="174"/>
      <c r="GG15" s="174"/>
      <c r="GH15" s="174"/>
      <c r="GI15" s="174"/>
      <c r="GJ15" s="174"/>
      <c r="GK15" s="173"/>
      <c r="GL15" s="173"/>
      <c r="GM15" s="173"/>
      <c r="GN15" s="173"/>
      <c r="GO15" s="173"/>
      <c r="GP15" s="173"/>
      <c r="GQ15" s="173"/>
      <c r="GR15" s="173"/>
      <c r="GS15" s="173"/>
      <c r="GT15" s="174"/>
      <c r="GU15" s="174"/>
      <c r="GV15" s="174"/>
      <c r="GW15" s="174"/>
      <c r="GX15" s="174"/>
      <c r="GY15" s="174"/>
      <c r="GZ15" s="174"/>
      <c r="HA15" s="174"/>
      <c r="HB15" s="174"/>
      <c r="HC15" s="174"/>
      <c r="HD15" s="174"/>
      <c r="HE15" s="174"/>
      <c r="HF15" s="174"/>
      <c r="HG15" s="174"/>
      <c r="HH15" s="174"/>
      <c r="HI15" s="174"/>
      <c r="HJ15" s="174"/>
      <c r="HK15" s="174"/>
      <c r="HL15" s="174"/>
      <c r="HM15" s="174"/>
      <c r="HN15" s="174"/>
      <c r="HO15" s="174"/>
      <c r="HP15" s="174"/>
      <c r="HQ15" s="174"/>
      <c r="HR15" s="173"/>
      <c r="HS15" s="173"/>
      <c r="HT15" s="173"/>
      <c r="HU15" s="173"/>
      <c r="HV15" s="173"/>
      <c r="HW15" s="173"/>
      <c r="HX15" s="173"/>
      <c r="HY15" s="173"/>
      <c r="HZ15" s="173"/>
    </row>
    <row r="16" spans="1:234" s="4" customFormat="1" ht="69.95" customHeight="1" thickBot="1">
      <c r="A16" s="417" t="s">
        <v>3066</v>
      </c>
      <c r="B16" s="418"/>
      <c r="C16" s="419"/>
      <c r="D16" s="176" t="s">
        <v>1745</v>
      </c>
      <c r="E16" s="377" t="s">
        <v>3573</v>
      </c>
      <c r="F16" s="378"/>
      <c r="G16" s="99" t="s">
        <v>1746</v>
      </c>
      <c r="H16" s="382" t="s">
        <v>1350</v>
      </c>
      <c r="I16" s="383"/>
      <c r="J16" s="383"/>
      <c r="K16" s="383"/>
      <c r="L16" s="383"/>
      <c r="M16" s="383"/>
      <c r="N16" s="383"/>
      <c r="O16" s="383"/>
      <c r="P16" s="383"/>
      <c r="Q16" s="383"/>
      <c r="R16" s="383"/>
      <c r="S16" s="383"/>
      <c r="T16" s="383"/>
      <c r="U16" s="383"/>
      <c r="V16" s="383"/>
      <c r="W16" s="383"/>
      <c r="X16" s="383"/>
      <c r="Y16" s="383"/>
      <c r="Z16" s="383"/>
      <c r="AA16" s="383"/>
      <c r="AB16" s="383"/>
      <c r="AC16" s="383"/>
      <c r="AD16" s="383"/>
      <c r="AE16" s="383"/>
      <c r="AF16" s="383"/>
      <c r="AG16" s="383"/>
      <c r="AH16" s="383"/>
      <c r="AI16" s="383"/>
      <c r="AJ16" s="384"/>
      <c r="AK16" s="99" t="s">
        <v>1745</v>
      </c>
      <c r="AL16" s="377" t="s">
        <v>3573</v>
      </c>
      <c r="AM16" s="378"/>
      <c r="AN16" s="99" t="s">
        <v>1746</v>
      </c>
      <c r="AO16" s="382" t="s">
        <v>2470</v>
      </c>
      <c r="AP16" s="383"/>
      <c r="AQ16" s="383"/>
      <c r="AR16" s="383"/>
      <c r="AS16" s="383"/>
      <c r="AT16" s="383"/>
      <c r="AU16" s="383"/>
      <c r="AV16" s="383"/>
      <c r="AW16" s="383"/>
      <c r="AX16" s="383"/>
      <c r="AY16" s="383"/>
      <c r="AZ16" s="383"/>
      <c r="BA16" s="383"/>
      <c r="BB16" s="383"/>
      <c r="BC16" s="383"/>
      <c r="BD16" s="383"/>
      <c r="BE16" s="383"/>
      <c r="BF16" s="383"/>
      <c r="BG16" s="383"/>
      <c r="BH16" s="383"/>
      <c r="BI16" s="383"/>
      <c r="BJ16" s="383"/>
      <c r="BK16" s="383"/>
      <c r="BL16" s="383"/>
      <c r="BM16" s="383"/>
      <c r="BN16" s="383"/>
      <c r="BO16" s="383"/>
      <c r="BP16" s="383"/>
      <c r="BQ16" s="384"/>
      <c r="BR16" s="99" t="s">
        <v>1745</v>
      </c>
      <c r="BS16" s="377" t="s">
        <v>3573</v>
      </c>
      <c r="BT16" s="378"/>
      <c r="BU16" s="99" t="s">
        <v>1746</v>
      </c>
      <c r="BV16" s="382" t="s">
        <v>2471</v>
      </c>
      <c r="BW16" s="383"/>
      <c r="BX16" s="383"/>
      <c r="BY16" s="383"/>
      <c r="BZ16" s="383"/>
      <c r="CA16" s="383"/>
      <c r="CB16" s="383"/>
      <c r="CC16" s="383"/>
      <c r="CD16" s="383"/>
      <c r="CE16" s="383"/>
      <c r="CF16" s="383"/>
      <c r="CG16" s="383"/>
      <c r="CH16" s="383"/>
      <c r="CI16" s="383"/>
      <c r="CJ16" s="383"/>
      <c r="CK16" s="383"/>
      <c r="CL16" s="383"/>
      <c r="CM16" s="383"/>
      <c r="CN16" s="383"/>
      <c r="CO16" s="383"/>
      <c r="CP16" s="383"/>
      <c r="CQ16" s="383"/>
      <c r="CR16" s="383"/>
      <c r="CS16" s="383"/>
      <c r="CT16" s="383"/>
      <c r="CU16" s="383"/>
      <c r="CV16" s="383"/>
      <c r="CW16" s="383"/>
      <c r="CX16" s="384"/>
      <c r="CY16" s="99" t="s">
        <v>1745</v>
      </c>
      <c r="CZ16" s="377"/>
      <c r="DA16" s="378"/>
      <c r="DB16" s="99" t="s">
        <v>1746</v>
      </c>
      <c r="DC16" s="382" t="s">
        <v>2472</v>
      </c>
      <c r="DD16" s="383"/>
      <c r="DE16" s="383"/>
      <c r="DF16" s="383"/>
      <c r="DG16" s="383"/>
      <c r="DH16" s="383"/>
      <c r="DI16" s="383"/>
      <c r="DJ16" s="383"/>
      <c r="DK16" s="383"/>
      <c r="DL16" s="383"/>
      <c r="DM16" s="383"/>
      <c r="DN16" s="383"/>
      <c r="DO16" s="383"/>
      <c r="DP16" s="383"/>
      <c r="DQ16" s="383"/>
      <c r="DR16" s="383"/>
      <c r="DS16" s="383"/>
      <c r="DT16" s="383"/>
      <c r="DU16" s="383"/>
      <c r="DV16" s="383"/>
      <c r="DW16" s="383"/>
      <c r="DX16" s="383"/>
      <c r="DY16" s="383"/>
      <c r="DZ16" s="383"/>
      <c r="EA16" s="383"/>
      <c r="EB16" s="383"/>
      <c r="EC16" s="383"/>
      <c r="ED16" s="383"/>
      <c r="EE16" s="384"/>
      <c r="EF16" s="99" t="s">
        <v>1745</v>
      </c>
      <c r="EG16" s="377" t="s">
        <v>3573</v>
      </c>
      <c r="EH16" s="378"/>
      <c r="EI16" s="99" t="s">
        <v>1746</v>
      </c>
      <c r="EJ16" s="382" t="s">
        <v>1351</v>
      </c>
      <c r="EK16" s="383"/>
      <c r="EL16" s="383"/>
      <c r="EM16" s="383"/>
      <c r="EN16" s="383"/>
      <c r="EO16" s="383"/>
      <c r="EP16" s="383"/>
      <c r="EQ16" s="383"/>
      <c r="ER16" s="383"/>
      <c r="ES16" s="383"/>
      <c r="ET16" s="383"/>
      <c r="EU16" s="383"/>
      <c r="EV16" s="383"/>
      <c r="EW16" s="383"/>
      <c r="EX16" s="383"/>
      <c r="EY16" s="383"/>
      <c r="EZ16" s="383"/>
      <c r="FA16" s="383"/>
      <c r="FB16" s="383"/>
      <c r="FC16" s="383"/>
      <c r="FD16" s="383"/>
      <c r="FE16" s="383"/>
      <c r="FF16" s="383"/>
      <c r="FG16" s="383"/>
      <c r="FH16" s="383"/>
      <c r="FI16" s="383"/>
      <c r="FJ16" s="383"/>
      <c r="FK16" s="383"/>
      <c r="FL16" s="384"/>
      <c r="FM16" s="99" t="s">
        <v>1745</v>
      </c>
      <c r="FN16" s="377" t="s">
        <v>3573</v>
      </c>
      <c r="FO16" s="378"/>
      <c r="FP16" s="99" t="s">
        <v>1746</v>
      </c>
      <c r="FQ16" s="382" t="s">
        <v>605</v>
      </c>
      <c r="FR16" s="383"/>
      <c r="FS16" s="383"/>
      <c r="FT16" s="383"/>
      <c r="FU16" s="383"/>
      <c r="FV16" s="383"/>
      <c r="FW16" s="383"/>
      <c r="FX16" s="383"/>
      <c r="FY16" s="383"/>
      <c r="FZ16" s="383"/>
      <c r="GA16" s="383"/>
      <c r="GB16" s="383"/>
      <c r="GC16" s="383"/>
      <c r="GD16" s="383"/>
      <c r="GE16" s="383"/>
      <c r="GF16" s="383"/>
      <c r="GG16" s="383"/>
      <c r="GH16" s="383"/>
      <c r="GI16" s="383"/>
      <c r="GJ16" s="383"/>
      <c r="GK16" s="383"/>
      <c r="GL16" s="383"/>
      <c r="GM16" s="383"/>
      <c r="GN16" s="383"/>
      <c r="GO16" s="383"/>
      <c r="GP16" s="383"/>
      <c r="GQ16" s="383"/>
      <c r="GR16" s="383"/>
      <c r="GS16" s="384"/>
      <c r="GT16" s="99" t="s">
        <v>1745</v>
      </c>
      <c r="GU16" s="377"/>
      <c r="GV16" s="378"/>
      <c r="GW16" s="99" t="s">
        <v>1746</v>
      </c>
      <c r="GX16" s="382"/>
      <c r="GY16" s="383"/>
      <c r="GZ16" s="383"/>
      <c r="HA16" s="383"/>
      <c r="HB16" s="383"/>
      <c r="HC16" s="383"/>
      <c r="HD16" s="383"/>
      <c r="HE16" s="383"/>
      <c r="HF16" s="383"/>
      <c r="HG16" s="383"/>
      <c r="HH16" s="383"/>
      <c r="HI16" s="383"/>
      <c r="HJ16" s="383"/>
      <c r="HK16" s="383"/>
      <c r="HL16" s="383"/>
      <c r="HM16" s="383"/>
      <c r="HN16" s="383"/>
      <c r="HO16" s="383"/>
      <c r="HP16" s="383"/>
      <c r="HQ16" s="383"/>
      <c r="HR16" s="383"/>
      <c r="HS16" s="383"/>
      <c r="HT16" s="383"/>
      <c r="HU16" s="383"/>
      <c r="HV16" s="383"/>
      <c r="HW16" s="383"/>
      <c r="HX16" s="383"/>
      <c r="HY16" s="383"/>
      <c r="HZ16" s="384"/>
    </row>
    <row r="17" spans="1:234" s="33" customFormat="1" ht="69.95" customHeight="1" outlineLevel="1" thickBot="1">
      <c r="A17" s="417" t="s">
        <v>3074</v>
      </c>
      <c r="B17" s="418"/>
      <c r="C17" s="419"/>
      <c r="D17" s="114" t="s">
        <v>1747</v>
      </c>
      <c r="E17" s="259" t="s">
        <v>2881</v>
      </c>
      <c r="F17" s="178" t="s">
        <v>2961</v>
      </c>
      <c r="G17" s="260">
        <v>9186</v>
      </c>
      <c r="H17" s="178" t="s">
        <v>2962</v>
      </c>
      <c r="I17" s="260">
        <v>6817.21742538938</v>
      </c>
      <c r="J17" s="178" t="s">
        <v>2963</v>
      </c>
      <c r="K17" s="261">
        <v>5933.71742538938</v>
      </c>
      <c r="L17" s="53" t="s">
        <v>1748</v>
      </c>
      <c r="M17" s="259" t="s">
        <v>2884</v>
      </c>
      <c r="N17" s="178" t="s">
        <v>2961</v>
      </c>
      <c r="O17" s="260">
        <v>7387</v>
      </c>
      <c r="P17" s="178" t="s">
        <v>2962</v>
      </c>
      <c r="Q17" s="260">
        <v>5822.75</v>
      </c>
      <c r="R17" s="178" t="s">
        <v>2963</v>
      </c>
      <c r="S17" s="286">
        <v>2605</v>
      </c>
      <c r="T17" s="53" t="s">
        <v>143</v>
      </c>
      <c r="U17" s="259" t="s">
        <v>2959</v>
      </c>
      <c r="V17" s="178" t="s">
        <v>2961</v>
      </c>
      <c r="W17" s="260">
        <v>3229</v>
      </c>
      <c r="X17" s="178" t="s">
        <v>2962</v>
      </c>
      <c r="Y17" s="260">
        <v>5630.5304760178897</v>
      </c>
      <c r="Z17" s="179" t="s">
        <v>2963</v>
      </c>
      <c r="AA17" s="286">
        <v>4732.6971426845503</v>
      </c>
      <c r="AB17" s="114" t="s">
        <v>143</v>
      </c>
      <c r="AC17" s="259" t="s">
        <v>2883</v>
      </c>
      <c r="AD17" s="178" t="s">
        <v>2961</v>
      </c>
      <c r="AE17" s="260">
        <v>3887</v>
      </c>
      <c r="AF17" s="178" t="s">
        <v>2962</v>
      </c>
      <c r="AG17" s="260">
        <v>2482.2974185215999</v>
      </c>
      <c r="AH17" s="178" t="s">
        <v>2963</v>
      </c>
      <c r="AI17" s="263">
        <v>2107.2974185215999</v>
      </c>
      <c r="AJ17" s="267"/>
      <c r="AK17" s="114" t="s">
        <v>1747</v>
      </c>
      <c r="AL17" s="259" t="s">
        <v>2892</v>
      </c>
      <c r="AM17" s="178" t="s">
        <v>2961</v>
      </c>
      <c r="AN17" s="260">
        <v>2942</v>
      </c>
      <c r="AO17" s="178" t="s">
        <v>2962</v>
      </c>
      <c r="AP17" s="260">
        <v>589.36450000000002</v>
      </c>
      <c r="AQ17" s="178" t="s">
        <v>2963</v>
      </c>
      <c r="AR17" s="261">
        <v>668.89</v>
      </c>
      <c r="AS17" s="53" t="s">
        <v>1748</v>
      </c>
      <c r="AT17" s="259" t="s">
        <v>2890</v>
      </c>
      <c r="AU17" s="178" t="s">
        <v>2961</v>
      </c>
      <c r="AV17" s="260">
        <v>2407</v>
      </c>
      <c r="AW17" s="178" t="s">
        <v>2962</v>
      </c>
      <c r="AX17" s="260">
        <v>90</v>
      </c>
      <c r="AY17" s="178" t="s">
        <v>2963</v>
      </c>
      <c r="AZ17" s="286">
        <v>0</v>
      </c>
      <c r="BA17" s="53" t="s">
        <v>143</v>
      </c>
      <c r="BB17" s="259" t="s">
        <v>2883</v>
      </c>
      <c r="BC17" s="178" t="s">
        <v>2961</v>
      </c>
      <c r="BD17" s="260">
        <v>790</v>
      </c>
      <c r="BE17" s="178" t="s">
        <v>2962</v>
      </c>
      <c r="BF17" s="260">
        <v>676.5</v>
      </c>
      <c r="BG17" s="179" t="s">
        <v>2963</v>
      </c>
      <c r="BH17" s="286">
        <v>676.5</v>
      </c>
      <c r="BI17" s="114" t="s">
        <v>143</v>
      </c>
      <c r="BJ17" s="259"/>
      <c r="BK17" s="178" t="s">
        <v>2961</v>
      </c>
      <c r="BL17" s="260"/>
      <c r="BM17" s="178" t="s">
        <v>2962</v>
      </c>
      <c r="BN17" s="260"/>
      <c r="BO17" s="178" t="s">
        <v>2963</v>
      </c>
      <c r="BP17" s="263"/>
      <c r="BQ17" s="267"/>
      <c r="BR17" s="114" t="s">
        <v>1747</v>
      </c>
      <c r="BS17" s="259" t="s">
        <v>2883</v>
      </c>
      <c r="BT17" s="178" t="s">
        <v>2961</v>
      </c>
      <c r="BU17" s="260">
        <v>2647</v>
      </c>
      <c r="BV17" s="178" t="s">
        <v>2962</v>
      </c>
      <c r="BW17" s="260">
        <v>2694.2317634092601</v>
      </c>
      <c r="BX17" s="178" t="s">
        <v>2963</v>
      </c>
      <c r="BY17" s="261">
        <v>1742.3922634092601</v>
      </c>
      <c r="BZ17" s="53" t="s">
        <v>1748</v>
      </c>
      <c r="CA17" s="259" t="s">
        <v>2959</v>
      </c>
      <c r="CB17" s="178" t="s">
        <v>2961</v>
      </c>
      <c r="CC17" s="260">
        <v>2810</v>
      </c>
      <c r="CD17" s="178" t="s">
        <v>2962</v>
      </c>
      <c r="CE17" s="260">
        <v>2273.6289402028101</v>
      </c>
      <c r="CF17" s="178" t="s">
        <v>2963</v>
      </c>
      <c r="CG17" s="286">
        <v>1624.8789402028101</v>
      </c>
      <c r="CH17" s="53" t="s">
        <v>143</v>
      </c>
      <c r="CI17" s="259" t="s">
        <v>2881</v>
      </c>
      <c r="CJ17" s="178" t="s">
        <v>2961</v>
      </c>
      <c r="CK17" s="260">
        <v>3965</v>
      </c>
      <c r="CL17" s="178" t="s">
        <v>2962</v>
      </c>
      <c r="CM17" s="260">
        <v>747.82316990571496</v>
      </c>
      <c r="CN17" s="179" t="s">
        <v>2963</v>
      </c>
      <c r="CO17" s="286">
        <v>247.82316990571499</v>
      </c>
      <c r="CP17" s="114" t="s">
        <v>143</v>
      </c>
      <c r="CQ17" s="259" t="s">
        <v>2885</v>
      </c>
      <c r="CR17" s="178" t="s">
        <v>2961</v>
      </c>
      <c r="CS17" s="260">
        <v>-3114</v>
      </c>
      <c r="CT17" s="178" t="s">
        <v>2962</v>
      </c>
      <c r="CU17" s="260">
        <v>-528.73556183714902</v>
      </c>
      <c r="CV17" s="178" t="s">
        <v>2963</v>
      </c>
      <c r="CW17" s="263">
        <v>-828.73556183714902</v>
      </c>
      <c r="CX17" s="267"/>
      <c r="CY17" s="114" t="s">
        <v>1747</v>
      </c>
      <c r="CZ17" s="259"/>
      <c r="DA17" s="178" t="s">
        <v>2961</v>
      </c>
      <c r="DB17" s="260"/>
      <c r="DC17" s="178" t="s">
        <v>2962</v>
      </c>
      <c r="DD17" s="260"/>
      <c r="DE17" s="178" t="s">
        <v>2963</v>
      </c>
      <c r="DF17" s="261"/>
      <c r="DG17" s="53" t="s">
        <v>1748</v>
      </c>
      <c r="DH17" s="259"/>
      <c r="DI17" s="178" t="s">
        <v>2961</v>
      </c>
      <c r="DJ17" s="260"/>
      <c r="DK17" s="178" t="s">
        <v>2962</v>
      </c>
      <c r="DL17" s="260"/>
      <c r="DM17" s="178" t="s">
        <v>2963</v>
      </c>
      <c r="DN17" s="262"/>
      <c r="DO17" s="53" t="s">
        <v>143</v>
      </c>
      <c r="DP17" s="259"/>
      <c r="DQ17" s="178" t="s">
        <v>2961</v>
      </c>
      <c r="DR17" s="260"/>
      <c r="DS17" s="178" t="s">
        <v>2962</v>
      </c>
      <c r="DT17" s="260"/>
      <c r="DU17" s="179" t="s">
        <v>2963</v>
      </c>
      <c r="DV17" s="262"/>
      <c r="DW17" s="114" t="s">
        <v>143</v>
      </c>
      <c r="DX17" s="259"/>
      <c r="DY17" s="178" t="s">
        <v>2961</v>
      </c>
      <c r="DZ17" s="260"/>
      <c r="EA17" s="178" t="s">
        <v>2962</v>
      </c>
      <c r="EB17" s="260"/>
      <c r="EC17" s="178" t="s">
        <v>2963</v>
      </c>
      <c r="ED17" s="263"/>
      <c r="EE17" s="267"/>
      <c r="EF17" s="114" t="s">
        <v>1747</v>
      </c>
      <c r="EG17" s="259" t="s">
        <v>2881</v>
      </c>
      <c r="EH17" s="178" t="s">
        <v>2961</v>
      </c>
      <c r="EI17" s="260">
        <v>1076</v>
      </c>
      <c r="EJ17" s="178" t="s">
        <v>2962</v>
      </c>
      <c r="EK17" s="260">
        <v>365.75</v>
      </c>
      <c r="EL17" s="178" t="s">
        <v>2963</v>
      </c>
      <c r="EM17" s="261">
        <v>337.16666666666703</v>
      </c>
      <c r="EN17" s="53" t="s">
        <v>1748</v>
      </c>
      <c r="EO17" s="259" t="s">
        <v>2883</v>
      </c>
      <c r="EP17" s="178" t="s">
        <v>2961</v>
      </c>
      <c r="EQ17" s="260">
        <v>310</v>
      </c>
      <c r="ER17" s="178" t="s">
        <v>2962</v>
      </c>
      <c r="ES17" s="260">
        <v>0</v>
      </c>
      <c r="ET17" s="178" t="s">
        <v>2963</v>
      </c>
      <c r="EU17" s="286">
        <v>0</v>
      </c>
      <c r="EV17" s="53" t="s">
        <v>143</v>
      </c>
      <c r="EW17" s="259" t="s">
        <v>2884</v>
      </c>
      <c r="EX17" s="178" t="s">
        <v>2961</v>
      </c>
      <c r="EY17" s="260">
        <v>300</v>
      </c>
      <c r="EZ17" s="178" t="s">
        <v>2962</v>
      </c>
      <c r="FA17" s="260">
        <v>0</v>
      </c>
      <c r="FB17" s="179" t="s">
        <v>2963</v>
      </c>
      <c r="FC17" s="286">
        <v>0</v>
      </c>
      <c r="FD17" s="114" t="s">
        <v>143</v>
      </c>
      <c r="FE17" s="259"/>
      <c r="FF17" s="178" t="s">
        <v>2961</v>
      </c>
      <c r="FG17" s="260"/>
      <c r="FH17" s="178" t="s">
        <v>2962</v>
      </c>
      <c r="FI17" s="260"/>
      <c r="FJ17" s="178" t="s">
        <v>2963</v>
      </c>
      <c r="FK17" s="263"/>
      <c r="FL17" s="267"/>
      <c r="FM17" s="114" t="s">
        <v>1747</v>
      </c>
      <c r="FN17" s="259" t="s">
        <v>660</v>
      </c>
      <c r="FO17" s="178" t="s">
        <v>2961</v>
      </c>
      <c r="FP17" s="260"/>
      <c r="FQ17" s="178" t="s">
        <v>2962</v>
      </c>
      <c r="FR17" s="260"/>
      <c r="FS17" s="178" t="s">
        <v>2963</v>
      </c>
      <c r="FT17" s="261"/>
      <c r="FU17" s="53" t="s">
        <v>1748</v>
      </c>
      <c r="FV17" s="259"/>
      <c r="FW17" s="178" t="s">
        <v>2961</v>
      </c>
      <c r="FX17" s="260"/>
      <c r="FY17" s="178" t="s">
        <v>2962</v>
      </c>
      <c r="FZ17" s="260"/>
      <c r="GA17" s="178" t="s">
        <v>2963</v>
      </c>
      <c r="GB17" s="262"/>
      <c r="GC17" s="53" t="s">
        <v>143</v>
      </c>
      <c r="GD17" s="259"/>
      <c r="GE17" s="178" t="s">
        <v>2961</v>
      </c>
      <c r="GF17" s="260"/>
      <c r="GG17" s="178" t="s">
        <v>2962</v>
      </c>
      <c r="GH17" s="260"/>
      <c r="GI17" s="179" t="s">
        <v>2963</v>
      </c>
      <c r="GJ17" s="262"/>
      <c r="GK17" s="114" t="s">
        <v>143</v>
      </c>
      <c r="GL17" s="259"/>
      <c r="GM17" s="178" t="s">
        <v>2961</v>
      </c>
      <c r="GN17" s="260"/>
      <c r="GO17" s="178" t="s">
        <v>2962</v>
      </c>
      <c r="GP17" s="260"/>
      <c r="GQ17" s="178" t="s">
        <v>2963</v>
      </c>
      <c r="GR17" s="263"/>
      <c r="GS17" s="267"/>
      <c r="GT17" s="114" t="s">
        <v>1747</v>
      </c>
      <c r="GU17" s="259"/>
      <c r="GV17" s="178" t="s">
        <v>2961</v>
      </c>
      <c r="GW17" s="260"/>
      <c r="GX17" s="178" t="s">
        <v>2962</v>
      </c>
      <c r="GY17" s="260"/>
      <c r="GZ17" s="178" t="s">
        <v>2963</v>
      </c>
      <c r="HA17" s="261"/>
      <c r="HB17" s="53" t="s">
        <v>1748</v>
      </c>
      <c r="HC17" s="259"/>
      <c r="HD17" s="178" t="s">
        <v>2961</v>
      </c>
      <c r="HE17" s="260"/>
      <c r="HF17" s="178" t="s">
        <v>2962</v>
      </c>
      <c r="HG17" s="260"/>
      <c r="HH17" s="178" t="s">
        <v>2963</v>
      </c>
      <c r="HI17" s="262"/>
      <c r="HJ17" s="53" t="s">
        <v>143</v>
      </c>
      <c r="HK17" s="259"/>
      <c r="HL17" s="178" t="s">
        <v>2961</v>
      </c>
      <c r="HM17" s="260"/>
      <c r="HN17" s="178" t="s">
        <v>2962</v>
      </c>
      <c r="HO17" s="260"/>
      <c r="HP17" s="179" t="s">
        <v>2963</v>
      </c>
      <c r="HQ17" s="262"/>
      <c r="HR17" s="114" t="s">
        <v>143</v>
      </c>
      <c r="HS17" s="259"/>
      <c r="HT17" s="178" t="s">
        <v>2961</v>
      </c>
      <c r="HU17" s="260"/>
      <c r="HV17" s="178" t="s">
        <v>2962</v>
      </c>
      <c r="HW17" s="260"/>
      <c r="HX17" s="178" t="s">
        <v>2963</v>
      </c>
      <c r="HY17" s="263"/>
      <c r="HZ17" s="267"/>
    </row>
    <row r="18" spans="1:234" ht="69.95" customHeight="1" outlineLevel="1" thickBot="1">
      <c r="A18" s="422" t="s">
        <v>2964</v>
      </c>
      <c r="B18" s="426"/>
      <c r="C18" s="430"/>
      <c r="D18" s="180"/>
      <c r="E18" s="181"/>
      <c r="F18" s="182" t="s">
        <v>664</v>
      </c>
      <c r="G18" s="107">
        <v>35974</v>
      </c>
      <c r="H18" s="183" t="s">
        <v>665</v>
      </c>
      <c r="I18" s="107">
        <v>26769</v>
      </c>
      <c r="J18" s="183" t="s">
        <v>666</v>
      </c>
      <c r="K18" s="107">
        <v>16908</v>
      </c>
      <c r="L18" s="183" t="s">
        <v>667</v>
      </c>
      <c r="M18" s="48">
        <v>79651</v>
      </c>
      <c r="N18" s="56"/>
      <c r="O18" s="56"/>
      <c r="P18" s="56"/>
      <c r="Q18" s="56"/>
      <c r="R18" s="56"/>
      <c r="S18" s="56"/>
      <c r="T18" s="56"/>
      <c r="U18" s="56"/>
      <c r="V18" s="56"/>
      <c r="W18" s="56"/>
      <c r="X18" s="56"/>
      <c r="Y18" s="56"/>
      <c r="Z18" s="56"/>
      <c r="AA18" s="56"/>
      <c r="AB18" s="56"/>
      <c r="AC18" s="56"/>
      <c r="AD18" s="56"/>
      <c r="AE18" s="56"/>
      <c r="AF18" s="56"/>
      <c r="AG18" s="56"/>
      <c r="AH18" s="56"/>
      <c r="AI18" s="56"/>
      <c r="AJ18" s="57"/>
      <c r="AK18" s="181"/>
      <c r="AL18" s="181"/>
      <c r="AM18" s="182" t="s">
        <v>664</v>
      </c>
      <c r="AN18" s="107">
        <v>6054</v>
      </c>
      <c r="AO18" s="183" t="s">
        <v>665</v>
      </c>
      <c r="AP18" s="107">
        <v>1355</v>
      </c>
      <c r="AQ18" s="183" t="s">
        <v>666</v>
      </c>
      <c r="AR18" s="107">
        <v>1345</v>
      </c>
      <c r="AS18" s="183" t="s">
        <v>667</v>
      </c>
      <c r="AT18" s="48">
        <v>8754</v>
      </c>
      <c r="AU18" s="56"/>
      <c r="AV18" s="56"/>
      <c r="AW18" s="56"/>
      <c r="AX18" s="56"/>
      <c r="AY18" s="56"/>
      <c r="AZ18" s="56"/>
      <c r="BA18" s="56"/>
      <c r="BB18" s="56"/>
      <c r="BC18" s="56"/>
      <c r="BD18" s="56"/>
      <c r="BE18" s="56"/>
      <c r="BF18" s="56"/>
      <c r="BG18" s="56"/>
      <c r="BH18" s="56"/>
      <c r="BI18" s="56"/>
      <c r="BJ18" s="56"/>
      <c r="BK18" s="56"/>
      <c r="BL18" s="56"/>
      <c r="BM18" s="56"/>
      <c r="BN18" s="56"/>
      <c r="BO18" s="56"/>
      <c r="BP18" s="56"/>
      <c r="BQ18" s="57"/>
      <c r="BR18" s="181"/>
      <c r="BS18" s="181"/>
      <c r="BT18" s="182" t="s">
        <v>664</v>
      </c>
      <c r="BU18" s="107">
        <v>11015</v>
      </c>
      <c r="BV18" s="183" t="s">
        <v>665</v>
      </c>
      <c r="BW18" s="107">
        <v>5640</v>
      </c>
      <c r="BX18" s="183" t="s">
        <v>666</v>
      </c>
      <c r="BY18" s="107">
        <v>3028</v>
      </c>
      <c r="BZ18" s="183" t="s">
        <v>667</v>
      </c>
      <c r="CA18" s="48">
        <v>19683</v>
      </c>
      <c r="CB18" s="56"/>
      <c r="CC18" s="56"/>
      <c r="CD18" s="56"/>
      <c r="CE18" s="56"/>
      <c r="CF18" s="56"/>
      <c r="CG18" s="56"/>
      <c r="CH18" s="56"/>
      <c r="CI18" s="56"/>
      <c r="CJ18" s="56"/>
      <c r="CK18" s="56"/>
      <c r="CL18" s="56"/>
      <c r="CM18" s="56"/>
      <c r="CN18" s="56"/>
      <c r="CO18" s="56"/>
      <c r="CP18" s="56"/>
      <c r="CQ18" s="56"/>
      <c r="CR18" s="56"/>
      <c r="CS18" s="56"/>
      <c r="CT18" s="56"/>
      <c r="CU18" s="56"/>
      <c r="CV18" s="56"/>
      <c r="CW18" s="56"/>
      <c r="CX18" s="57"/>
      <c r="CY18" s="181"/>
      <c r="CZ18" s="181"/>
      <c r="DA18" s="182" t="s">
        <v>664</v>
      </c>
      <c r="DB18" s="106"/>
      <c r="DC18" s="183" t="s">
        <v>665</v>
      </c>
      <c r="DD18" s="107"/>
      <c r="DE18" s="183" t="s">
        <v>666</v>
      </c>
      <c r="DF18" s="107"/>
      <c r="DG18" s="183" t="s">
        <v>667</v>
      </c>
      <c r="DH18" s="48">
        <v>0</v>
      </c>
      <c r="DI18" s="56"/>
      <c r="DJ18" s="56"/>
      <c r="DK18" s="56"/>
      <c r="DL18" s="56"/>
      <c r="DM18" s="56"/>
      <c r="DN18" s="56"/>
      <c r="DO18" s="56"/>
      <c r="DP18" s="56"/>
      <c r="DQ18" s="56"/>
      <c r="DR18" s="56"/>
      <c r="DS18" s="56"/>
      <c r="DT18" s="56"/>
      <c r="DU18" s="56"/>
      <c r="DV18" s="56"/>
      <c r="DW18" s="56"/>
      <c r="DX18" s="56"/>
      <c r="DY18" s="56"/>
      <c r="DZ18" s="56"/>
      <c r="EA18" s="56"/>
      <c r="EB18" s="56"/>
      <c r="EC18" s="56"/>
      <c r="ED18" s="56"/>
      <c r="EE18" s="57"/>
      <c r="EF18" s="181"/>
      <c r="EG18" s="181"/>
      <c r="EH18" s="182" t="s">
        <v>664</v>
      </c>
      <c r="EI18" s="107">
        <v>1867</v>
      </c>
      <c r="EJ18" s="183" t="s">
        <v>665</v>
      </c>
      <c r="EK18" s="107">
        <v>366</v>
      </c>
      <c r="EL18" s="183" t="s">
        <v>666</v>
      </c>
      <c r="EM18" s="107">
        <v>337</v>
      </c>
      <c r="EN18" s="183" t="s">
        <v>667</v>
      </c>
      <c r="EO18" s="48">
        <v>2570</v>
      </c>
      <c r="EP18" s="56"/>
      <c r="EQ18" s="56"/>
      <c r="ER18" s="56"/>
      <c r="ES18" s="56"/>
      <c r="ET18" s="56"/>
      <c r="EU18" s="56"/>
      <c r="EV18" s="56"/>
      <c r="EW18" s="56"/>
      <c r="EX18" s="56"/>
      <c r="EY18" s="56"/>
      <c r="EZ18" s="56"/>
      <c r="FA18" s="56"/>
      <c r="FB18" s="56"/>
      <c r="FC18" s="56"/>
      <c r="FD18" s="56"/>
      <c r="FE18" s="56"/>
      <c r="FF18" s="56"/>
      <c r="FG18" s="56"/>
      <c r="FH18" s="56"/>
      <c r="FI18" s="56"/>
      <c r="FJ18" s="56"/>
      <c r="FK18" s="56"/>
      <c r="FL18" s="57"/>
      <c r="FM18" s="181"/>
      <c r="FN18" s="181"/>
      <c r="FO18" s="182" t="s">
        <v>664</v>
      </c>
      <c r="FP18" s="106"/>
      <c r="FQ18" s="183" t="s">
        <v>665</v>
      </c>
      <c r="FR18" s="107"/>
      <c r="FS18" s="183" t="s">
        <v>666</v>
      </c>
      <c r="FT18" s="107"/>
      <c r="FU18" s="183" t="s">
        <v>667</v>
      </c>
      <c r="FV18" s="48">
        <v>0</v>
      </c>
      <c r="FW18" s="56"/>
      <c r="FX18" s="56"/>
      <c r="FY18" s="56"/>
      <c r="FZ18" s="56"/>
      <c r="GA18" s="56"/>
      <c r="GB18" s="56"/>
      <c r="GC18" s="56"/>
      <c r="GD18" s="56"/>
      <c r="GE18" s="56"/>
      <c r="GF18" s="56"/>
      <c r="GG18" s="56"/>
      <c r="GH18" s="56"/>
      <c r="GI18" s="56"/>
      <c r="GJ18" s="56"/>
      <c r="GK18" s="56"/>
      <c r="GL18" s="56"/>
      <c r="GM18" s="56"/>
      <c r="GN18" s="56"/>
      <c r="GO18" s="56"/>
      <c r="GP18" s="56"/>
      <c r="GQ18" s="56"/>
      <c r="GR18" s="56"/>
      <c r="GS18" s="57"/>
      <c r="GT18" s="181"/>
      <c r="GU18" s="181"/>
      <c r="GV18" s="182" t="s">
        <v>664</v>
      </c>
      <c r="GW18" s="106"/>
      <c r="GX18" s="183" t="s">
        <v>665</v>
      </c>
      <c r="GY18" s="107"/>
      <c r="GZ18" s="183" t="s">
        <v>666</v>
      </c>
      <c r="HA18" s="107"/>
      <c r="HB18" s="183" t="s">
        <v>667</v>
      </c>
      <c r="HC18" s="48">
        <v>0</v>
      </c>
      <c r="HD18" s="56"/>
      <c r="HE18" s="56"/>
      <c r="HF18" s="56"/>
      <c r="HG18" s="56"/>
      <c r="HH18" s="56"/>
      <c r="HI18" s="56"/>
      <c r="HJ18" s="56"/>
      <c r="HK18" s="56"/>
      <c r="HL18" s="56"/>
      <c r="HM18" s="56"/>
      <c r="HN18" s="56"/>
      <c r="HO18" s="56"/>
      <c r="HP18" s="56"/>
      <c r="HQ18" s="56"/>
      <c r="HR18" s="56"/>
      <c r="HS18" s="56"/>
      <c r="HT18" s="56"/>
      <c r="HU18" s="56"/>
      <c r="HV18" s="56"/>
      <c r="HW18" s="56"/>
      <c r="HX18" s="56"/>
      <c r="HY18" s="56"/>
      <c r="HZ18" s="57"/>
    </row>
    <row r="19" spans="1:234" s="33" customFormat="1" ht="69.95" customHeight="1" outlineLevel="1" thickTop="1" thickBot="1">
      <c r="A19" s="417" t="s">
        <v>3075</v>
      </c>
      <c r="B19" s="418"/>
      <c r="C19" s="418"/>
      <c r="D19" s="184" t="s">
        <v>102</v>
      </c>
      <c r="E19" s="385" t="s">
        <v>2473</v>
      </c>
      <c r="F19" s="386"/>
      <c r="G19" s="50" t="s">
        <v>103</v>
      </c>
      <c r="H19" s="385" t="s">
        <v>2474</v>
      </c>
      <c r="I19" s="386"/>
      <c r="J19" s="50" t="s">
        <v>104</v>
      </c>
      <c r="K19" s="385" t="s">
        <v>2475</v>
      </c>
      <c r="L19" s="386"/>
      <c r="M19" s="50" t="s">
        <v>105</v>
      </c>
      <c r="N19" s="385" t="s">
        <v>2476</v>
      </c>
      <c r="O19" s="386"/>
      <c r="P19" s="50" t="s">
        <v>106</v>
      </c>
      <c r="Q19" s="385"/>
      <c r="R19" s="386"/>
      <c r="S19" s="50" t="s">
        <v>107</v>
      </c>
      <c r="T19" s="385"/>
      <c r="U19" s="386"/>
      <c r="V19" s="50" t="s">
        <v>642</v>
      </c>
      <c r="W19" s="385"/>
      <c r="X19" s="386"/>
      <c r="Y19" s="50" t="s">
        <v>643</v>
      </c>
      <c r="Z19" s="385"/>
      <c r="AA19" s="386"/>
      <c r="AB19" s="113" t="s">
        <v>384</v>
      </c>
      <c r="AC19" s="385"/>
      <c r="AD19" s="386"/>
      <c r="AE19" s="50" t="s">
        <v>385</v>
      </c>
      <c r="AF19" s="385"/>
      <c r="AG19" s="386"/>
      <c r="AH19" s="50" t="s">
        <v>386</v>
      </c>
      <c r="AI19" s="393"/>
      <c r="AJ19" s="386"/>
      <c r="AK19" s="85" t="s">
        <v>108</v>
      </c>
      <c r="AL19" s="385" t="s">
        <v>2477</v>
      </c>
      <c r="AM19" s="386"/>
      <c r="AN19" s="50" t="s">
        <v>109</v>
      </c>
      <c r="AO19" s="385" t="s">
        <v>628</v>
      </c>
      <c r="AP19" s="386"/>
      <c r="AQ19" s="50" t="s">
        <v>110</v>
      </c>
      <c r="AR19" s="385"/>
      <c r="AS19" s="386"/>
      <c r="AT19" s="50" t="s">
        <v>111</v>
      </c>
      <c r="AU19" s="385"/>
      <c r="AV19" s="386"/>
      <c r="AW19" s="50" t="s">
        <v>112</v>
      </c>
      <c r="AX19" s="385"/>
      <c r="AY19" s="386"/>
      <c r="AZ19" s="50" t="s">
        <v>113</v>
      </c>
      <c r="BA19" s="385"/>
      <c r="BB19" s="386"/>
      <c r="BC19" s="50" t="s">
        <v>640</v>
      </c>
      <c r="BD19" s="385"/>
      <c r="BE19" s="386"/>
      <c r="BF19" s="50" t="s">
        <v>641</v>
      </c>
      <c r="BG19" s="385"/>
      <c r="BH19" s="386"/>
      <c r="BI19" s="50" t="s">
        <v>387</v>
      </c>
      <c r="BJ19" s="385"/>
      <c r="BK19" s="386"/>
      <c r="BL19" s="50" t="s">
        <v>388</v>
      </c>
      <c r="BM19" s="385"/>
      <c r="BN19" s="386"/>
      <c r="BO19" s="50" t="s">
        <v>389</v>
      </c>
      <c r="BP19" s="393"/>
      <c r="BQ19" s="386"/>
      <c r="BR19" s="85" t="s">
        <v>114</v>
      </c>
      <c r="BS19" s="385" t="s">
        <v>2478</v>
      </c>
      <c r="BT19" s="386"/>
      <c r="BU19" s="50" t="s">
        <v>115</v>
      </c>
      <c r="BV19" s="385" t="s">
        <v>2479</v>
      </c>
      <c r="BW19" s="386"/>
      <c r="BX19" s="50" t="s">
        <v>116</v>
      </c>
      <c r="BY19" s="385"/>
      <c r="BZ19" s="386"/>
      <c r="CA19" s="50" t="s">
        <v>117</v>
      </c>
      <c r="CB19" s="385"/>
      <c r="CC19" s="386"/>
      <c r="CD19" s="50" t="s">
        <v>118</v>
      </c>
      <c r="CE19" s="385"/>
      <c r="CF19" s="386"/>
      <c r="CG19" s="50" t="s">
        <v>119</v>
      </c>
      <c r="CH19" s="385"/>
      <c r="CI19" s="386"/>
      <c r="CJ19" s="50" t="s">
        <v>644</v>
      </c>
      <c r="CK19" s="385"/>
      <c r="CL19" s="386"/>
      <c r="CM19" s="50" t="s">
        <v>645</v>
      </c>
      <c r="CN19" s="385"/>
      <c r="CO19" s="386"/>
      <c r="CP19" s="50" t="s">
        <v>390</v>
      </c>
      <c r="CQ19" s="385"/>
      <c r="CR19" s="386"/>
      <c r="CS19" s="50" t="s">
        <v>391</v>
      </c>
      <c r="CT19" s="385"/>
      <c r="CU19" s="386"/>
      <c r="CV19" s="50" t="s">
        <v>392</v>
      </c>
      <c r="CW19" s="393"/>
      <c r="CX19" s="386"/>
      <c r="CY19" s="85" t="s">
        <v>120</v>
      </c>
      <c r="CZ19" s="385" t="s">
        <v>2480</v>
      </c>
      <c r="DA19" s="386"/>
      <c r="DB19" s="50" t="s">
        <v>121</v>
      </c>
      <c r="DC19" s="385"/>
      <c r="DD19" s="386"/>
      <c r="DE19" s="50" t="s">
        <v>122</v>
      </c>
      <c r="DF19" s="385"/>
      <c r="DG19" s="386"/>
      <c r="DH19" s="50" t="s">
        <v>123</v>
      </c>
      <c r="DI19" s="385"/>
      <c r="DJ19" s="386"/>
      <c r="DK19" s="50" t="s">
        <v>124</v>
      </c>
      <c r="DL19" s="385"/>
      <c r="DM19" s="386"/>
      <c r="DN19" s="50" t="s">
        <v>125</v>
      </c>
      <c r="DO19" s="385"/>
      <c r="DP19" s="386"/>
      <c r="DQ19" s="50" t="s">
        <v>646</v>
      </c>
      <c r="DR19" s="385"/>
      <c r="DS19" s="386"/>
      <c r="DT19" s="50" t="s">
        <v>647</v>
      </c>
      <c r="DU19" s="385"/>
      <c r="DV19" s="386"/>
      <c r="DW19" s="50" t="s">
        <v>393</v>
      </c>
      <c r="DX19" s="385"/>
      <c r="DY19" s="386"/>
      <c r="DZ19" s="50" t="s">
        <v>394</v>
      </c>
      <c r="EA19" s="385"/>
      <c r="EB19" s="386"/>
      <c r="EC19" s="50" t="s">
        <v>395</v>
      </c>
      <c r="ED19" s="393"/>
      <c r="EE19" s="386"/>
      <c r="EF19" s="85" t="s">
        <v>126</v>
      </c>
      <c r="EG19" s="385" t="s">
        <v>2481</v>
      </c>
      <c r="EH19" s="386"/>
      <c r="EI19" s="50" t="s">
        <v>127</v>
      </c>
      <c r="EJ19" s="385"/>
      <c r="EK19" s="386"/>
      <c r="EL19" s="50" t="s">
        <v>128</v>
      </c>
      <c r="EM19" s="385"/>
      <c r="EN19" s="386"/>
      <c r="EO19" s="50" t="s">
        <v>129</v>
      </c>
      <c r="EP19" s="385"/>
      <c r="EQ19" s="386"/>
      <c r="ER19" s="50" t="s">
        <v>130</v>
      </c>
      <c r="ES19" s="385"/>
      <c r="ET19" s="386"/>
      <c r="EU19" s="50" t="s">
        <v>131</v>
      </c>
      <c r="EV19" s="385"/>
      <c r="EW19" s="386"/>
      <c r="EX19" s="50" t="s">
        <v>396</v>
      </c>
      <c r="EY19" s="385"/>
      <c r="EZ19" s="386"/>
      <c r="FA19" s="50" t="s">
        <v>397</v>
      </c>
      <c r="FB19" s="385"/>
      <c r="FC19" s="386"/>
      <c r="FD19" s="50" t="s">
        <v>398</v>
      </c>
      <c r="FE19" s="385"/>
      <c r="FF19" s="386"/>
      <c r="FG19" s="50" t="s">
        <v>399</v>
      </c>
      <c r="FH19" s="385"/>
      <c r="FI19" s="386"/>
      <c r="FJ19" s="50" t="s">
        <v>400</v>
      </c>
      <c r="FK19" s="393"/>
      <c r="FL19" s="386"/>
      <c r="FM19" s="85" t="s">
        <v>132</v>
      </c>
      <c r="FN19" s="385" t="s">
        <v>2482</v>
      </c>
      <c r="FO19" s="386"/>
      <c r="FP19" s="50" t="s">
        <v>133</v>
      </c>
      <c r="FQ19" s="385"/>
      <c r="FR19" s="386"/>
      <c r="FS19" s="50" t="s">
        <v>134</v>
      </c>
      <c r="FT19" s="385"/>
      <c r="FU19" s="386"/>
      <c r="FV19" s="50" t="s">
        <v>688</v>
      </c>
      <c r="FW19" s="385"/>
      <c r="FX19" s="386"/>
      <c r="FY19" s="50" t="s">
        <v>135</v>
      </c>
      <c r="FZ19" s="385"/>
      <c r="GA19" s="386"/>
      <c r="GB19" s="50" t="s">
        <v>136</v>
      </c>
      <c r="GC19" s="385"/>
      <c r="GD19" s="386"/>
      <c r="GE19" s="50" t="s">
        <v>401</v>
      </c>
      <c r="GF19" s="385"/>
      <c r="GG19" s="386"/>
      <c r="GH19" s="50" t="s">
        <v>402</v>
      </c>
      <c r="GI19" s="385"/>
      <c r="GJ19" s="386"/>
      <c r="GK19" s="50" t="s">
        <v>403</v>
      </c>
      <c r="GL19" s="385"/>
      <c r="GM19" s="386"/>
      <c r="GN19" s="50" t="s">
        <v>404</v>
      </c>
      <c r="GO19" s="385"/>
      <c r="GP19" s="386"/>
      <c r="GQ19" s="50" t="s">
        <v>400</v>
      </c>
      <c r="GR19" s="393"/>
      <c r="GS19" s="386"/>
      <c r="GT19" s="85" t="s">
        <v>137</v>
      </c>
      <c r="GU19" s="385"/>
      <c r="GV19" s="386"/>
      <c r="GW19" s="50" t="s">
        <v>138</v>
      </c>
      <c r="GX19" s="385"/>
      <c r="GY19" s="386"/>
      <c r="GZ19" s="50" t="s">
        <v>139</v>
      </c>
      <c r="HA19" s="385"/>
      <c r="HB19" s="386"/>
      <c r="HC19" s="50" t="s">
        <v>140</v>
      </c>
      <c r="HD19" s="385"/>
      <c r="HE19" s="386"/>
      <c r="HF19" s="50" t="s">
        <v>141</v>
      </c>
      <c r="HG19" s="385"/>
      <c r="HH19" s="386"/>
      <c r="HI19" s="50" t="s">
        <v>142</v>
      </c>
      <c r="HJ19" s="385"/>
      <c r="HK19" s="386"/>
      <c r="HL19" s="50" t="s">
        <v>405</v>
      </c>
      <c r="HM19" s="385"/>
      <c r="HN19" s="386"/>
      <c r="HO19" s="50" t="s">
        <v>406</v>
      </c>
      <c r="HP19" s="385"/>
      <c r="HQ19" s="386"/>
      <c r="HR19" s="50" t="s">
        <v>407</v>
      </c>
      <c r="HS19" s="385"/>
      <c r="HT19" s="386"/>
      <c r="HU19" s="50" t="s">
        <v>408</v>
      </c>
      <c r="HV19" s="385"/>
      <c r="HW19" s="386"/>
      <c r="HX19" s="50" t="s">
        <v>409</v>
      </c>
      <c r="HY19" s="393"/>
      <c r="HZ19" s="386"/>
    </row>
    <row r="20" spans="1:234" ht="30" customHeight="1" outlineLevel="1" thickBot="1">
      <c r="A20" s="422" t="s">
        <v>639</v>
      </c>
      <c r="B20" s="426"/>
      <c r="C20" s="426"/>
      <c r="D20" s="387" t="s">
        <v>1193</v>
      </c>
      <c r="E20" s="388"/>
      <c r="F20" s="389"/>
      <c r="G20" s="387" t="s">
        <v>631</v>
      </c>
      <c r="H20" s="388"/>
      <c r="I20" s="389"/>
      <c r="J20" s="387" t="s">
        <v>1194</v>
      </c>
      <c r="K20" s="388"/>
      <c r="L20" s="389"/>
      <c r="M20" s="387" t="s">
        <v>1188</v>
      </c>
      <c r="N20" s="388"/>
      <c r="O20" s="389"/>
      <c r="P20" s="387"/>
      <c r="Q20" s="388"/>
      <c r="R20" s="389"/>
      <c r="S20" s="387"/>
      <c r="T20" s="388"/>
      <c r="U20" s="389"/>
      <c r="V20" s="387"/>
      <c r="W20" s="388"/>
      <c r="X20" s="389"/>
      <c r="Y20" s="387"/>
      <c r="Z20" s="388"/>
      <c r="AA20" s="389"/>
      <c r="AB20" s="387"/>
      <c r="AC20" s="388"/>
      <c r="AD20" s="389"/>
      <c r="AE20" s="387"/>
      <c r="AF20" s="388"/>
      <c r="AG20" s="389"/>
      <c r="AH20" s="387"/>
      <c r="AI20" s="388"/>
      <c r="AJ20" s="389"/>
      <c r="AK20" s="387" t="s">
        <v>1194</v>
      </c>
      <c r="AL20" s="388"/>
      <c r="AM20" s="389"/>
      <c r="AN20" s="387" t="s">
        <v>1194</v>
      </c>
      <c r="AO20" s="388"/>
      <c r="AP20" s="389"/>
      <c r="AQ20" s="387"/>
      <c r="AR20" s="388"/>
      <c r="AS20" s="389"/>
      <c r="AT20" s="387"/>
      <c r="AU20" s="388"/>
      <c r="AV20" s="389"/>
      <c r="AW20" s="387"/>
      <c r="AX20" s="388"/>
      <c r="AY20" s="389"/>
      <c r="AZ20" s="387"/>
      <c r="BA20" s="388"/>
      <c r="BB20" s="389"/>
      <c r="BC20" s="387"/>
      <c r="BD20" s="388"/>
      <c r="BE20" s="389"/>
      <c r="BF20" s="387"/>
      <c r="BG20" s="388"/>
      <c r="BH20" s="389"/>
      <c r="BI20" s="387"/>
      <c r="BJ20" s="388"/>
      <c r="BK20" s="389"/>
      <c r="BL20" s="387"/>
      <c r="BM20" s="388"/>
      <c r="BN20" s="389"/>
      <c r="BO20" s="387"/>
      <c r="BP20" s="388"/>
      <c r="BQ20" s="389"/>
      <c r="BR20" s="387" t="s">
        <v>1713</v>
      </c>
      <c r="BS20" s="388"/>
      <c r="BT20" s="389"/>
      <c r="BU20" s="387" t="s">
        <v>1194</v>
      </c>
      <c r="BV20" s="388"/>
      <c r="BW20" s="389"/>
      <c r="BX20" s="387"/>
      <c r="BY20" s="388"/>
      <c r="BZ20" s="389"/>
      <c r="CA20" s="387"/>
      <c r="CB20" s="388"/>
      <c r="CC20" s="389"/>
      <c r="CD20" s="387"/>
      <c r="CE20" s="388"/>
      <c r="CF20" s="389"/>
      <c r="CG20" s="387"/>
      <c r="CH20" s="388"/>
      <c r="CI20" s="389"/>
      <c r="CJ20" s="387"/>
      <c r="CK20" s="388"/>
      <c r="CL20" s="389"/>
      <c r="CM20" s="387"/>
      <c r="CN20" s="388"/>
      <c r="CO20" s="389"/>
      <c r="CP20" s="387"/>
      <c r="CQ20" s="388"/>
      <c r="CR20" s="389"/>
      <c r="CS20" s="387"/>
      <c r="CT20" s="388"/>
      <c r="CU20" s="389"/>
      <c r="CV20" s="387"/>
      <c r="CW20" s="388"/>
      <c r="CX20" s="389"/>
      <c r="CY20" s="387" t="s">
        <v>630</v>
      </c>
      <c r="CZ20" s="388"/>
      <c r="DA20" s="389"/>
      <c r="DB20" s="387"/>
      <c r="DC20" s="388"/>
      <c r="DD20" s="389"/>
      <c r="DE20" s="387"/>
      <c r="DF20" s="388"/>
      <c r="DG20" s="389"/>
      <c r="DH20" s="387"/>
      <c r="DI20" s="388"/>
      <c r="DJ20" s="389"/>
      <c r="DK20" s="387"/>
      <c r="DL20" s="388"/>
      <c r="DM20" s="389"/>
      <c r="DN20" s="387"/>
      <c r="DO20" s="388"/>
      <c r="DP20" s="389"/>
      <c r="DQ20" s="387"/>
      <c r="DR20" s="388"/>
      <c r="DS20" s="389"/>
      <c r="DT20" s="387"/>
      <c r="DU20" s="388"/>
      <c r="DV20" s="389"/>
      <c r="DW20" s="387"/>
      <c r="DX20" s="388"/>
      <c r="DY20" s="389"/>
      <c r="DZ20" s="387"/>
      <c r="EA20" s="388"/>
      <c r="EB20" s="389"/>
      <c r="EC20" s="387"/>
      <c r="ED20" s="388"/>
      <c r="EE20" s="389"/>
      <c r="EF20" s="387" t="s">
        <v>630</v>
      </c>
      <c r="EG20" s="388"/>
      <c r="EH20" s="389"/>
      <c r="EI20" s="387"/>
      <c r="EJ20" s="388"/>
      <c r="EK20" s="389"/>
      <c r="EL20" s="387"/>
      <c r="EM20" s="388"/>
      <c r="EN20" s="389"/>
      <c r="EO20" s="387"/>
      <c r="EP20" s="388"/>
      <c r="EQ20" s="389"/>
      <c r="ER20" s="387"/>
      <c r="ES20" s="388"/>
      <c r="ET20" s="389"/>
      <c r="EU20" s="387"/>
      <c r="EV20" s="388"/>
      <c r="EW20" s="389"/>
      <c r="EX20" s="387"/>
      <c r="EY20" s="388"/>
      <c r="EZ20" s="389"/>
      <c r="FA20" s="387"/>
      <c r="FB20" s="388"/>
      <c r="FC20" s="389"/>
      <c r="FD20" s="387"/>
      <c r="FE20" s="388"/>
      <c r="FF20" s="389"/>
      <c r="FG20" s="387"/>
      <c r="FH20" s="388"/>
      <c r="FI20" s="389"/>
      <c r="FJ20" s="387"/>
      <c r="FK20" s="388"/>
      <c r="FL20" s="389"/>
      <c r="FM20" s="387" t="s">
        <v>1713</v>
      </c>
      <c r="FN20" s="388"/>
      <c r="FO20" s="389"/>
      <c r="FP20" s="387"/>
      <c r="FQ20" s="388"/>
      <c r="FR20" s="389"/>
      <c r="FS20" s="387"/>
      <c r="FT20" s="388"/>
      <c r="FU20" s="389"/>
      <c r="FV20" s="387"/>
      <c r="FW20" s="388"/>
      <c r="FX20" s="389"/>
      <c r="FY20" s="387"/>
      <c r="FZ20" s="388"/>
      <c r="GA20" s="389"/>
      <c r="GB20" s="387"/>
      <c r="GC20" s="388"/>
      <c r="GD20" s="389"/>
      <c r="GE20" s="387"/>
      <c r="GF20" s="388"/>
      <c r="GG20" s="389"/>
      <c r="GH20" s="387"/>
      <c r="GI20" s="388"/>
      <c r="GJ20" s="389"/>
      <c r="GK20" s="387"/>
      <c r="GL20" s="388"/>
      <c r="GM20" s="389"/>
      <c r="GN20" s="387"/>
      <c r="GO20" s="388"/>
      <c r="GP20" s="389"/>
      <c r="GQ20" s="387"/>
      <c r="GR20" s="388"/>
      <c r="GS20" s="389"/>
      <c r="GT20" s="387"/>
      <c r="GU20" s="388"/>
      <c r="GV20" s="389"/>
      <c r="GW20" s="387"/>
      <c r="GX20" s="388"/>
      <c r="GY20" s="389"/>
      <c r="GZ20" s="387"/>
      <c r="HA20" s="388"/>
      <c r="HB20" s="389"/>
      <c r="HC20" s="387"/>
      <c r="HD20" s="388"/>
      <c r="HE20" s="389"/>
      <c r="HF20" s="387"/>
      <c r="HG20" s="388"/>
      <c r="HH20" s="389"/>
      <c r="HI20" s="387"/>
      <c r="HJ20" s="388"/>
      <c r="HK20" s="389"/>
      <c r="HL20" s="387"/>
      <c r="HM20" s="388"/>
      <c r="HN20" s="389"/>
      <c r="HO20" s="387"/>
      <c r="HP20" s="388"/>
      <c r="HQ20" s="389"/>
      <c r="HR20" s="387"/>
      <c r="HS20" s="388"/>
      <c r="HT20" s="389"/>
      <c r="HU20" s="387"/>
      <c r="HV20" s="388"/>
      <c r="HW20" s="389"/>
      <c r="HX20" s="387"/>
      <c r="HY20" s="388"/>
      <c r="HZ20" s="389"/>
    </row>
    <row r="21" spans="1:234" ht="61.5" customHeight="1" outlineLevel="1" thickBot="1">
      <c r="A21" s="423" t="s">
        <v>3098</v>
      </c>
      <c r="B21" s="424"/>
      <c r="C21" s="425"/>
      <c r="D21" s="247"/>
      <c r="E21" s="151" t="s">
        <v>1749</v>
      </c>
      <c r="F21" s="152"/>
      <c r="G21" s="248"/>
      <c r="H21" s="151" t="s">
        <v>1749</v>
      </c>
      <c r="I21" s="152"/>
      <c r="J21" s="248"/>
      <c r="K21" s="151" t="s">
        <v>1749</v>
      </c>
      <c r="L21" s="152"/>
      <c r="M21" s="248"/>
      <c r="N21" s="151" t="s">
        <v>1749</v>
      </c>
      <c r="O21" s="152"/>
      <c r="P21" s="248"/>
      <c r="Q21" s="151" t="s">
        <v>1749</v>
      </c>
      <c r="R21" s="152"/>
      <c r="S21" s="248"/>
      <c r="T21" s="151" t="s">
        <v>1749</v>
      </c>
      <c r="U21" s="152"/>
      <c r="V21" s="248"/>
      <c r="W21" s="151" t="s">
        <v>1749</v>
      </c>
      <c r="X21" s="152"/>
      <c r="Y21" s="248"/>
      <c r="Z21" s="151" t="s">
        <v>1749</v>
      </c>
      <c r="AA21" s="152"/>
      <c r="AB21" s="248"/>
      <c r="AC21" s="151" t="s">
        <v>1749</v>
      </c>
      <c r="AD21" s="152"/>
      <c r="AE21" s="248"/>
      <c r="AF21" s="151" t="s">
        <v>1749</v>
      </c>
      <c r="AG21" s="152"/>
      <c r="AH21" s="248"/>
      <c r="AI21" s="151" t="s">
        <v>1749</v>
      </c>
      <c r="AJ21" s="152"/>
      <c r="AK21" s="248"/>
      <c r="AL21" s="151" t="s">
        <v>1749</v>
      </c>
      <c r="AM21" s="152"/>
      <c r="AN21" s="248"/>
      <c r="AO21" s="151" t="s">
        <v>1749</v>
      </c>
      <c r="AP21" s="152"/>
      <c r="AQ21" s="248"/>
      <c r="AR21" s="151" t="s">
        <v>1749</v>
      </c>
      <c r="AS21" s="152"/>
      <c r="AT21" s="248"/>
      <c r="AU21" s="151" t="s">
        <v>1749</v>
      </c>
      <c r="AV21" s="152"/>
      <c r="AW21" s="248"/>
      <c r="AX21" s="151" t="s">
        <v>1749</v>
      </c>
      <c r="AY21" s="152"/>
      <c r="AZ21" s="248"/>
      <c r="BA21" s="151" t="s">
        <v>1749</v>
      </c>
      <c r="BB21" s="152"/>
      <c r="BC21" s="248"/>
      <c r="BD21" s="151" t="s">
        <v>1749</v>
      </c>
      <c r="BE21" s="152"/>
      <c r="BF21" s="248"/>
      <c r="BG21" s="151" t="s">
        <v>1749</v>
      </c>
      <c r="BH21" s="152"/>
      <c r="BI21" s="248"/>
      <c r="BJ21" s="151" t="s">
        <v>1749</v>
      </c>
      <c r="BK21" s="152"/>
      <c r="BL21" s="248"/>
      <c r="BM21" s="151" t="s">
        <v>1749</v>
      </c>
      <c r="BN21" s="152"/>
      <c r="BO21" s="248"/>
      <c r="BP21" s="151" t="s">
        <v>1749</v>
      </c>
      <c r="BQ21" s="152"/>
      <c r="BR21" s="248"/>
      <c r="BS21" s="151" t="s">
        <v>1749</v>
      </c>
      <c r="BT21" s="152"/>
      <c r="BU21" s="248"/>
      <c r="BV21" s="151" t="s">
        <v>1749</v>
      </c>
      <c r="BW21" s="152"/>
      <c r="BX21" s="248"/>
      <c r="BY21" s="151" t="s">
        <v>1749</v>
      </c>
      <c r="BZ21" s="152"/>
      <c r="CA21" s="248"/>
      <c r="CB21" s="151" t="s">
        <v>1749</v>
      </c>
      <c r="CC21" s="152"/>
      <c r="CD21" s="248"/>
      <c r="CE21" s="151" t="s">
        <v>1749</v>
      </c>
      <c r="CF21" s="152"/>
      <c r="CG21" s="248"/>
      <c r="CH21" s="151" t="s">
        <v>1749</v>
      </c>
      <c r="CI21" s="152"/>
      <c r="CJ21" s="248"/>
      <c r="CK21" s="151" t="s">
        <v>1749</v>
      </c>
      <c r="CL21" s="152"/>
      <c r="CM21" s="248"/>
      <c r="CN21" s="151" t="s">
        <v>1749</v>
      </c>
      <c r="CO21" s="152"/>
      <c r="CP21" s="248"/>
      <c r="CQ21" s="151" t="s">
        <v>1749</v>
      </c>
      <c r="CR21" s="152"/>
      <c r="CS21" s="248"/>
      <c r="CT21" s="151" t="s">
        <v>1749</v>
      </c>
      <c r="CU21" s="152"/>
      <c r="CV21" s="248"/>
      <c r="CW21" s="151" t="s">
        <v>1749</v>
      </c>
      <c r="CX21" s="152"/>
      <c r="CY21" s="248"/>
      <c r="CZ21" s="151" t="s">
        <v>1749</v>
      </c>
      <c r="DA21" s="152"/>
      <c r="DB21" s="248"/>
      <c r="DC21" s="151" t="s">
        <v>1749</v>
      </c>
      <c r="DD21" s="152"/>
      <c r="DE21" s="248"/>
      <c r="DF21" s="151" t="s">
        <v>1749</v>
      </c>
      <c r="DG21" s="152"/>
      <c r="DH21" s="248"/>
      <c r="DI21" s="151" t="s">
        <v>1749</v>
      </c>
      <c r="DJ21" s="152"/>
      <c r="DK21" s="248"/>
      <c r="DL21" s="151" t="s">
        <v>1749</v>
      </c>
      <c r="DM21" s="152"/>
      <c r="DN21" s="248"/>
      <c r="DO21" s="151" t="s">
        <v>1749</v>
      </c>
      <c r="DP21" s="152"/>
      <c r="DQ21" s="248"/>
      <c r="DR21" s="151" t="s">
        <v>1749</v>
      </c>
      <c r="DS21" s="152"/>
      <c r="DT21" s="248"/>
      <c r="DU21" s="151" t="s">
        <v>1749</v>
      </c>
      <c r="DV21" s="152"/>
      <c r="DW21" s="248"/>
      <c r="DX21" s="151" t="s">
        <v>1749</v>
      </c>
      <c r="DY21" s="152"/>
      <c r="DZ21" s="248"/>
      <c r="EA21" s="151" t="s">
        <v>1749</v>
      </c>
      <c r="EB21" s="152"/>
      <c r="EC21" s="248"/>
      <c r="ED21" s="151" t="s">
        <v>1749</v>
      </c>
      <c r="EE21" s="152"/>
      <c r="EF21" s="248"/>
      <c r="EG21" s="151" t="s">
        <v>1749</v>
      </c>
      <c r="EH21" s="152"/>
      <c r="EI21" s="248"/>
      <c r="EJ21" s="151" t="s">
        <v>1749</v>
      </c>
      <c r="EK21" s="152"/>
      <c r="EL21" s="248"/>
      <c r="EM21" s="151" t="s">
        <v>1749</v>
      </c>
      <c r="EN21" s="152"/>
      <c r="EO21" s="248"/>
      <c r="EP21" s="151" t="s">
        <v>1749</v>
      </c>
      <c r="EQ21" s="152"/>
      <c r="ER21" s="248"/>
      <c r="ES21" s="151" t="s">
        <v>1749</v>
      </c>
      <c r="ET21" s="152"/>
      <c r="EU21" s="248"/>
      <c r="EV21" s="151" t="s">
        <v>1749</v>
      </c>
      <c r="EW21" s="152"/>
      <c r="EX21" s="248"/>
      <c r="EY21" s="151" t="s">
        <v>1749</v>
      </c>
      <c r="EZ21" s="152"/>
      <c r="FA21" s="248"/>
      <c r="FB21" s="151" t="s">
        <v>1749</v>
      </c>
      <c r="FC21" s="152"/>
      <c r="FD21" s="248"/>
      <c r="FE21" s="151" t="s">
        <v>1749</v>
      </c>
      <c r="FF21" s="152"/>
      <c r="FG21" s="248"/>
      <c r="FH21" s="151" t="s">
        <v>1749</v>
      </c>
      <c r="FI21" s="152"/>
      <c r="FJ21" s="248"/>
      <c r="FK21" s="151" t="s">
        <v>1749</v>
      </c>
      <c r="FL21" s="152"/>
      <c r="FM21" s="248"/>
      <c r="FN21" s="151" t="s">
        <v>1749</v>
      </c>
      <c r="FO21" s="152"/>
      <c r="FP21" s="248"/>
      <c r="FQ21" s="151" t="s">
        <v>1749</v>
      </c>
      <c r="FR21" s="152"/>
      <c r="FS21" s="248"/>
      <c r="FT21" s="151" t="s">
        <v>1749</v>
      </c>
      <c r="FU21" s="152"/>
      <c r="FV21" s="248"/>
      <c r="FW21" s="151" t="s">
        <v>1749</v>
      </c>
      <c r="FX21" s="152"/>
      <c r="FY21" s="248"/>
      <c r="FZ21" s="151" t="s">
        <v>1749</v>
      </c>
      <c r="GA21" s="152"/>
      <c r="GB21" s="248"/>
      <c r="GC21" s="151" t="s">
        <v>1749</v>
      </c>
      <c r="GD21" s="152"/>
      <c r="GE21" s="248"/>
      <c r="GF21" s="151" t="s">
        <v>1749</v>
      </c>
      <c r="GG21" s="152"/>
      <c r="GH21" s="248"/>
      <c r="GI21" s="151" t="s">
        <v>1749</v>
      </c>
      <c r="GJ21" s="152"/>
      <c r="GK21" s="248"/>
      <c r="GL21" s="151" t="s">
        <v>1749</v>
      </c>
      <c r="GM21" s="152"/>
      <c r="GN21" s="248"/>
      <c r="GO21" s="151" t="s">
        <v>1749</v>
      </c>
      <c r="GP21" s="152"/>
      <c r="GQ21" s="248"/>
      <c r="GR21" s="151" t="s">
        <v>1749</v>
      </c>
      <c r="GS21" s="152"/>
      <c r="GT21" s="248"/>
      <c r="GU21" s="151" t="s">
        <v>1749</v>
      </c>
      <c r="GV21" s="152"/>
      <c r="GW21" s="248"/>
      <c r="GX21" s="151" t="s">
        <v>1749</v>
      </c>
      <c r="GY21" s="152"/>
      <c r="GZ21" s="248"/>
      <c r="HA21" s="151" t="s">
        <v>1749</v>
      </c>
      <c r="HB21" s="152"/>
      <c r="HC21" s="248"/>
      <c r="HD21" s="151" t="s">
        <v>1749</v>
      </c>
      <c r="HE21" s="152"/>
      <c r="HF21" s="248"/>
      <c r="HG21" s="151" t="s">
        <v>1749</v>
      </c>
      <c r="HH21" s="152"/>
      <c r="HI21" s="248"/>
      <c r="HJ21" s="151" t="s">
        <v>1749</v>
      </c>
      <c r="HK21" s="152"/>
      <c r="HL21" s="248"/>
      <c r="HM21" s="151" t="s">
        <v>1749</v>
      </c>
      <c r="HN21" s="152"/>
      <c r="HO21" s="248"/>
      <c r="HP21" s="151" t="s">
        <v>1749</v>
      </c>
      <c r="HQ21" s="152"/>
      <c r="HR21" s="248"/>
      <c r="HS21" s="151" t="s">
        <v>1749</v>
      </c>
      <c r="HT21" s="152"/>
      <c r="HU21" s="248"/>
      <c r="HV21" s="151" t="s">
        <v>1749</v>
      </c>
      <c r="HW21" s="152"/>
      <c r="HX21" s="248"/>
      <c r="HY21" s="151" t="s">
        <v>1749</v>
      </c>
      <c r="HZ21" s="152"/>
    </row>
    <row r="22" spans="1:234" s="192" customFormat="1" ht="39.75" customHeight="1" thickTop="1" thickBot="1">
      <c r="A22" s="471" t="s">
        <v>633</v>
      </c>
      <c r="B22" s="472"/>
      <c r="C22" s="473"/>
      <c r="D22" s="185" t="s">
        <v>735</v>
      </c>
      <c r="E22" s="186" t="s">
        <v>736</v>
      </c>
      <c r="F22" s="186" t="s">
        <v>737</v>
      </c>
      <c r="G22" s="187" t="s">
        <v>738</v>
      </c>
      <c r="H22" s="187" t="s">
        <v>739</v>
      </c>
      <c r="I22" s="187" t="s">
        <v>740</v>
      </c>
      <c r="J22" s="187" t="s">
        <v>741</v>
      </c>
      <c r="K22" s="187" t="s">
        <v>742</v>
      </c>
      <c r="L22" s="187" t="s">
        <v>743</v>
      </c>
      <c r="M22" s="187" t="s">
        <v>744</v>
      </c>
      <c r="N22" s="187" t="s">
        <v>745</v>
      </c>
      <c r="O22" s="187" t="s">
        <v>746</v>
      </c>
      <c r="P22" s="187" t="s">
        <v>747</v>
      </c>
      <c r="Q22" s="187" t="s">
        <v>748</v>
      </c>
      <c r="R22" s="187" t="s">
        <v>749</v>
      </c>
      <c r="S22" s="187" t="s">
        <v>750</v>
      </c>
      <c r="T22" s="188" t="s">
        <v>751</v>
      </c>
      <c r="U22" s="188" t="s">
        <v>752</v>
      </c>
      <c r="V22" s="188" t="s">
        <v>753</v>
      </c>
      <c r="W22" s="188" t="s">
        <v>754</v>
      </c>
      <c r="X22" s="188" t="s">
        <v>755</v>
      </c>
      <c r="Y22" s="188" t="s">
        <v>756</v>
      </c>
      <c r="Z22" s="188" t="s">
        <v>757</v>
      </c>
      <c r="AA22" s="187" t="s">
        <v>758</v>
      </c>
      <c r="AB22" s="189" t="s">
        <v>759</v>
      </c>
      <c r="AC22" s="188" t="s">
        <v>760</v>
      </c>
      <c r="AD22" s="188" t="s">
        <v>761</v>
      </c>
      <c r="AE22" s="188" t="s">
        <v>762</v>
      </c>
      <c r="AF22" s="188" t="s">
        <v>763</v>
      </c>
      <c r="AG22" s="188" t="s">
        <v>1704</v>
      </c>
      <c r="AH22" s="188" t="s">
        <v>764</v>
      </c>
      <c r="AI22" s="188" t="s">
        <v>765</v>
      </c>
      <c r="AJ22" s="190" t="s">
        <v>1751</v>
      </c>
      <c r="AK22" s="186" t="s">
        <v>2406</v>
      </c>
      <c r="AL22" s="186" t="s">
        <v>2407</v>
      </c>
      <c r="AM22" s="186" t="s">
        <v>2408</v>
      </c>
      <c r="AN22" s="191" t="s">
        <v>2217</v>
      </c>
      <c r="AO22" s="187" t="s">
        <v>2219</v>
      </c>
      <c r="AP22" s="187" t="s">
        <v>2220</v>
      </c>
      <c r="AQ22" s="187" t="s">
        <v>2222</v>
      </c>
      <c r="AR22" s="187" t="s">
        <v>2224</v>
      </c>
      <c r="AS22" s="187" t="s">
        <v>2226</v>
      </c>
      <c r="AT22" s="187" t="s">
        <v>2227</v>
      </c>
      <c r="AU22" s="187" t="s">
        <v>2228</v>
      </c>
      <c r="AV22" s="187" t="s">
        <v>2229</v>
      </c>
      <c r="AW22" s="187" t="s">
        <v>2230</v>
      </c>
      <c r="AX22" s="187" t="s">
        <v>2232</v>
      </c>
      <c r="AY22" s="187" t="s">
        <v>2234</v>
      </c>
      <c r="AZ22" s="187" t="s">
        <v>2236</v>
      </c>
      <c r="BA22" s="188" t="s">
        <v>2238</v>
      </c>
      <c r="BB22" s="188" t="s">
        <v>2240</v>
      </c>
      <c r="BC22" s="188" t="s">
        <v>2242</v>
      </c>
      <c r="BD22" s="188" t="s">
        <v>2244</v>
      </c>
      <c r="BE22" s="188" t="s">
        <v>2246</v>
      </c>
      <c r="BF22" s="188" t="s">
        <v>2248</v>
      </c>
      <c r="BG22" s="188" t="s">
        <v>2250</v>
      </c>
      <c r="BH22" s="188" t="s">
        <v>2251</v>
      </c>
      <c r="BI22" s="187" t="s">
        <v>2252</v>
      </c>
      <c r="BJ22" s="188" t="s">
        <v>2253</v>
      </c>
      <c r="BK22" s="188" t="s">
        <v>2254</v>
      </c>
      <c r="BL22" s="188" t="s">
        <v>2255</v>
      </c>
      <c r="BM22" s="188" t="s">
        <v>2256</v>
      </c>
      <c r="BN22" s="188" t="s">
        <v>2307</v>
      </c>
      <c r="BO22" s="188" t="s">
        <v>2257</v>
      </c>
      <c r="BP22" s="187" t="s">
        <v>2258</v>
      </c>
      <c r="BQ22" s="190" t="s">
        <v>1751</v>
      </c>
      <c r="BR22" s="186" t="s">
        <v>2409</v>
      </c>
      <c r="BS22" s="186" t="s">
        <v>2410</v>
      </c>
      <c r="BT22" s="186" t="s">
        <v>2411</v>
      </c>
      <c r="BU22" s="187" t="s">
        <v>2312</v>
      </c>
      <c r="BV22" s="187" t="s">
        <v>2314</v>
      </c>
      <c r="BW22" s="187" t="s">
        <v>2316</v>
      </c>
      <c r="BX22" s="187" t="s">
        <v>2317</v>
      </c>
      <c r="BY22" s="187" t="s">
        <v>2319</v>
      </c>
      <c r="BZ22" s="187" t="s">
        <v>2321</v>
      </c>
      <c r="CA22" s="187" t="s">
        <v>2323</v>
      </c>
      <c r="CB22" s="187" t="s">
        <v>2325</v>
      </c>
      <c r="CC22" s="187" t="s">
        <v>2327</v>
      </c>
      <c r="CD22" s="187" t="s">
        <v>2329</v>
      </c>
      <c r="CE22" s="187" t="s">
        <v>2331</v>
      </c>
      <c r="CF22" s="187" t="s">
        <v>2333</v>
      </c>
      <c r="CG22" s="187" t="s">
        <v>2335</v>
      </c>
      <c r="CH22" s="188" t="s">
        <v>2337</v>
      </c>
      <c r="CI22" s="188" t="s">
        <v>2339</v>
      </c>
      <c r="CJ22" s="188" t="s">
        <v>2341</v>
      </c>
      <c r="CK22" s="188" t="s">
        <v>2343</v>
      </c>
      <c r="CL22" s="188" t="s">
        <v>2345</v>
      </c>
      <c r="CM22" s="188" t="s">
        <v>2347</v>
      </c>
      <c r="CN22" s="188" t="s">
        <v>2349</v>
      </c>
      <c r="CO22" s="188" t="s">
        <v>2351</v>
      </c>
      <c r="CP22" s="187" t="s">
        <v>2353</v>
      </c>
      <c r="CQ22" s="188" t="s">
        <v>2355</v>
      </c>
      <c r="CR22" s="188" t="s">
        <v>2357</v>
      </c>
      <c r="CS22" s="188" t="s">
        <v>2359</v>
      </c>
      <c r="CT22" s="188" t="s">
        <v>2361</v>
      </c>
      <c r="CU22" s="188" t="s">
        <v>1703</v>
      </c>
      <c r="CV22" s="188" t="s">
        <v>2364</v>
      </c>
      <c r="CW22" s="188" t="s">
        <v>2366</v>
      </c>
      <c r="CX22" s="190" t="s">
        <v>1751</v>
      </c>
      <c r="CY22" s="186" t="s">
        <v>2412</v>
      </c>
      <c r="CZ22" s="186" t="s">
        <v>2413</v>
      </c>
      <c r="DA22" s="186" t="s">
        <v>2414</v>
      </c>
      <c r="DB22" s="187" t="s">
        <v>2434</v>
      </c>
      <c r="DC22" s="187" t="s">
        <v>2436</v>
      </c>
      <c r="DD22" s="187" t="s">
        <v>2438</v>
      </c>
      <c r="DE22" s="187" t="s">
        <v>2440</v>
      </c>
      <c r="DF22" s="187" t="s">
        <v>2441</v>
      </c>
      <c r="DG22" s="187" t="s">
        <v>2443</v>
      </c>
      <c r="DH22" s="187" t="s">
        <v>2445</v>
      </c>
      <c r="DI22" s="187" t="s">
        <v>2447</v>
      </c>
      <c r="DJ22" s="187" t="s">
        <v>1036</v>
      </c>
      <c r="DK22" s="187" t="s">
        <v>1038</v>
      </c>
      <c r="DL22" s="187" t="s">
        <v>1040</v>
      </c>
      <c r="DM22" s="187" t="s">
        <v>1042</v>
      </c>
      <c r="DN22" s="187" t="s">
        <v>1044</v>
      </c>
      <c r="DO22" s="188" t="s">
        <v>1046</v>
      </c>
      <c r="DP22" s="188" t="s">
        <v>1048</v>
      </c>
      <c r="DQ22" s="188" t="s">
        <v>1050</v>
      </c>
      <c r="DR22" s="188" t="s">
        <v>1052</v>
      </c>
      <c r="DS22" s="188" t="s">
        <v>1054</v>
      </c>
      <c r="DT22" s="188" t="s">
        <v>1056</v>
      </c>
      <c r="DU22" s="188" t="s">
        <v>1058</v>
      </c>
      <c r="DV22" s="188" t="s">
        <v>1060</v>
      </c>
      <c r="DW22" s="187" t="s">
        <v>1062</v>
      </c>
      <c r="DX22" s="188" t="s">
        <v>1064</v>
      </c>
      <c r="DY22" s="188" t="s">
        <v>1066</v>
      </c>
      <c r="DZ22" s="188" t="s">
        <v>1068</v>
      </c>
      <c r="EA22" s="188" t="s">
        <v>1070</v>
      </c>
      <c r="EB22" s="188" t="s">
        <v>1697</v>
      </c>
      <c r="EC22" s="188" t="s">
        <v>1073</v>
      </c>
      <c r="ED22" s="188" t="s">
        <v>1075</v>
      </c>
      <c r="EE22" s="190" t="s">
        <v>1751</v>
      </c>
      <c r="EF22" s="186" t="s">
        <v>2415</v>
      </c>
      <c r="EG22" s="186" t="s">
        <v>2416</v>
      </c>
      <c r="EH22" s="186" t="s">
        <v>2417</v>
      </c>
      <c r="EI22" s="187" t="s">
        <v>3293</v>
      </c>
      <c r="EJ22" s="187" t="s">
        <v>3295</v>
      </c>
      <c r="EK22" s="187" t="s">
        <v>3297</v>
      </c>
      <c r="EL22" s="187" t="s">
        <v>3299</v>
      </c>
      <c r="EM22" s="187" t="s">
        <v>3301</v>
      </c>
      <c r="EN22" s="187" t="s">
        <v>3302</v>
      </c>
      <c r="EO22" s="187" t="s">
        <v>3304</v>
      </c>
      <c r="EP22" s="187" t="s">
        <v>3306</v>
      </c>
      <c r="EQ22" s="187" t="s">
        <v>3308</v>
      </c>
      <c r="ER22" s="187" t="s">
        <v>3310</v>
      </c>
      <c r="ES22" s="187" t="s">
        <v>3312</v>
      </c>
      <c r="ET22" s="187" t="s">
        <v>3314</v>
      </c>
      <c r="EU22" s="187" t="s">
        <v>1677</v>
      </c>
      <c r="EV22" s="188" t="s">
        <v>1679</v>
      </c>
      <c r="EW22" s="188" t="s">
        <v>1681</v>
      </c>
      <c r="EX22" s="188" t="s">
        <v>1683</v>
      </c>
      <c r="EY22" s="188" t="s">
        <v>1685</v>
      </c>
      <c r="EZ22" s="188" t="s">
        <v>1687</v>
      </c>
      <c r="FA22" s="188" t="s">
        <v>1689</v>
      </c>
      <c r="FB22" s="188" t="s">
        <v>1691</v>
      </c>
      <c r="FC22" s="188" t="s">
        <v>1693</v>
      </c>
      <c r="FD22" s="187" t="s">
        <v>2688</v>
      </c>
      <c r="FE22" s="188" t="s">
        <v>2690</v>
      </c>
      <c r="FF22" s="188" t="s">
        <v>2692</v>
      </c>
      <c r="FG22" s="188" t="s">
        <v>2694</v>
      </c>
      <c r="FH22" s="188" t="s">
        <v>2696</v>
      </c>
      <c r="FI22" s="188" t="s">
        <v>1698</v>
      </c>
      <c r="FJ22" s="188" t="s">
        <v>2699</v>
      </c>
      <c r="FK22" s="188" t="s">
        <v>2701</v>
      </c>
      <c r="FL22" s="190" t="s">
        <v>1751</v>
      </c>
      <c r="FM22" s="186" t="s">
        <v>2418</v>
      </c>
      <c r="FN22" s="186" t="s">
        <v>2419</v>
      </c>
      <c r="FO22" s="186" t="s">
        <v>2419</v>
      </c>
      <c r="FP22" s="187" t="s">
        <v>2747</v>
      </c>
      <c r="FQ22" s="187" t="s">
        <v>2749</v>
      </c>
      <c r="FR22" s="187" t="s">
        <v>2751</v>
      </c>
      <c r="FS22" s="187" t="s">
        <v>2753</v>
      </c>
      <c r="FT22" s="187" t="s">
        <v>2755</v>
      </c>
      <c r="FU22" s="187" t="s">
        <v>2757</v>
      </c>
      <c r="FV22" s="187" t="s">
        <v>2759</v>
      </c>
      <c r="FW22" s="187" t="s">
        <v>2761</v>
      </c>
      <c r="FX22" s="187" t="s">
        <v>2763</v>
      </c>
      <c r="FY22" s="187" t="s">
        <v>2765</v>
      </c>
      <c r="FZ22" s="187" t="s">
        <v>2767</v>
      </c>
      <c r="GA22" s="187" t="s">
        <v>2769</v>
      </c>
      <c r="GB22" s="187" t="s">
        <v>2771</v>
      </c>
      <c r="GC22" s="188" t="s">
        <v>2773</v>
      </c>
      <c r="GD22" s="188" t="s">
        <v>2775</v>
      </c>
      <c r="GE22" s="188" t="s">
        <v>2777</v>
      </c>
      <c r="GF22" s="188" t="s">
        <v>2779</v>
      </c>
      <c r="GG22" s="188" t="s">
        <v>2781</v>
      </c>
      <c r="GH22" s="188" t="s">
        <v>2783</v>
      </c>
      <c r="GI22" s="188" t="s">
        <v>2785</v>
      </c>
      <c r="GJ22" s="188" t="s">
        <v>2787</v>
      </c>
      <c r="GK22" s="187" t="s">
        <v>2789</v>
      </c>
      <c r="GL22" s="188" t="s">
        <v>2791</v>
      </c>
      <c r="GM22" s="188" t="s">
        <v>2793</v>
      </c>
      <c r="GN22" s="188" t="s">
        <v>2795</v>
      </c>
      <c r="GO22" s="188" t="s">
        <v>2797</v>
      </c>
      <c r="GP22" s="188" t="s">
        <v>1699</v>
      </c>
      <c r="GQ22" s="188" t="s">
        <v>2800</v>
      </c>
      <c r="GR22" s="188" t="s">
        <v>2802</v>
      </c>
      <c r="GS22" s="190" t="s">
        <v>1751</v>
      </c>
      <c r="GT22" s="186" t="s">
        <v>2421</v>
      </c>
      <c r="GU22" s="186" t="s">
        <v>2422</v>
      </c>
      <c r="GV22" s="186" t="s">
        <v>2423</v>
      </c>
      <c r="GW22" s="187" t="s">
        <v>2852</v>
      </c>
      <c r="GX22" s="187" t="s">
        <v>2854</v>
      </c>
      <c r="GY22" s="187" t="s">
        <v>2856</v>
      </c>
      <c r="GZ22" s="187" t="s">
        <v>2858</v>
      </c>
      <c r="HA22" s="187" t="s">
        <v>2860</v>
      </c>
      <c r="HB22" s="187" t="s">
        <v>2862</v>
      </c>
      <c r="HC22" s="187" t="s">
        <v>2864</v>
      </c>
      <c r="HD22" s="187" t="s">
        <v>2866</v>
      </c>
      <c r="HE22" s="187" t="s">
        <v>2868</v>
      </c>
      <c r="HF22" s="187" t="s">
        <v>2870</v>
      </c>
      <c r="HG22" s="187" t="s">
        <v>2872</v>
      </c>
      <c r="HH22" s="187" t="s">
        <v>2874</v>
      </c>
      <c r="HI22" s="187" t="s">
        <v>2876</v>
      </c>
      <c r="HJ22" s="188" t="s">
        <v>2878</v>
      </c>
      <c r="HK22" s="188" t="s">
        <v>2880</v>
      </c>
      <c r="HL22" s="188" t="s">
        <v>1801</v>
      </c>
      <c r="HM22" s="188" t="s">
        <v>1803</v>
      </c>
      <c r="HN22" s="188" t="s">
        <v>1805</v>
      </c>
      <c r="HO22" s="188" t="s">
        <v>1807</v>
      </c>
      <c r="HP22" s="188" t="s">
        <v>1809</v>
      </c>
      <c r="HQ22" s="188" t="s">
        <v>1811</v>
      </c>
      <c r="HR22" s="188" t="s">
        <v>1813</v>
      </c>
      <c r="HS22" s="188" t="s">
        <v>1815</v>
      </c>
      <c r="HT22" s="188" t="s">
        <v>1817</v>
      </c>
      <c r="HU22" s="188" t="s">
        <v>1819</v>
      </c>
      <c r="HV22" s="188" t="s">
        <v>1821</v>
      </c>
      <c r="HW22" s="188" t="s">
        <v>1700</v>
      </c>
      <c r="HX22" s="188" t="s">
        <v>1824</v>
      </c>
      <c r="HY22" s="188" t="s">
        <v>1826</v>
      </c>
      <c r="HZ22" s="190" t="s">
        <v>1751</v>
      </c>
    </row>
    <row r="23" spans="1:234" ht="343.5" customHeight="1" thickBot="1">
      <c r="A23" s="422" t="s">
        <v>3099</v>
      </c>
      <c r="B23" s="403"/>
      <c r="C23" s="404"/>
      <c r="D23" s="135" t="s">
        <v>2483</v>
      </c>
      <c r="E23" s="136" t="s">
        <v>2483</v>
      </c>
      <c r="F23" s="137" t="s">
        <v>2483</v>
      </c>
      <c r="G23" s="138" t="s">
        <v>2484</v>
      </c>
      <c r="H23" s="139" t="s">
        <v>2485</v>
      </c>
      <c r="I23" s="139" t="s">
        <v>2486</v>
      </c>
      <c r="J23" s="139" t="s">
        <v>2487</v>
      </c>
      <c r="K23" s="139" t="s">
        <v>2486</v>
      </c>
      <c r="L23" s="139" t="s">
        <v>2487</v>
      </c>
      <c r="M23" s="139" t="s">
        <v>2486</v>
      </c>
      <c r="N23" s="139" t="s">
        <v>2487</v>
      </c>
      <c r="O23" s="139" t="s">
        <v>2488</v>
      </c>
      <c r="P23" s="139" t="s">
        <v>2489</v>
      </c>
      <c r="Q23" s="139" t="s">
        <v>2490</v>
      </c>
      <c r="R23" s="139" t="s">
        <v>2491</v>
      </c>
      <c r="S23" s="139" t="s">
        <v>2492</v>
      </c>
      <c r="T23" s="140" t="s">
        <v>2493</v>
      </c>
      <c r="U23" s="140" t="s">
        <v>2486</v>
      </c>
      <c r="V23" s="140" t="s">
        <v>2494</v>
      </c>
      <c r="W23" s="140" t="s">
        <v>2495</v>
      </c>
      <c r="X23" s="140" t="s">
        <v>2496</v>
      </c>
      <c r="Y23" s="140" t="s">
        <v>2497</v>
      </c>
      <c r="Z23" s="140" t="s">
        <v>2498</v>
      </c>
      <c r="AA23" s="139" t="s">
        <v>2486</v>
      </c>
      <c r="AB23" s="138" t="s">
        <v>2487</v>
      </c>
      <c r="AC23" s="140" t="s">
        <v>2486</v>
      </c>
      <c r="AD23" s="140" t="s">
        <v>2487</v>
      </c>
      <c r="AE23" s="140"/>
      <c r="AF23" s="140"/>
      <c r="AG23" s="140"/>
      <c r="AH23" s="140"/>
      <c r="AI23" s="140"/>
      <c r="AJ23" s="100"/>
      <c r="AK23" s="141" t="s">
        <v>2499</v>
      </c>
      <c r="AL23" s="136" t="s">
        <v>2499</v>
      </c>
      <c r="AM23" s="137" t="s">
        <v>2499</v>
      </c>
      <c r="AN23" s="138" t="s">
        <v>2500</v>
      </c>
      <c r="AO23" s="139" t="s">
        <v>2501</v>
      </c>
      <c r="AP23" s="139" t="s">
        <v>2502</v>
      </c>
      <c r="AQ23" s="139" t="s">
        <v>2503</v>
      </c>
      <c r="AR23" s="139" t="s">
        <v>2503</v>
      </c>
      <c r="AS23" s="139"/>
      <c r="AT23" s="139"/>
      <c r="AU23" s="139"/>
      <c r="AV23" s="139"/>
      <c r="AW23" s="139"/>
      <c r="AX23" s="139"/>
      <c r="AY23" s="139"/>
      <c r="AZ23" s="139"/>
      <c r="BA23" s="140"/>
      <c r="BB23" s="140"/>
      <c r="BC23" s="140"/>
      <c r="BD23" s="140"/>
      <c r="BE23" s="140"/>
      <c r="BF23" s="140"/>
      <c r="BG23" s="140"/>
      <c r="BH23" s="140"/>
      <c r="BI23" s="139"/>
      <c r="BJ23" s="140"/>
      <c r="BK23" s="140"/>
      <c r="BL23" s="140"/>
      <c r="BM23" s="140"/>
      <c r="BN23" s="140"/>
      <c r="BO23" s="140"/>
      <c r="BP23" s="140"/>
      <c r="BQ23" s="100"/>
      <c r="BR23" s="141" t="s">
        <v>2504</v>
      </c>
      <c r="BS23" s="136" t="s">
        <v>2504</v>
      </c>
      <c r="BT23" s="137" t="s">
        <v>2504</v>
      </c>
      <c r="BU23" s="138" t="s">
        <v>2505</v>
      </c>
      <c r="BV23" s="139" t="s">
        <v>2506</v>
      </c>
      <c r="BW23" s="139" t="s">
        <v>2507</v>
      </c>
      <c r="BX23" s="139" t="s">
        <v>2508</v>
      </c>
      <c r="BY23" s="139" t="s">
        <v>2509</v>
      </c>
      <c r="BZ23" s="139" t="s">
        <v>2510</v>
      </c>
      <c r="CA23" s="139" t="s">
        <v>2511</v>
      </c>
      <c r="CB23" s="139" t="s">
        <v>2512</v>
      </c>
      <c r="CC23" s="139" t="s">
        <v>2513</v>
      </c>
      <c r="CD23" s="139" t="s">
        <v>2514</v>
      </c>
      <c r="CE23" s="139" t="s">
        <v>2515</v>
      </c>
      <c r="CF23" s="139" t="s">
        <v>2516</v>
      </c>
      <c r="CG23" s="139" t="s">
        <v>2517</v>
      </c>
      <c r="CH23" s="140" t="s">
        <v>2518</v>
      </c>
      <c r="CI23" s="140" t="s">
        <v>2519</v>
      </c>
      <c r="CJ23" s="140" t="s">
        <v>2520</v>
      </c>
      <c r="CK23" s="140" t="s">
        <v>2521</v>
      </c>
      <c r="CL23" s="140" t="s">
        <v>2522</v>
      </c>
      <c r="CM23" s="140" t="s">
        <v>2523</v>
      </c>
      <c r="CN23" s="140" t="s">
        <v>2524</v>
      </c>
      <c r="CO23" s="140" t="s">
        <v>2525</v>
      </c>
      <c r="CP23" s="139" t="s">
        <v>2526</v>
      </c>
      <c r="CQ23" s="140" t="s">
        <v>2527</v>
      </c>
      <c r="CR23" s="140" t="s">
        <v>2528</v>
      </c>
      <c r="CS23" s="140" t="s">
        <v>2529</v>
      </c>
      <c r="CT23" s="140" t="s">
        <v>2530</v>
      </c>
      <c r="CU23" s="140" t="s">
        <v>2531</v>
      </c>
      <c r="CV23" s="140" t="s">
        <v>2532</v>
      </c>
      <c r="CW23" s="140" t="s">
        <v>2533</v>
      </c>
      <c r="CX23" s="100"/>
      <c r="CY23" s="141" t="s">
        <v>2504</v>
      </c>
      <c r="CZ23" s="136" t="s">
        <v>2504</v>
      </c>
      <c r="DA23" s="137" t="s">
        <v>2504</v>
      </c>
      <c r="DB23" s="138" t="s">
        <v>2534</v>
      </c>
      <c r="DC23" s="139" t="s">
        <v>2535</v>
      </c>
      <c r="DD23" s="139" t="s">
        <v>2536</v>
      </c>
      <c r="DE23" s="139" t="s">
        <v>2537</v>
      </c>
      <c r="DF23" s="139" t="s">
        <v>2538</v>
      </c>
      <c r="DG23" s="139" t="s">
        <v>2539</v>
      </c>
      <c r="DH23" s="139" t="s">
        <v>2540</v>
      </c>
      <c r="DI23" s="139" t="s">
        <v>2541</v>
      </c>
      <c r="DJ23" s="139" t="s">
        <v>2542</v>
      </c>
      <c r="DK23" s="139" t="s">
        <v>2543</v>
      </c>
      <c r="DL23" s="139" t="s">
        <v>2544</v>
      </c>
      <c r="DM23" s="139" t="s">
        <v>2545</v>
      </c>
      <c r="DN23" s="139" t="s">
        <v>2546</v>
      </c>
      <c r="DO23" s="140" t="s">
        <v>2547</v>
      </c>
      <c r="DP23" s="140" t="s">
        <v>2548</v>
      </c>
      <c r="DQ23" s="140" t="s">
        <v>2549</v>
      </c>
      <c r="DR23" s="140" t="s">
        <v>2550</v>
      </c>
      <c r="DS23" s="140" t="s">
        <v>2551</v>
      </c>
      <c r="DT23" s="140" t="s">
        <v>2552</v>
      </c>
      <c r="DU23" s="140" t="s">
        <v>2553</v>
      </c>
      <c r="DV23" s="140" t="s">
        <v>2554</v>
      </c>
      <c r="DW23" s="139" t="s">
        <v>2555</v>
      </c>
      <c r="DX23" s="140" t="s">
        <v>2556</v>
      </c>
      <c r="DY23" s="140" t="s">
        <v>2557</v>
      </c>
      <c r="DZ23" s="140"/>
      <c r="EA23" s="140"/>
      <c r="EB23" s="140"/>
      <c r="EC23" s="140"/>
      <c r="ED23" s="140"/>
      <c r="EE23" s="100"/>
      <c r="EF23" s="141" t="s">
        <v>2558</v>
      </c>
      <c r="EG23" s="136" t="s">
        <v>2558</v>
      </c>
      <c r="EH23" s="137" t="s">
        <v>2558</v>
      </c>
      <c r="EI23" s="138" t="s">
        <v>2559</v>
      </c>
      <c r="EJ23" s="139" t="s">
        <v>2560</v>
      </c>
      <c r="EK23" s="139" t="s">
        <v>2561</v>
      </c>
      <c r="EL23" s="139" t="s">
        <v>2562</v>
      </c>
      <c r="EM23" s="139" t="s">
        <v>2563</v>
      </c>
      <c r="EN23" s="139"/>
      <c r="EO23" s="139"/>
      <c r="EP23" s="139"/>
      <c r="EQ23" s="139"/>
      <c r="ER23" s="139"/>
      <c r="ES23" s="139"/>
      <c r="ET23" s="139"/>
      <c r="EU23" s="139"/>
      <c r="EV23" s="140"/>
      <c r="EW23" s="140"/>
      <c r="EX23" s="140"/>
      <c r="EY23" s="140"/>
      <c r="EZ23" s="140"/>
      <c r="FA23" s="140"/>
      <c r="FB23" s="140"/>
      <c r="FC23" s="140"/>
      <c r="FD23" s="139"/>
      <c r="FE23" s="140"/>
      <c r="FF23" s="140"/>
      <c r="FG23" s="140"/>
      <c r="FH23" s="140"/>
      <c r="FI23" s="140"/>
      <c r="FJ23" s="140"/>
      <c r="FK23" s="140"/>
      <c r="FL23" s="100"/>
      <c r="FM23" s="141" t="s">
        <v>2564</v>
      </c>
      <c r="FN23" s="136" t="s">
        <v>2564</v>
      </c>
      <c r="FO23" s="137" t="s">
        <v>2564</v>
      </c>
      <c r="FP23" s="138" t="s">
        <v>2565</v>
      </c>
      <c r="FQ23" s="139" t="s">
        <v>2566</v>
      </c>
      <c r="FR23" s="139"/>
      <c r="FS23" s="139"/>
      <c r="FT23" s="139"/>
      <c r="FU23" s="139"/>
      <c r="FV23" s="139"/>
      <c r="FW23" s="139"/>
      <c r="FX23" s="139"/>
      <c r="FY23" s="139"/>
      <c r="FZ23" s="139"/>
      <c r="GA23" s="139"/>
      <c r="GB23" s="139"/>
      <c r="GC23" s="140"/>
      <c r="GD23" s="140"/>
      <c r="GE23" s="140"/>
      <c r="GF23" s="140"/>
      <c r="GG23" s="140"/>
      <c r="GH23" s="140"/>
      <c r="GI23" s="140"/>
      <c r="GJ23" s="140"/>
      <c r="GK23" s="139"/>
      <c r="GL23" s="140"/>
      <c r="GM23" s="140"/>
      <c r="GN23" s="140"/>
      <c r="GO23" s="140"/>
      <c r="GP23" s="140"/>
      <c r="GQ23" s="140"/>
      <c r="GR23" s="140"/>
      <c r="GS23" s="100"/>
      <c r="GT23" s="141"/>
      <c r="GU23" s="136"/>
      <c r="GV23" s="137"/>
      <c r="GW23" s="138"/>
      <c r="GX23" s="139"/>
      <c r="GY23" s="139"/>
      <c r="GZ23" s="139"/>
      <c r="HA23" s="139"/>
      <c r="HB23" s="139"/>
      <c r="HC23" s="139"/>
      <c r="HD23" s="139"/>
      <c r="HE23" s="139"/>
      <c r="HF23" s="139"/>
      <c r="HG23" s="139"/>
      <c r="HH23" s="139"/>
      <c r="HI23" s="139"/>
      <c r="HJ23" s="140"/>
      <c r="HK23" s="140"/>
      <c r="HL23" s="140"/>
      <c r="HM23" s="140"/>
      <c r="HN23" s="140"/>
      <c r="HO23" s="140"/>
      <c r="HP23" s="140"/>
      <c r="HQ23" s="140"/>
      <c r="HR23" s="139"/>
      <c r="HS23" s="140"/>
      <c r="HT23" s="140"/>
      <c r="HU23" s="140"/>
      <c r="HV23" s="140"/>
      <c r="HW23" s="140"/>
      <c r="HX23" s="140"/>
      <c r="HY23" s="140"/>
      <c r="HZ23" s="100"/>
    </row>
    <row r="24" spans="1:234" ht="45" customHeight="1" outlineLevel="1" thickBot="1">
      <c r="A24" s="402" t="s">
        <v>1338</v>
      </c>
      <c r="B24" s="403"/>
      <c r="C24" s="404"/>
      <c r="D24" s="465"/>
      <c r="E24" s="466"/>
      <c r="F24" s="466"/>
      <c r="G24" s="466"/>
      <c r="H24" s="466"/>
      <c r="I24" s="466"/>
      <c r="J24" s="466"/>
      <c r="K24" s="466"/>
      <c r="L24" s="466"/>
      <c r="M24" s="466"/>
      <c r="N24" s="466"/>
      <c r="O24" s="466"/>
      <c r="P24" s="466"/>
      <c r="Q24" s="466"/>
      <c r="R24" s="466"/>
      <c r="S24" s="466"/>
      <c r="T24" s="466"/>
      <c r="U24" s="466"/>
      <c r="V24" s="466"/>
      <c r="W24" s="466"/>
      <c r="X24" s="466"/>
      <c r="Y24" s="466"/>
      <c r="Z24" s="466"/>
      <c r="AA24" s="466"/>
      <c r="AB24" s="466"/>
      <c r="AC24" s="466"/>
      <c r="AD24" s="466"/>
      <c r="AE24" s="466"/>
      <c r="AF24" s="466"/>
      <c r="AG24" s="466"/>
      <c r="AH24" s="466"/>
      <c r="AI24" s="466"/>
      <c r="AJ24" s="468"/>
      <c r="AK24" s="465"/>
      <c r="AL24" s="466"/>
      <c r="AM24" s="466"/>
      <c r="AN24" s="466"/>
      <c r="AO24" s="466"/>
      <c r="AP24" s="466"/>
      <c r="AQ24" s="466"/>
      <c r="AR24" s="466"/>
      <c r="AS24" s="466"/>
      <c r="AT24" s="466"/>
      <c r="AU24" s="466"/>
      <c r="AV24" s="466"/>
      <c r="AW24" s="466"/>
      <c r="AX24" s="466"/>
      <c r="AY24" s="466"/>
      <c r="AZ24" s="466"/>
      <c r="BA24" s="466"/>
      <c r="BB24" s="466"/>
      <c r="BC24" s="466"/>
      <c r="BD24" s="466"/>
      <c r="BE24" s="466"/>
      <c r="BF24" s="466"/>
      <c r="BG24" s="466"/>
      <c r="BH24" s="466"/>
      <c r="BI24" s="466"/>
      <c r="BJ24" s="466"/>
      <c r="BK24" s="466"/>
      <c r="BL24" s="466"/>
      <c r="BM24" s="466"/>
      <c r="BN24" s="466"/>
      <c r="BO24" s="466"/>
      <c r="BP24" s="466"/>
      <c r="BQ24" s="468"/>
      <c r="BR24" s="465"/>
      <c r="BS24" s="466"/>
      <c r="BT24" s="466"/>
      <c r="BU24" s="466"/>
      <c r="BV24" s="466"/>
      <c r="BW24" s="466"/>
      <c r="BX24" s="466"/>
      <c r="BY24" s="466"/>
      <c r="BZ24" s="466"/>
      <c r="CA24" s="466"/>
      <c r="CB24" s="466"/>
      <c r="CC24" s="466"/>
      <c r="CD24" s="466"/>
      <c r="CE24" s="466"/>
      <c r="CF24" s="466"/>
      <c r="CG24" s="466"/>
      <c r="CH24" s="466"/>
      <c r="CI24" s="466"/>
      <c r="CJ24" s="466"/>
      <c r="CK24" s="466"/>
      <c r="CL24" s="466"/>
      <c r="CM24" s="466"/>
      <c r="CN24" s="466"/>
      <c r="CO24" s="466"/>
      <c r="CP24" s="466"/>
      <c r="CQ24" s="466"/>
      <c r="CR24" s="466"/>
      <c r="CS24" s="466"/>
      <c r="CT24" s="466"/>
      <c r="CU24" s="466"/>
      <c r="CV24" s="466"/>
      <c r="CW24" s="466"/>
      <c r="CX24" s="468"/>
      <c r="CY24" s="465"/>
      <c r="CZ24" s="466"/>
      <c r="DA24" s="466"/>
      <c r="DB24" s="466"/>
      <c r="DC24" s="466"/>
      <c r="DD24" s="466"/>
      <c r="DE24" s="466"/>
      <c r="DF24" s="466"/>
      <c r="DG24" s="466"/>
      <c r="DH24" s="466"/>
      <c r="DI24" s="466"/>
      <c r="DJ24" s="466"/>
      <c r="DK24" s="466"/>
      <c r="DL24" s="466"/>
      <c r="DM24" s="466"/>
      <c r="DN24" s="466"/>
      <c r="DO24" s="466"/>
      <c r="DP24" s="466"/>
      <c r="DQ24" s="466"/>
      <c r="DR24" s="466"/>
      <c r="DS24" s="466"/>
      <c r="DT24" s="466"/>
      <c r="DU24" s="466"/>
      <c r="DV24" s="466"/>
      <c r="DW24" s="466"/>
      <c r="DX24" s="466"/>
      <c r="DY24" s="466"/>
      <c r="DZ24" s="466"/>
      <c r="EA24" s="466"/>
      <c r="EB24" s="466"/>
      <c r="EC24" s="466"/>
      <c r="ED24" s="466"/>
      <c r="EE24" s="468"/>
      <c r="EF24" s="465"/>
      <c r="EG24" s="466"/>
      <c r="EH24" s="466"/>
      <c r="EI24" s="466"/>
      <c r="EJ24" s="466"/>
      <c r="EK24" s="466"/>
      <c r="EL24" s="466"/>
      <c r="EM24" s="466"/>
      <c r="EN24" s="466"/>
      <c r="EO24" s="466"/>
      <c r="EP24" s="466"/>
      <c r="EQ24" s="466"/>
      <c r="ER24" s="466"/>
      <c r="ES24" s="466"/>
      <c r="ET24" s="466"/>
      <c r="EU24" s="466"/>
      <c r="EV24" s="466"/>
      <c r="EW24" s="466"/>
      <c r="EX24" s="466"/>
      <c r="EY24" s="466"/>
      <c r="EZ24" s="466"/>
      <c r="FA24" s="466"/>
      <c r="FB24" s="466"/>
      <c r="FC24" s="466"/>
      <c r="FD24" s="466"/>
      <c r="FE24" s="466"/>
      <c r="FF24" s="466"/>
      <c r="FG24" s="466"/>
      <c r="FH24" s="466"/>
      <c r="FI24" s="466"/>
      <c r="FJ24" s="466"/>
      <c r="FK24" s="466"/>
      <c r="FL24" s="468"/>
      <c r="FM24" s="465"/>
      <c r="FN24" s="466"/>
      <c r="FO24" s="466"/>
      <c r="FP24" s="466"/>
      <c r="FQ24" s="466"/>
      <c r="FR24" s="466"/>
      <c r="FS24" s="466"/>
      <c r="FT24" s="466"/>
      <c r="FU24" s="466"/>
      <c r="FV24" s="466"/>
      <c r="FW24" s="466"/>
      <c r="FX24" s="466"/>
      <c r="FY24" s="466"/>
      <c r="FZ24" s="466"/>
      <c r="GA24" s="466"/>
      <c r="GB24" s="466"/>
      <c r="GC24" s="466"/>
      <c r="GD24" s="466"/>
      <c r="GE24" s="466"/>
      <c r="GF24" s="466"/>
      <c r="GG24" s="466"/>
      <c r="GH24" s="466"/>
      <c r="GI24" s="466"/>
      <c r="GJ24" s="466"/>
      <c r="GK24" s="466"/>
      <c r="GL24" s="466"/>
      <c r="GM24" s="466"/>
      <c r="GN24" s="466"/>
      <c r="GO24" s="466"/>
      <c r="GP24" s="466"/>
      <c r="GQ24" s="466"/>
      <c r="GR24" s="466"/>
      <c r="GS24" s="468"/>
      <c r="GT24" s="465"/>
      <c r="GU24" s="466"/>
      <c r="GV24" s="466"/>
      <c r="GW24" s="466"/>
      <c r="GX24" s="466"/>
      <c r="GY24" s="466"/>
      <c r="GZ24" s="466"/>
      <c r="HA24" s="466"/>
      <c r="HB24" s="466"/>
      <c r="HC24" s="466"/>
      <c r="HD24" s="466"/>
      <c r="HE24" s="466"/>
      <c r="HF24" s="466"/>
      <c r="HG24" s="466"/>
      <c r="HH24" s="466"/>
      <c r="HI24" s="466"/>
      <c r="HJ24" s="466"/>
      <c r="HK24" s="466"/>
      <c r="HL24" s="466"/>
      <c r="HM24" s="466"/>
      <c r="HN24" s="466"/>
      <c r="HO24" s="466"/>
      <c r="HP24" s="466"/>
      <c r="HQ24" s="466"/>
      <c r="HR24" s="466"/>
      <c r="HS24" s="466"/>
      <c r="HT24" s="466"/>
      <c r="HU24" s="466"/>
      <c r="HV24" s="466"/>
      <c r="HW24" s="466"/>
      <c r="HX24" s="466"/>
      <c r="HY24" s="466"/>
      <c r="HZ24" s="467"/>
    </row>
    <row r="25" spans="1:234" ht="45" customHeight="1" outlineLevel="1" thickBot="1">
      <c r="A25" s="402" t="s">
        <v>1339</v>
      </c>
      <c r="B25" s="403"/>
      <c r="C25" s="404"/>
      <c r="D25" s="115"/>
      <c r="E25" s="101"/>
      <c r="F25" s="101"/>
      <c r="G25" s="394"/>
      <c r="H25" s="395"/>
      <c r="I25" s="395"/>
      <c r="J25" s="395"/>
      <c r="K25" s="395"/>
      <c r="L25" s="395"/>
      <c r="M25" s="395"/>
      <c r="N25" s="395"/>
      <c r="O25" s="395"/>
      <c r="P25" s="395"/>
      <c r="Q25" s="395"/>
      <c r="R25" s="395"/>
      <c r="S25" s="395"/>
      <c r="T25" s="395"/>
      <c r="U25" s="395"/>
      <c r="V25" s="395"/>
      <c r="W25" s="395"/>
      <c r="X25" s="395"/>
      <c r="Y25" s="395"/>
      <c r="Z25" s="395"/>
      <c r="AA25" s="395"/>
      <c r="AB25" s="59"/>
      <c r="AC25" s="59"/>
      <c r="AD25" s="59"/>
      <c r="AE25" s="59"/>
      <c r="AF25" s="59"/>
      <c r="AG25" s="59"/>
      <c r="AH25" s="59"/>
      <c r="AI25" s="59"/>
      <c r="AJ25" s="78"/>
      <c r="AK25" s="101"/>
      <c r="AL25" s="101"/>
      <c r="AM25" s="101"/>
      <c r="AN25" s="394"/>
      <c r="AO25" s="395"/>
      <c r="AP25" s="395"/>
      <c r="AQ25" s="395"/>
      <c r="AR25" s="395"/>
      <c r="AS25" s="395"/>
      <c r="AT25" s="395"/>
      <c r="AU25" s="395"/>
      <c r="AV25" s="395"/>
      <c r="AW25" s="395"/>
      <c r="AX25" s="395"/>
      <c r="AY25" s="395"/>
      <c r="AZ25" s="395"/>
      <c r="BA25" s="395"/>
      <c r="BB25" s="395"/>
      <c r="BC25" s="395"/>
      <c r="BD25" s="395"/>
      <c r="BE25" s="395"/>
      <c r="BF25" s="395"/>
      <c r="BG25" s="395"/>
      <c r="BH25" s="395"/>
      <c r="BI25" s="59"/>
      <c r="BJ25" s="59"/>
      <c r="BK25" s="59"/>
      <c r="BL25" s="59"/>
      <c r="BM25" s="59"/>
      <c r="BN25" s="59"/>
      <c r="BO25" s="59"/>
      <c r="BP25" s="59"/>
      <c r="BQ25" s="78"/>
      <c r="BR25" s="101"/>
      <c r="BS25" s="101"/>
      <c r="BT25" s="101"/>
      <c r="BU25" s="394"/>
      <c r="BV25" s="395"/>
      <c r="BW25" s="395"/>
      <c r="BX25" s="395"/>
      <c r="BY25" s="395"/>
      <c r="BZ25" s="395"/>
      <c r="CA25" s="395"/>
      <c r="CB25" s="395"/>
      <c r="CC25" s="395"/>
      <c r="CD25" s="395"/>
      <c r="CE25" s="395"/>
      <c r="CF25" s="395"/>
      <c r="CG25" s="395"/>
      <c r="CH25" s="395"/>
      <c r="CI25" s="395"/>
      <c r="CJ25" s="395"/>
      <c r="CK25" s="395"/>
      <c r="CL25" s="395"/>
      <c r="CM25" s="395"/>
      <c r="CN25" s="395"/>
      <c r="CO25" s="395"/>
      <c r="CP25" s="59"/>
      <c r="CQ25" s="59"/>
      <c r="CR25" s="59"/>
      <c r="CS25" s="59"/>
      <c r="CT25" s="59"/>
      <c r="CU25" s="59"/>
      <c r="CV25" s="59"/>
      <c r="CW25" s="59"/>
      <c r="CX25" s="78"/>
      <c r="CY25" s="101"/>
      <c r="CZ25" s="101"/>
      <c r="DA25" s="101"/>
      <c r="DB25" s="394"/>
      <c r="DC25" s="395"/>
      <c r="DD25" s="395"/>
      <c r="DE25" s="395"/>
      <c r="DF25" s="395"/>
      <c r="DG25" s="395"/>
      <c r="DH25" s="395"/>
      <c r="DI25" s="395"/>
      <c r="DJ25" s="395"/>
      <c r="DK25" s="395"/>
      <c r="DL25" s="395"/>
      <c r="DM25" s="395"/>
      <c r="DN25" s="395"/>
      <c r="DO25" s="395"/>
      <c r="DP25" s="395"/>
      <c r="DQ25" s="395"/>
      <c r="DR25" s="395"/>
      <c r="DS25" s="395"/>
      <c r="DT25" s="395"/>
      <c r="DU25" s="395"/>
      <c r="DV25" s="395"/>
      <c r="DW25" s="59"/>
      <c r="DX25" s="59"/>
      <c r="DY25" s="59"/>
      <c r="DZ25" s="59"/>
      <c r="EA25" s="59"/>
      <c r="EB25" s="59"/>
      <c r="EC25" s="59"/>
      <c r="ED25" s="59"/>
      <c r="EE25" s="78"/>
      <c r="EF25" s="101"/>
      <c r="EG25" s="101"/>
      <c r="EH25" s="101"/>
      <c r="EI25" s="394"/>
      <c r="EJ25" s="395"/>
      <c r="EK25" s="395"/>
      <c r="EL25" s="395"/>
      <c r="EM25" s="395"/>
      <c r="EN25" s="395"/>
      <c r="EO25" s="395"/>
      <c r="EP25" s="395"/>
      <c r="EQ25" s="395"/>
      <c r="ER25" s="395"/>
      <c r="ES25" s="395"/>
      <c r="ET25" s="395"/>
      <c r="EU25" s="395"/>
      <c r="EV25" s="395"/>
      <c r="EW25" s="395"/>
      <c r="EX25" s="395"/>
      <c r="EY25" s="395"/>
      <c r="EZ25" s="395"/>
      <c r="FA25" s="395"/>
      <c r="FB25" s="395"/>
      <c r="FC25" s="395"/>
      <c r="FD25" s="59"/>
      <c r="FE25" s="59"/>
      <c r="FF25" s="59"/>
      <c r="FG25" s="59"/>
      <c r="FH25" s="59"/>
      <c r="FI25" s="59"/>
      <c r="FJ25" s="59"/>
      <c r="FK25" s="59"/>
      <c r="FL25" s="78"/>
      <c r="FM25" s="101"/>
      <c r="FN25" s="101"/>
      <c r="FO25" s="101"/>
      <c r="FP25" s="394"/>
      <c r="FQ25" s="395"/>
      <c r="FR25" s="395"/>
      <c r="FS25" s="395"/>
      <c r="FT25" s="395"/>
      <c r="FU25" s="395"/>
      <c r="FV25" s="395"/>
      <c r="FW25" s="395"/>
      <c r="FX25" s="395"/>
      <c r="FY25" s="395"/>
      <c r="FZ25" s="395"/>
      <c r="GA25" s="395"/>
      <c r="GB25" s="395"/>
      <c r="GC25" s="395"/>
      <c r="GD25" s="395"/>
      <c r="GE25" s="395"/>
      <c r="GF25" s="395"/>
      <c r="GG25" s="395"/>
      <c r="GH25" s="395"/>
      <c r="GI25" s="395"/>
      <c r="GJ25" s="395"/>
      <c r="GK25" s="59"/>
      <c r="GL25" s="59"/>
      <c r="GM25" s="59"/>
      <c r="GN25" s="59"/>
      <c r="GO25" s="59"/>
      <c r="GP25" s="59"/>
      <c r="GQ25" s="59"/>
      <c r="GR25" s="59"/>
      <c r="GS25" s="78"/>
      <c r="GT25" s="101"/>
      <c r="GU25" s="101"/>
      <c r="GV25" s="101"/>
      <c r="GW25" s="394"/>
      <c r="GX25" s="395"/>
      <c r="GY25" s="395"/>
      <c r="GZ25" s="395"/>
      <c r="HA25" s="395"/>
      <c r="HB25" s="395"/>
      <c r="HC25" s="395"/>
      <c r="HD25" s="395"/>
      <c r="HE25" s="395"/>
      <c r="HF25" s="395"/>
      <c r="HG25" s="395"/>
      <c r="HH25" s="395"/>
      <c r="HI25" s="395"/>
      <c r="HJ25" s="395"/>
      <c r="HK25" s="395"/>
      <c r="HL25" s="395"/>
      <c r="HM25" s="395"/>
      <c r="HN25" s="395"/>
      <c r="HO25" s="395"/>
      <c r="HP25" s="395"/>
      <c r="HQ25" s="395"/>
      <c r="HR25" s="59"/>
      <c r="HS25" s="59"/>
      <c r="HT25" s="59"/>
      <c r="HU25" s="59"/>
      <c r="HV25" s="59"/>
      <c r="HW25" s="59"/>
      <c r="HX25" s="59"/>
      <c r="HY25" s="59"/>
      <c r="HZ25" s="78"/>
    </row>
    <row r="26" spans="1:234" ht="45" customHeight="1" outlineLevel="1" thickBot="1">
      <c r="A26" s="402" t="s">
        <v>1340</v>
      </c>
      <c r="B26" s="403"/>
      <c r="C26" s="404"/>
      <c r="D26" s="465"/>
      <c r="E26" s="466"/>
      <c r="F26" s="466"/>
      <c r="G26" s="466"/>
      <c r="H26" s="466"/>
      <c r="I26" s="466"/>
      <c r="J26" s="466"/>
      <c r="K26" s="466"/>
      <c r="L26" s="466"/>
      <c r="M26" s="466"/>
      <c r="N26" s="466"/>
      <c r="O26" s="466"/>
      <c r="P26" s="466"/>
      <c r="Q26" s="466"/>
      <c r="R26" s="466"/>
      <c r="S26" s="466"/>
      <c r="T26" s="466"/>
      <c r="U26" s="466"/>
      <c r="V26" s="466"/>
      <c r="W26" s="466"/>
      <c r="X26" s="466"/>
      <c r="Y26" s="466"/>
      <c r="Z26" s="466"/>
      <c r="AA26" s="466"/>
      <c r="AB26" s="466"/>
      <c r="AC26" s="466"/>
      <c r="AD26" s="466"/>
      <c r="AE26" s="466"/>
      <c r="AF26" s="466"/>
      <c r="AG26" s="466"/>
      <c r="AH26" s="466"/>
      <c r="AI26" s="466"/>
      <c r="AJ26" s="468"/>
      <c r="AK26" s="465"/>
      <c r="AL26" s="466"/>
      <c r="AM26" s="466"/>
      <c r="AN26" s="466"/>
      <c r="AO26" s="466"/>
      <c r="AP26" s="466"/>
      <c r="AQ26" s="466"/>
      <c r="AR26" s="466"/>
      <c r="AS26" s="466"/>
      <c r="AT26" s="466"/>
      <c r="AU26" s="466"/>
      <c r="AV26" s="466"/>
      <c r="AW26" s="466"/>
      <c r="AX26" s="466"/>
      <c r="AY26" s="466"/>
      <c r="AZ26" s="466"/>
      <c r="BA26" s="466"/>
      <c r="BB26" s="466"/>
      <c r="BC26" s="466"/>
      <c r="BD26" s="466"/>
      <c r="BE26" s="466"/>
      <c r="BF26" s="466"/>
      <c r="BG26" s="466"/>
      <c r="BH26" s="466"/>
      <c r="BI26" s="466"/>
      <c r="BJ26" s="466"/>
      <c r="BK26" s="466"/>
      <c r="BL26" s="466"/>
      <c r="BM26" s="466"/>
      <c r="BN26" s="466"/>
      <c r="BO26" s="466"/>
      <c r="BP26" s="466"/>
      <c r="BQ26" s="468"/>
      <c r="BR26" s="465"/>
      <c r="BS26" s="466"/>
      <c r="BT26" s="466"/>
      <c r="BU26" s="466"/>
      <c r="BV26" s="466"/>
      <c r="BW26" s="466"/>
      <c r="BX26" s="466"/>
      <c r="BY26" s="466"/>
      <c r="BZ26" s="466"/>
      <c r="CA26" s="466"/>
      <c r="CB26" s="466"/>
      <c r="CC26" s="466"/>
      <c r="CD26" s="466"/>
      <c r="CE26" s="466"/>
      <c r="CF26" s="466"/>
      <c r="CG26" s="466"/>
      <c r="CH26" s="466"/>
      <c r="CI26" s="466"/>
      <c r="CJ26" s="466"/>
      <c r="CK26" s="466"/>
      <c r="CL26" s="466"/>
      <c r="CM26" s="466"/>
      <c r="CN26" s="466"/>
      <c r="CO26" s="466"/>
      <c r="CP26" s="466"/>
      <c r="CQ26" s="466"/>
      <c r="CR26" s="466"/>
      <c r="CS26" s="466"/>
      <c r="CT26" s="466"/>
      <c r="CU26" s="466"/>
      <c r="CV26" s="466"/>
      <c r="CW26" s="466"/>
      <c r="CX26" s="468"/>
      <c r="CY26" s="465"/>
      <c r="CZ26" s="466"/>
      <c r="DA26" s="466"/>
      <c r="DB26" s="466"/>
      <c r="DC26" s="466"/>
      <c r="DD26" s="466"/>
      <c r="DE26" s="466"/>
      <c r="DF26" s="466"/>
      <c r="DG26" s="466"/>
      <c r="DH26" s="466"/>
      <c r="DI26" s="466"/>
      <c r="DJ26" s="466"/>
      <c r="DK26" s="466"/>
      <c r="DL26" s="466"/>
      <c r="DM26" s="466"/>
      <c r="DN26" s="466"/>
      <c r="DO26" s="466"/>
      <c r="DP26" s="466"/>
      <c r="DQ26" s="466"/>
      <c r="DR26" s="466"/>
      <c r="DS26" s="466"/>
      <c r="DT26" s="466"/>
      <c r="DU26" s="466"/>
      <c r="DV26" s="466"/>
      <c r="DW26" s="466"/>
      <c r="DX26" s="466"/>
      <c r="DY26" s="466"/>
      <c r="DZ26" s="466"/>
      <c r="EA26" s="466"/>
      <c r="EB26" s="466"/>
      <c r="EC26" s="466"/>
      <c r="ED26" s="466"/>
      <c r="EE26" s="468"/>
      <c r="EF26" s="465"/>
      <c r="EG26" s="466"/>
      <c r="EH26" s="466"/>
      <c r="EI26" s="466"/>
      <c r="EJ26" s="466"/>
      <c r="EK26" s="466"/>
      <c r="EL26" s="466"/>
      <c r="EM26" s="466"/>
      <c r="EN26" s="466"/>
      <c r="EO26" s="466"/>
      <c r="EP26" s="466"/>
      <c r="EQ26" s="466"/>
      <c r="ER26" s="466"/>
      <c r="ES26" s="466"/>
      <c r="ET26" s="466"/>
      <c r="EU26" s="466"/>
      <c r="EV26" s="466"/>
      <c r="EW26" s="466"/>
      <c r="EX26" s="466"/>
      <c r="EY26" s="466"/>
      <c r="EZ26" s="466"/>
      <c r="FA26" s="466"/>
      <c r="FB26" s="466"/>
      <c r="FC26" s="466"/>
      <c r="FD26" s="466"/>
      <c r="FE26" s="466"/>
      <c r="FF26" s="466"/>
      <c r="FG26" s="466"/>
      <c r="FH26" s="466"/>
      <c r="FI26" s="466"/>
      <c r="FJ26" s="466"/>
      <c r="FK26" s="466"/>
      <c r="FL26" s="468"/>
      <c r="FM26" s="465"/>
      <c r="FN26" s="466"/>
      <c r="FO26" s="466"/>
      <c r="FP26" s="466"/>
      <c r="FQ26" s="466"/>
      <c r="FR26" s="466"/>
      <c r="FS26" s="466"/>
      <c r="FT26" s="466"/>
      <c r="FU26" s="466"/>
      <c r="FV26" s="466"/>
      <c r="FW26" s="466"/>
      <c r="FX26" s="466"/>
      <c r="FY26" s="466"/>
      <c r="FZ26" s="466"/>
      <c r="GA26" s="466"/>
      <c r="GB26" s="466"/>
      <c r="GC26" s="466"/>
      <c r="GD26" s="466"/>
      <c r="GE26" s="466"/>
      <c r="GF26" s="466"/>
      <c r="GG26" s="466"/>
      <c r="GH26" s="466"/>
      <c r="GI26" s="466"/>
      <c r="GJ26" s="466"/>
      <c r="GK26" s="466"/>
      <c r="GL26" s="466"/>
      <c r="GM26" s="466"/>
      <c r="GN26" s="466"/>
      <c r="GO26" s="466"/>
      <c r="GP26" s="466"/>
      <c r="GQ26" s="466"/>
      <c r="GR26" s="466"/>
      <c r="GS26" s="468"/>
      <c r="GT26" s="465"/>
      <c r="GU26" s="466"/>
      <c r="GV26" s="466"/>
      <c r="GW26" s="466"/>
      <c r="GX26" s="466"/>
      <c r="GY26" s="466"/>
      <c r="GZ26" s="466"/>
      <c r="HA26" s="466"/>
      <c r="HB26" s="466"/>
      <c r="HC26" s="466"/>
      <c r="HD26" s="466"/>
      <c r="HE26" s="466"/>
      <c r="HF26" s="466"/>
      <c r="HG26" s="466"/>
      <c r="HH26" s="466"/>
      <c r="HI26" s="466"/>
      <c r="HJ26" s="466"/>
      <c r="HK26" s="466"/>
      <c r="HL26" s="466"/>
      <c r="HM26" s="466"/>
      <c r="HN26" s="466"/>
      <c r="HO26" s="466"/>
      <c r="HP26" s="466"/>
      <c r="HQ26" s="466"/>
      <c r="HR26" s="466"/>
      <c r="HS26" s="466"/>
      <c r="HT26" s="466"/>
      <c r="HU26" s="466"/>
      <c r="HV26" s="466"/>
      <c r="HW26" s="466"/>
      <c r="HX26" s="466"/>
      <c r="HY26" s="466"/>
      <c r="HZ26" s="467"/>
    </row>
    <row r="27" spans="1:234" ht="45" customHeight="1" outlineLevel="1" thickBot="1">
      <c r="A27" s="442" t="s">
        <v>1341</v>
      </c>
      <c r="B27" s="443"/>
      <c r="C27" s="444"/>
      <c r="D27" s="115"/>
      <c r="E27" s="101"/>
      <c r="F27" s="101"/>
      <c r="G27" s="394"/>
      <c r="H27" s="395"/>
      <c r="I27" s="395"/>
      <c r="J27" s="395"/>
      <c r="K27" s="395"/>
      <c r="L27" s="395"/>
      <c r="M27" s="395"/>
      <c r="N27" s="395"/>
      <c r="O27" s="395"/>
      <c r="P27" s="395"/>
      <c r="Q27" s="395"/>
      <c r="R27" s="395"/>
      <c r="S27" s="395"/>
      <c r="T27" s="395"/>
      <c r="U27" s="395"/>
      <c r="V27" s="395"/>
      <c r="W27" s="395"/>
      <c r="X27" s="395"/>
      <c r="Y27" s="395"/>
      <c r="Z27" s="395"/>
      <c r="AA27" s="395"/>
      <c r="AB27" s="59"/>
      <c r="AC27" s="59"/>
      <c r="AD27" s="59"/>
      <c r="AE27" s="59"/>
      <c r="AF27" s="59"/>
      <c r="AG27" s="59"/>
      <c r="AH27" s="59"/>
      <c r="AI27" s="59"/>
      <c r="AJ27" s="78"/>
      <c r="AK27" s="101"/>
      <c r="AL27" s="101"/>
      <c r="AM27" s="101"/>
      <c r="AN27" s="394"/>
      <c r="AO27" s="395"/>
      <c r="AP27" s="395"/>
      <c r="AQ27" s="395"/>
      <c r="AR27" s="395"/>
      <c r="AS27" s="395"/>
      <c r="AT27" s="395"/>
      <c r="AU27" s="395"/>
      <c r="AV27" s="395"/>
      <c r="AW27" s="395"/>
      <c r="AX27" s="395"/>
      <c r="AY27" s="395"/>
      <c r="AZ27" s="395"/>
      <c r="BA27" s="395"/>
      <c r="BB27" s="395"/>
      <c r="BC27" s="395"/>
      <c r="BD27" s="395"/>
      <c r="BE27" s="395"/>
      <c r="BF27" s="395"/>
      <c r="BG27" s="395"/>
      <c r="BH27" s="395"/>
      <c r="BI27" s="59"/>
      <c r="BJ27" s="59"/>
      <c r="BK27" s="59"/>
      <c r="BL27" s="59"/>
      <c r="BM27" s="59"/>
      <c r="BN27" s="59"/>
      <c r="BO27" s="59"/>
      <c r="BP27" s="59"/>
      <c r="BQ27" s="78"/>
      <c r="BR27" s="101"/>
      <c r="BS27" s="101"/>
      <c r="BT27" s="101"/>
      <c r="BU27" s="394"/>
      <c r="BV27" s="395"/>
      <c r="BW27" s="395"/>
      <c r="BX27" s="395"/>
      <c r="BY27" s="395"/>
      <c r="BZ27" s="395"/>
      <c r="CA27" s="395"/>
      <c r="CB27" s="395"/>
      <c r="CC27" s="395"/>
      <c r="CD27" s="395"/>
      <c r="CE27" s="395"/>
      <c r="CF27" s="395"/>
      <c r="CG27" s="395"/>
      <c r="CH27" s="395"/>
      <c r="CI27" s="395"/>
      <c r="CJ27" s="395"/>
      <c r="CK27" s="395"/>
      <c r="CL27" s="395"/>
      <c r="CM27" s="395"/>
      <c r="CN27" s="395"/>
      <c r="CO27" s="395"/>
      <c r="CP27" s="59"/>
      <c r="CQ27" s="59"/>
      <c r="CR27" s="59"/>
      <c r="CS27" s="59"/>
      <c r="CT27" s="59"/>
      <c r="CU27" s="59"/>
      <c r="CV27" s="59"/>
      <c r="CW27" s="59"/>
      <c r="CX27" s="78"/>
      <c r="CY27" s="101"/>
      <c r="CZ27" s="101"/>
      <c r="DA27" s="101"/>
      <c r="DB27" s="394"/>
      <c r="DC27" s="395"/>
      <c r="DD27" s="395"/>
      <c r="DE27" s="395"/>
      <c r="DF27" s="395"/>
      <c r="DG27" s="395"/>
      <c r="DH27" s="395"/>
      <c r="DI27" s="395"/>
      <c r="DJ27" s="395"/>
      <c r="DK27" s="395"/>
      <c r="DL27" s="395"/>
      <c r="DM27" s="395"/>
      <c r="DN27" s="395"/>
      <c r="DO27" s="395"/>
      <c r="DP27" s="395"/>
      <c r="DQ27" s="395"/>
      <c r="DR27" s="395"/>
      <c r="DS27" s="395"/>
      <c r="DT27" s="395"/>
      <c r="DU27" s="395"/>
      <c r="DV27" s="395"/>
      <c r="DW27" s="59"/>
      <c r="DX27" s="59"/>
      <c r="DY27" s="59"/>
      <c r="DZ27" s="59"/>
      <c r="EA27" s="59"/>
      <c r="EB27" s="59"/>
      <c r="EC27" s="59"/>
      <c r="ED27" s="59"/>
      <c r="EE27" s="78"/>
      <c r="EF27" s="101"/>
      <c r="EG27" s="101"/>
      <c r="EH27" s="101"/>
      <c r="EI27" s="394"/>
      <c r="EJ27" s="395"/>
      <c r="EK27" s="395"/>
      <c r="EL27" s="395"/>
      <c r="EM27" s="395"/>
      <c r="EN27" s="395"/>
      <c r="EO27" s="395"/>
      <c r="EP27" s="395"/>
      <c r="EQ27" s="395"/>
      <c r="ER27" s="395"/>
      <c r="ES27" s="395"/>
      <c r="ET27" s="395"/>
      <c r="EU27" s="395"/>
      <c r="EV27" s="395"/>
      <c r="EW27" s="395"/>
      <c r="EX27" s="395"/>
      <c r="EY27" s="395"/>
      <c r="EZ27" s="395"/>
      <c r="FA27" s="395"/>
      <c r="FB27" s="395"/>
      <c r="FC27" s="395"/>
      <c r="FD27" s="59"/>
      <c r="FE27" s="59"/>
      <c r="FF27" s="59"/>
      <c r="FG27" s="59"/>
      <c r="FH27" s="59"/>
      <c r="FI27" s="59"/>
      <c r="FJ27" s="59"/>
      <c r="FK27" s="59"/>
      <c r="FL27" s="78"/>
      <c r="FM27" s="101"/>
      <c r="FN27" s="101"/>
      <c r="FO27" s="101"/>
      <c r="FP27" s="394"/>
      <c r="FQ27" s="395"/>
      <c r="FR27" s="395"/>
      <c r="FS27" s="395"/>
      <c r="FT27" s="395"/>
      <c r="FU27" s="395"/>
      <c r="FV27" s="395"/>
      <c r="FW27" s="395"/>
      <c r="FX27" s="395"/>
      <c r="FY27" s="395"/>
      <c r="FZ27" s="395"/>
      <c r="GA27" s="395"/>
      <c r="GB27" s="395"/>
      <c r="GC27" s="395"/>
      <c r="GD27" s="395"/>
      <c r="GE27" s="395"/>
      <c r="GF27" s="395"/>
      <c r="GG27" s="395"/>
      <c r="GH27" s="395"/>
      <c r="GI27" s="395"/>
      <c r="GJ27" s="395"/>
      <c r="GK27" s="59"/>
      <c r="GL27" s="59"/>
      <c r="GM27" s="59"/>
      <c r="GN27" s="59"/>
      <c r="GO27" s="59"/>
      <c r="GP27" s="59"/>
      <c r="GQ27" s="59"/>
      <c r="GR27" s="59"/>
      <c r="GS27" s="78"/>
      <c r="GT27" s="101"/>
      <c r="GU27" s="101"/>
      <c r="GV27" s="101"/>
      <c r="GW27" s="394"/>
      <c r="GX27" s="395"/>
      <c r="GY27" s="395"/>
      <c r="GZ27" s="395"/>
      <c r="HA27" s="395"/>
      <c r="HB27" s="395"/>
      <c r="HC27" s="395"/>
      <c r="HD27" s="395"/>
      <c r="HE27" s="395"/>
      <c r="HF27" s="395"/>
      <c r="HG27" s="395"/>
      <c r="HH27" s="395"/>
      <c r="HI27" s="395"/>
      <c r="HJ27" s="395"/>
      <c r="HK27" s="395"/>
      <c r="HL27" s="395"/>
      <c r="HM27" s="395"/>
      <c r="HN27" s="395"/>
      <c r="HO27" s="395"/>
      <c r="HP27" s="395"/>
      <c r="HQ27" s="395"/>
      <c r="HR27" s="59"/>
      <c r="HS27" s="59"/>
      <c r="HT27" s="59"/>
      <c r="HU27" s="59"/>
      <c r="HV27" s="59"/>
      <c r="HW27" s="59"/>
      <c r="HX27" s="59"/>
      <c r="HY27" s="59"/>
      <c r="HZ27" s="78"/>
    </row>
    <row r="28" spans="1:234" ht="45" customHeight="1" outlineLevel="1" thickBot="1">
      <c r="A28" s="402" t="s">
        <v>1750</v>
      </c>
      <c r="B28" s="403"/>
      <c r="C28" s="404"/>
      <c r="D28" s="465"/>
      <c r="E28" s="466"/>
      <c r="F28" s="466"/>
      <c r="G28" s="466"/>
      <c r="H28" s="466"/>
      <c r="I28" s="466"/>
      <c r="J28" s="466"/>
      <c r="K28" s="466"/>
      <c r="L28" s="466"/>
      <c r="M28" s="466"/>
      <c r="N28" s="466"/>
      <c r="O28" s="466"/>
      <c r="P28" s="466"/>
      <c r="Q28" s="466"/>
      <c r="R28" s="466"/>
      <c r="S28" s="466"/>
      <c r="T28" s="466"/>
      <c r="U28" s="466"/>
      <c r="V28" s="466"/>
      <c r="W28" s="466"/>
      <c r="X28" s="466"/>
      <c r="Y28" s="466"/>
      <c r="Z28" s="466"/>
      <c r="AA28" s="466"/>
      <c r="AB28" s="466"/>
      <c r="AC28" s="466"/>
      <c r="AD28" s="466"/>
      <c r="AE28" s="466"/>
      <c r="AF28" s="466"/>
      <c r="AG28" s="466"/>
      <c r="AH28" s="466"/>
      <c r="AI28" s="466"/>
      <c r="AJ28" s="468"/>
      <c r="AK28" s="465"/>
      <c r="AL28" s="466"/>
      <c r="AM28" s="466"/>
      <c r="AN28" s="466"/>
      <c r="AO28" s="466"/>
      <c r="AP28" s="466"/>
      <c r="AQ28" s="466"/>
      <c r="AR28" s="466"/>
      <c r="AS28" s="466"/>
      <c r="AT28" s="466"/>
      <c r="AU28" s="466"/>
      <c r="AV28" s="466"/>
      <c r="AW28" s="466"/>
      <c r="AX28" s="466"/>
      <c r="AY28" s="466"/>
      <c r="AZ28" s="466"/>
      <c r="BA28" s="466"/>
      <c r="BB28" s="466"/>
      <c r="BC28" s="466"/>
      <c r="BD28" s="466"/>
      <c r="BE28" s="466"/>
      <c r="BF28" s="466"/>
      <c r="BG28" s="466"/>
      <c r="BH28" s="466"/>
      <c r="BI28" s="466"/>
      <c r="BJ28" s="466"/>
      <c r="BK28" s="466"/>
      <c r="BL28" s="466"/>
      <c r="BM28" s="466"/>
      <c r="BN28" s="466"/>
      <c r="BO28" s="466"/>
      <c r="BP28" s="466"/>
      <c r="BQ28" s="468"/>
      <c r="BR28" s="465"/>
      <c r="BS28" s="466"/>
      <c r="BT28" s="466"/>
      <c r="BU28" s="466"/>
      <c r="BV28" s="466"/>
      <c r="BW28" s="466"/>
      <c r="BX28" s="466"/>
      <c r="BY28" s="466"/>
      <c r="BZ28" s="466"/>
      <c r="CA28" s="466"/>
      <c r="CB28" s="466"/>
      <c r="CC28" s="466"/>
      <c r="CD28" s="466"/>
      <c r="CE28" s="466"/>
      <c r="CF28" s="466"/>
      <c r="CG28" s="466"/>
      <c r="CH28" s="466"/>
      <c r="CI28" s="466"/>
      <c r="CJ28" s="466"/>
      <c r="CK28" s="466"/>
      <c r="CL28" s="466"/>
      <c r="CM28" s="466"/>
      <c r="CN28" s="466"/>
      <c r="CO28" s="466"/>
      <c r="CP28" s="466"/>
      <c r="CQ28" s="466"/>
      <c r="CR28" s="466"/>
      <c r="CS28" s="466"/>
      <c r="CT28" s="466"/>
      <c r="CU28" s="466"/>
      <c r="CV28" s="466"/>
      <c r="CW28" s="466"/>
      <c r="CX28" s="468"/>
      <c r="CY28" s="465"/>
      <c r="CZ28" s="466"/>
      <c r="DA28" s="466"/>
      <c r="DB28" s="466"/>
      <c r="DC28" s="466"/>
      <c r="DD28" s="466"/>
      <c r="DE28" s="466"/>
      <c r="DF28" s="466"/>
      <c r="DG28" s="466"/>
      <c r="DH28" s="466"/>
      <c r="DI28" s="466"/>
      <c r="DJ28" s="466"/>
      <c r="DK28" s="466"/>
      <c r="DL28" s="466"/>
      <c r="DM28" s="466"/>
      <c r="DN28" s="466"/>
      <c r="DO28" s="466"/>
      <c r="DP28" s="466"/>
      <c r="DQ28" s="466"/>
      <c r="DR28" s="466"/>
      <c r="DS28" s="466"/>
      <c r="DT28" s="466"/>
      <c r="DU28" s="466"/>
      <c r="DV28" s="466"/>
      <c r="DW28" s="466"/>
      <c r="DX28" s="466"/>
      <c r="DY28" s="466"/>
      <c r="DZ28" s="466"/>
      <c r="EA28" s="466"/>
      <c r="EB28" s="466"/>
      <c r="EC28" s="466"/>
      <c r="ED28" s="466"/>
      <c r="EE28" s="468"/>
      <c r="EF28" s="465"/>
      <c r="EG28" s="466"/>
      <c r="EH28" s="466"/>
      <c r="EI28" s="466"/>
      <c r="EJ28" s="466"/>
      <c r="EK28" s="466"/>
      <c r="EL28" s="466"/>
      <c r="EM28" s="466"/>
      <c r="EN28" s="466"/>
      <c r="EO28" s="466"/>
      <c r="EP28" s="466"/>
      <c r="EQ28" s="466"/>
      <c r="ER28" s="466"/>
      <c r="ES28" s="466"/>
      <c r="ET28" s="466"/>
      <c r="EU28" s="466"/>
      <c r="EV28" s="466"/>
      <c r="EW28" s="466"/>
      <c r="EX28" s="466"/>
      <c r="EY28" s="466"/>
      <c r="EZ28" s="466"/>
      <c r="FA28" s="466"/>
      <c r="FB28" s="466"/>
      <c r="FC28" s="466"/>
      <c r="FD28" s="466"/>
      <c r="FE28" s="466"/>
      <c r="FF28" s="466"/>
      <c r="FG28" s="466"/>
      <c r="FH28" s="466"/>
      <c r="FI28" s="466"/>
      <c r="FJ28" s="466"/>
      <c r="FK28" s="466"/>
      <c r="FL28" s="468"/>
      <c r="FM28" s="465"/>
      <c r="FN28" s="466"/>
      <c r="FO28" s="466"/>
      <c r="FP28" s="466"/>
      <c r="FQ28" s="466"/>
      <c r="FR28" s="466"/>
      <c r="FS28" s="466"/>
      <c r="FT28" s="466"/>
      <c r="FU28" s="466"/>
      <c r="FV28" s="466"/>
      <c r="FW28" s="466"/>
      <c r="FX28" s="466"/>
      <c r="FY28" s="466"/>
      <c r="FZ28" s="466"/>
      <c r="GA28" s="466"/>
      <c r="GB28" s="466"/>
      <c r="GC28" s="466"/>
      <c r="GD28" s="466"/>
      <c r="GE28" s="466"/>
      <c r="GF28" s="466"/>
      <c r="GG28" s="466"/>
      <c r="GH28" s="466"/>
      <c r="GI28" s="466"/>
      <c r="GJ28" s="466"/>
      <c r="GK28" s="466"/>
      <c r="GL28" s="466"/>
      <c r="GM28" s="466"/>
      <c r="GN28" s="466"/>
      <c r="GO28" s="466"/>
      <c r="GP28" s="466"/>
      <c r="GQ28" s="466"/>
      <c r="GR28" s="466"/>
      <c r="GS28" s="468"/>
      <c r="GT28" s="465"/>
      <c r="GU28" s="466"/>
      <c r="GV28" s="466"/>
      <c r="GW28" s="466"/>
      <c r="GX28" s="466"/>
      <c r="GY28" s="466"/>
      <c r="GZ28" s="466"/>
      <c r="HA28" s="466"/>
      <c r="HB28" s="466"/>
      <c r="HC28" s="466"/>
      <c r="HD28" s="466"/>
      <c r="HE28" s="466"/>
      <c r="HF28" s="466"/>
      <c r="HG28" s="466"/>
      <c r="HH28" s="466"/>
      <c r="HI28" s="466"/>
      <c r="HJ28" s="466"/>
      <c r="HK28" s="466"/>
      <c r="HL28" s="466"/>
      <c r="HM28" s="466"/>
      <c r="HN28" s="466"/>
      <c r="HO28" s="466"/>
      <c r="HP28" s="466"/>
      <c r="HQ28" s="466"/>
      <c r="HR28" s="466"/>
      <c r="HS28" s="466"/>
      <c r="HT28" s="466"/>
      <c r="HU28" s="466"/>
      <c r="HV28" s="466"/>
      <c r="HW28" s="466"/>
      <c r="HX28" s="466"/>
      <c r="HY28" s="466"/>
      <c r="HZ28" s="467"/>
    </row>
    <row r="29" spans="1:234" ht="45" customHeight="1" outlineLevel="1" thickBot="1">
      <c r="A29" s="402" t="s">
        <v>1342</v>
      </c>
      <c r="B29" s="403"/>
      <c r="C29" s="404"/>
      <c r="D29" s="115"/>
      <c r="E29" s="101"/>
      <c r="F29" s="101"/>
      <c r="G29" s="394"/>
      <c r="H29" s="395"/>
      <c r="I29" s="395"/>
      <c r="J29" s="395"/>
      <c r="K29" s="395"/>
      <c r="L29" s="395"/>
      <c r="M29" s="395"/>
      <c r="N29" s="395"/>
      <c r="O29" s="395"/>
      <c r="P29" s="395"/>
      <c r="Q29" s="395"/>
      <c r="R29" s="395"/>
      <c r="S29" s="395"/>
      <c r="T29" s="395"/>
      <c r="U29" s="395"/>
      <c r="V29" s="395"/>
      <c r="W29" s="395"/>
      <c r="X29" s="395"/>
      <c r="Y29" s="395"/>
      <c r="Z29" s="395"/>
      <c r="AA29" s="395"/>
      <c r="AB29" s="59"/>
      <c r="AC29" s="59"/>
      <c r="AD29" s="59"/>
      <c r="AE29" s="59"/>
      <c r="AF29" s="59"/>
      <c r="AG29" s="59"/>
      <c r="AH29" s="59"/>
      <c r="AI29" s="59"/>
      <c r="AJ29" s="78"/>
      <c r="AK29" s="101"/>
      <c r="AL29" s="101"/>
      <c r="AM29" s="101"/>
      <c r="AN29" s="394"/>
      <c r="AO29" s="395"/>
      <c r="AP29" s="395"/>
      <c r="AQ29" s="395"/>
      <c r="AR29" s="395"/>
      <c r="AS29" s="395"/>
      <c r="AT29" s="395"/>
      <c r="AU29" s="395"/>
      <c r="AV29" s="395"/>
      <c r="AW29" s="395"/>
      <c r="AX29" s="395"/>
      <c r="AY29" s="395"/>
      <c r="AZ29" s="395"/>
      <c r="BA29" s="395"/>
      <c r="BB29" s="395"/>
      <c r="BC29" s="395"/>
      <c r="BD29" s="395"/>
      <c r="BE29" s="395"/>
      <c r="BF29" s="395"/>
      <c r="BG29" s="395"/>
      <c r="BH29" s="395"/>
      <c r="BI29" s="59"/>
      <c r="BJ29" s="59"/>
      <c r="BK29" s="59"/>
      <c r="BL29" s="59"/>
      <c r="BM29" s="59"/>
      <c r="BN29" s="59"/>
      <c r="BO29" s="59"/>
      <c r="BP29" s="59"/>
      <c r="BQ29" s="78"/>
      <c r="BR29" s="101"/>
      <c r="BS29" s="101"/>
      <c r="BT29" s="101"/>
      <c r="BU29" s="394"/>
      <c r="BV29" s="395"/>
      <c r="BW29" s="395"/>
      <c r="BX29" s="395"/>
      <c r="BY29" s="395"/>
      <c r="BZ29" s="395"/>
      <c r="CA29" s="395"/>
      <c r="CB29" s="395"/>
      <c r="CC29" s="395"/>
      <c r="CD29" s="395"/>
      <c r="CE29" s="395"/>
      <c r="CF29" s="395"/>
      <c r="CG29" s="395"/>
      <c r="CH29" s="395"/>
      <c r="CI29" s="395"/>
      <c r="CJ29" s="395"/>
      <c r="CK29" s="395"/>
      <c r="CL29" s="395"/>
      <c r="CM29" s="395"/>
      <c r="CN29" s="395"/>
      <c r="CO29" s="395"/>
      <c r="CP29" s="59"/>
      <c r="CQ29" s="59"/>
      <c r="CR29" s="59"/>
      <c r="CS29" s="59"/>
      <c r="CT29" s="59"/>
      <c r="CU29" s="59"/>
      <c r="CV29" s="59"/>
      <c r="CW29" s="59"/>
      <c r="CX29" s="78"/>
      <c r="CY29" s="101"/>
      <c r="CZ29" s="101"/>
      <c r="DA29" s="101"/>
      <c r="DB29" s="394"/>
      <c r="DC29" s="395"/>
      <c r="DD29" s="395"/>
      <c r="DE29" s="395"/>
      <c r="DF29" s="395"/>
      <c r="DG29" s="395"/>
      <c r="DH29" s="395"/>
      <c r="DI29" s="395"/>
      <c r="DJ29" s="395"/>
      <c r="DK29" s="395"/>
      <c r="DL29" s="395"/>
      <c r="DM29" s="395"/>
      <c r="DN29" s="395"/>
      <c r="DO29" s="395"/>
      <c r="DP29" s="395"/>
      <c r="DQ29" s="395"/>
      <c r="DR29" s="395"/>
      <c r="DS29" s="395"/>
      <c r="DT29" s="395"/>
      <c r="DU29" s="395"/>
      <c r="DV29" s="395"/>
      <c r="DW29" s="59"/>
      <c r="DX29" s="59"/>
      <c r="DY29" s="59"/>
      <c r="DZ29" s="59"/>
      <c r="EA29" s="59"/>
      <c r="EB29" s="59"/>
      <c r="EC29" s="59"/>
      <c r="ED29" s="59"/>
      <c r="EE29" s="78"/>
      <c r="EF29" s="101"/>
      <c r="EG29" s="101"/>
      <c r="EH29" s="101"/>
      <c r="EI29" s="394"/>
      <c r="EJ29" s="395"/>
      <c r="EK29" s="395"/>
      <c r="EL29" s="395"/>
      <c r="EM29" s="395"/>
      <c r="EN29" s="395"/>
      <c r="EO29" s="395"/>
      <c r="EP29" s="395"/>
      <c r="EQ29" s="395"/>
      <c r="ER29" s="395"/>
      <c r="ES29" s="395"/>
      <c r="ET29" s="395"/>
      <c r="EU29" s="395"/>
      <c r="EV29" s="395"/>
      <c r="EW29" s="395"/>
      <c r="EX29" s="395"/>
      <c r="EY29" s="395"/>
      <c r="EZ29" s="395"/>
      <c r="FA29" s="395"/>
      <c r="FB29" s="395"/>
      <c r="FC29" s="395"/>
      <c r="FD29" s="59"/>
      <c r="FE29" s="59"/>
      <c r="FF29" s="59"/>
      <c r="FG29" s="59"/>
      <c r="FH29" s="59"/>
      <c r="FI29" s="59"/>
      <c r="FJ29" s="59"/>
      <c r="FK29" s="59"/>
      <c r="FL29" s="78"/>
      <c r="FM29" s="101"/>
      <c r="FN29" s="101"/>
      <c r="FO29" s="101"/>
      <c r="FP29" s="394"/>
      <c r="FQ29" s="395"/>
      <c r="FR29" s="395"/>
      <c r="FS29" s="395"/>
      <c r="FT29" s="395"/>
      <c r="FU29" s="395"/>
      <c r="FV29" s="395"/>
      <c r="FW29" s="395"/>
      <c r="FX29" s="395"/>
      <c r="FY29" s="395"/>
      <c r="FZ29" s="395"/>
      <c r="GA29" s="395"/>
      <c r="GB29" s="395"/>
      <c r="GC29" s="395"/>
      <c r="GD29" s="395"/>
      <c r="GE29" s="395"/>
      <c r="GF29" s="395"/>
      <c r="GG29" s="395"/>
      <c r="GH29" s="395"/>
      <c r="GI29" s="395"/>
      <c r="GJ29" s="395"/>
      <c r="GK29" s="59"/>
      <c r="GL29" s="59"/>
      <c r="GM29" s="59"/>
      <c r="GN29" s="59"/>
      <c r="GO29" s="59"/>
      <c r="GP29" s="59"/>
      <c r="GQ29" s="59"/>
      <c r="GR29" s="59"/>
      <c r="GS29" s="78"/>
      <c r="GT29" s="101"/>
      <c r="GU29" s="101"/>
      <c r="GV29" s="101"/>
      <c r="GW29" s="394"/>
      <c r="GX29" s="395"/>
      <c r="GY29" s="395"/>
      <c r="GZ29" s="395"/>
      <c r="HA29" s="395"/>
      <c r="HB29" s="395"/>
      <c r="HC29" s="395"/>
      <c r="HD29" s="395"/>
      <c r="HE29" s="395"/>
      <c r="HF29" s="395"/>
      <c r="HG29" s="395"/>
      <c r="HH29" s="395"/>
      <c r="HI29" s="395"/>
      <c r="HJ29" s="395"/>
      <c r="HK29" s="395"/>
      <c r="HL29" s="395"/>
      <c r="HM29" s="395"/>
      <c r="HN29" s="395"/>
      <c r="HO29" s="395"/>
      <c r="HP29" s="395"/>
      <c r="HQ29" s="395"/>
      <c r="HR29" s="59"/>
      <c r="HS29" s="59"/>
      <c r="HT29" s="59"/>
      <c r="HU29" s="59"/>
      <c r="HV29" s="59"/>
      <c r="HW29" s="59"/>
      <c r="HX29" s="59"/>
      <c r="HY29" s="59"/>
      <c r="HZ29" s="78"/>
    </row>
    <row r="30" spans="1:234" ht="45" customHeight="1" outlineLevel="1" thickBot="1">
      <c r="A30" s="462" t="s">
        <v>1696</v>
      </c>
      <c r="B30" s="463"/>
      <c r="C30" s="464"/>
      <c r="D30" s="465"/>
      <c r="E30" s="466"/>
      <c r="F30" s="466"/>
      <c r="G30" s="466"/>
      <c r="H30" s="466"/>
      <c r="I30" s="466"/>
      <c r="J30" s="466"/>
      <c r="K30" s="466"/>
      <c r="L30" s="466"/>
      <c r="M30" s="466"/>
      <c r="N30" s="466"/>
      <c r="O30" s="466"/>
      <c r="P30" s="466"/>
      <c r="Q30" s="466"/>
      <c r="R30" s="466"/>
      <c r="S30" s="466"/>
      <c r="T30" s="466"/>
      <c r="U30" s="466"/>
      <c r="V30" s="466"/>
      <c r="W30" s="466"/>
      <c r="X30" s="466"/>
      <c r="Y30" s="466"/>
      <c r="Z30" s="466"/>
      <c r="AA30" s="466"/>
      <c r="AB30" s="466"/>
      <c r="AC30" s="466"/>
      <c r="AD30" s="466"/>
      <c r="AE30" s="466"/>
      <c r="AF30" s="466"/>
      <c r="AG30" s="466"/>
      <c r="AH30" s="466"/>
      <c r="AI30" s="466"/>
      <c r="AJ30" s="468"/>
      <c r="AK30" s="465"/>
      <c r="AL30" s="466"/>
      <c r="AM30" s="466"/>
      <c r="AN30" s="466"/>
      <c r="AO30" s="466"/>
      <c r="AP30" s="466"/>
      <c r="AQ30" s="466"/>
      <c r="AR30" s="466"/>
      <c r="AS30" s="466"/>
      <c r="AT30" s="466"/>
      <c r="AU30" s="466"/>
      <c r="AV30" s="466"/>
      <c r="AW30" s="466"/>
      <c r="AX30" s="466"/>
      <c r="AY30" s="466"/>
      <c r="AZ30" s="466"/>
      <c r="BA30" s="466"/>
      <c r="BB30" s="466"/>
      <c r="BC30" s="466"/>
      <c r="BD30" s="466"/>
      <c r="BE30" s="466"/>
      <c r="BF30" s="466"/>
      <c r="BG30" s="466"/>
      <c r="BH30" s="466"/>
      <c r="BI30" s="466"/>
      <c r="BJ30" s="466"/>
      <c r="BK30" s="466"/>
      <c r="BL30" s="466"/>
      <c r="BM30" s="466"/>
      <c r="BN30" s="466"/>
      <c r="BO30" s="466"/>
      <c r="BP30" s="466"/>
      <c r="BQ30" s="468"/>
      <c r="BR30" s="465"/>
      <c r="BS30" s="466"/>
      <c r="BT30" s="466"/>
      <c r="BU30" s="466"/>
      <c r="BV30" s="466"/>
      <c r="BW30" s="466"/>
      <c r="BX30" s="466"/>
      <c r="BY30" s="466"/>
      <c r="BZ30" s="466"/>
      <c r="CA30" s="466"/>
      <c r="CB30" s="466"/>
      <c r="CC30" s="466"/>
      <c r="CD30" s="466"/>
      <c r="CE30" s="466"/>
      <c r="CF30" s="466"/>
      <c r="CG30" s="466"/>
      <c r="CH30" s="466"/>
      <c r="CI30" s="466"/>
      <c r="CJ30" s="466"/>
      <c r="CK30" s="466"/>
      <c r="CL30" s="466"/>
      <c r="CM30" s="466"/>
      <c r="CN30" s="466"/>
      <c r="CO30" s="466"/>
      <c r="CP30" s="466"/>
      <c r="CQ30" s="466"/>
      <c r="CR30" s="466"/>
      <c r="CS30" s="466"/>
      <c r="CT30" s="466"/>
      <c r="CU30" s="466"/>
      <c r="CV30" s="466"/>
      <c r="CW30" s="466"/>
      <c r="CX30" s="468"/>
      <c r="CY30" s="465"/>
      <c r="CZ30" s="466"/>
      <c r="DA30" s="466"/>
      <c r="DB30" s="466"/>
      <c r="DC30" s="466"/>
      <c r="DD30" s="466"/>
      <c r="DE30" s="466"/>
      <c r="DF30" s="466"/>
      <c r="DG30" s="466"/>
      <c r="DH30" s="466"/>
      <c r="DI30" s="466"/>
      <c r="DJ30" s="466"/>
      <c r="DK30" s="466"/>
      <c r="DL30" s="466"/>
      <c r="DM30" s="466"/>
      <c r="DN30" s="466"/>
      <c r="DO30" s="466"/>
      <c r="DP30" s="466"/>
      <c r="DQ30" s="466"/>
      <c r="DR30" s="466"/>
      <c r="DS30" s="466"/>
      <c r="DT30" s="466"/>
      <c r="DU30" s="466"/>
      <c r="DV30" s="466"/>
      <c r="DW30" s="466"/>
      <c r="DX30" s="466"/>
      <c r="DY30" s="466"/>
      <c r="DZ30" s="466"/>
      <c r="EA30" s="466"/>
      <c r="EB30" s="466"/>
      <c r="EC30" s="466"/>
      <c r="ED30" s="466"/>
      <c r="EE30" s="468"/>
      <c r="EF30" s="465"/>
      <c r="EG30" s="466"/>
      <c r="EH30" s="466"/>
      <c r="EI30" s="466"/>
      <c r="EJ30" s="466"/>
      <c r="EK30" s="466"/>
      <c r="EL30" s="466"/>
      <c r="EM30" s="466"/>
      <c r="EN30" s="466"/>
      <c r="EO30" s="466"/>
      <c r="EP30" s="466"/>
      <c r="EQ30" s="466"/>
      <c r="ER30" s="466"/>
      <c r="ES30" s="466"/>
      <c r="ET30" s="466"/>
      <c r="EU30" s="466"/>
      <c r="EV30" s="466"/>
      <c r="EW30" s="466"/>
      <c r="EX30" s="466"/>
      <c r="EY30" s="466"/>
      <c r="EZ30" s="466"/>
      <c r="FA30" s="466"/>
      <c r="FB30" s="466"/>
      <c r="FC30" s="466"/>
      <c r="FD30" s="466"/>
      <c r="FE30" s="466"/>
      <c r="FF30" s="466"/>
      <c r="FG30" s="466"/>
      <c r="FH30" s="466"/>
      <c r="FI30" s="466"/>
      <c r="FJ30" s="466"/>
      <c r="FK30" s="466"/>
      <c r="FL30" s="468"/>
      <c r="FM30" s="465"/>
      <c r="FN30" s="466"/>
      <c r="FO30" s="466"/>
      <c r="FP30" s="466"/>
      <c r="FQ30" s="466"/>
      <c r="FR30" s="466"/>
      <c r="FS30" s="466"/>
      <c r="FT30" s="466"/>
      <c r="FU30" s="466"/>
      <c r="FV30" s="466"/>
      <c r="FW30" s="466"/>
      <c r="FX30" s="466"/>
      <c r="FY30" s="466"/>
      <c r="FZ30" s="466"/>
      <c r="GA30" s="466"/>
      <c r="GB30" s="466"/>
      <c r="GC30" s="466"/>
      <c r="GD30" s="466"/>
      <c r="GE30" s="466"/>
      <c r="GF30" s="466"/>
      <c r="GG30" s="466"/>
      <c r="GH30" s="466"/>
      <c r="GI30" s="466"/>
      <c r="GJ30" s="466"/>
      <c r="GK30" s="466"/>
      <c r="GL30" s="466"/>
      <c r="GM30" s="466"/>
      <c r="GN30" s="466"/>
      <c r="GO30" s="466"/>
      <c r="GP30" s="466"/>
      <c r="GQ30" s="466"/>
      <c r="GR30" s="466"/>
      <c r="GS30" s="468"/>
      <c r="GT30" s="465"/>
      <c r="GU30" s="466"/>
      <c r="GV30" s="466"/>
      <c r="GW30" s="466"/>
      <c r="GX30" s="466"/>
      <c r="GY30" s="466"/>
      <c r="GZ30" s="466"/>
      <c r="HA30" s="466"/>
      <c r="HB30" s="466"/>
      <c r="HC30" s="466"/>
      <c r="HD30" s="466"/>
      <c r="HE30" s="466"/>
      <c r="HF30" s="466"/>
      <c r="HG30" s="466"/>
      <c r="HH30" s="466"/>
      <c r="HI30" s="466"/>
      <c r="HJ30" s="466"/>
      <c r="HK30" s="466"/>
      <c r="HL30" s="466"/>
      <c r="HM30" s="466"/>
      <c r="HN30" s="466"/>
      <c r="HO30" s="466"/>
      <c r="HP30" s="466"/>
      <c r="HQ30" s="466"/>
      <c r="HR30" s="466"/>
      <c r="HS30" s="466"/>
      <c r="HT30" s="466"/>
      <c r="HU30" s="466"/>
      <c r="HV30" s="466"/>
      <c r="HW30" s="466"/>
      <c r="HX30" s="466"/>
      <c r="HY30" s="466"/>
      <c r="HZ30" s="467"/>
    </row>
    <row r="31" spans="1:234" ht="45" customHeight="1" outlineLevel="1" thickBot="1">
      <c r="A31" s="402" t="s">
        <v>1343</v>
      </c>
      <c r="B31" s="403"/>
      <c r="C31" s="404"/>
      <c r="D31" s="116"/>
      <c r="E31" s="102"/>
      <c r="F31" s="102"/>
      <c r="G31" s="394"/>
      <c r="H31" s="395"/>
      <c r="I31" s="395"/>
      <c r="J31" s="395"/>
      <c r="K31" s="395"/>
      <c r="L31" s="395"/>
      <c r="M31" s="395"/>
      <c r="N31" s="395"/>
      <c r="O31" s="395"/>
      <c r="P31" s="395"/>
      <c r="Q31" s="395"/>
      <c r="R31" s="395"/>
      <c r="S31" s="395"/>
      <c r="T31" s="395"/>
      <c r="U31" s="395"/>
      <c r="V31" s="395"/>
      <c r="W31" s="395"/>
      <c r="X31" s="395"/>
      <c r="Y31" s="395"/>
      <c r="Z31" s="395"/>
      <c r="AA31" s="395"/>
      <c r="AB31" s="59"/>
      <c r="AC31" s="59"/>
      <c r="AD31" s="59"/>
      <c r="AE31" s="59"/>
      <c r="AF31" s="59"/>
      <c r="AG31" s="59"/>
      <c r="AH31" s="59"/>
      <c r="AI31" s="59"/>
      <c r="AJ31" s="78"/>
      <c r="AK31" s="102"/>
      <c r="AL31" s="102"/>
      <c r="AM31" s="102"/>
      <c r="AN31" s="394"/>
      <c r="AO31" s="395"/>
      <c r="AP31" s="395"/>
      <c r="AQ31" s="395"/>
      <c r="AR31" s="395"/>
      <c r="AS31" s="395"/>
      <c r="AT31" s="395"/>
      <c r="AU31" s="395"/>
      <c r="AV31" s="395"/>
      <c r="AW31" s="395"/>
      <c r="AX31" s="395"/>
      <c r="AY31" s="395"/>
      <c r="AZ31" s="395"/>
      <c r="BA31" s="395"/>
      <c r="BB31" s="395"/>
      <c r="BC31" s="395"/>
      <c r="BD31" s="395"/>
      <c r="BE31" s="395"/>
      <c r="BF31" s="395"/>
      <c r="BG31" s="395"/>
      <c r="BH31" s="395"/>
      <c r="BI31" s="59"/>
      <c r="BJ31" s="59"/>
      <c r="BK31" s="59"/>
      <c r="BL31" s="59"/>
      <c r="BM31" s="59"/>
      <c r="BN31" s="59"/>
      <c r="BO31" s="59"/>
      <c r="BP31" s="59"/>
      <c r="BQ31" s="78"/>
      <c r="BR31" s="102"/>
      <c r="BS31" s="102"/>
      <c r="BT31" s="102"/>
      <c r="BU31" s="394"/>
      <c r="BV31" s="395"/>
      <c r="BW31" s="395"/>
      <c r="BX31" s="395"/>
      <c r="BY31" s="395"/>
      <c r="BZ31" s="395"/>
      <c r="CA31" s="395"/>
      <c r="CB31" s="395"/>
      <c r="CC31" s="395"/>
      <c r="CD31" s="395"/>
      <c r="CE31" s="395"/>
      <c r="CF31" s="395"/>
      <c r="CG31" s="395"/>
      <c r="CH31" s="395"/>
      <c r="CI31" s="395"/>
      <c r="CJ31" s="395"/>
      <c r="CK31" s="395"/>
      <c r="CL31" s="395"/>
      <c r="CM31" s="395"/>
      <c r="CN31" s="395"/>
      <c r="CO31" s="395"/>
      <c r="CP31" s="59"/>
      <c r="CQ31" s="59"/>
      <c r="CR31" s="59"/>
      <c r="CS31" s="59"/>
      <c r="CT31" s="59"/>
      <c r="CU31" s="59"/>
      <c r="CV31" s="59"/>
      <c r="CW31" s="59"/>
      <c r="CX31" s="78"/>
      <c r="CY31" s="102"/>
      <c r="CZ31" s="102"/>
      <c r="DA31" s="102"/>
      <c r="DB31" s="394"/>
      <c r="DC31" s="395"/>
      <c r="DD31" s="395"/>
      <c r="DE31" s="395"/>
      <c r="DF31" s="395"/>
      <c r="DG31" s="395"/>
      <c r="DH31" s="395"/>
      <c r="DI31" s="395"/>
      <c r="DJ31" s="395"/>
      <c r="DK31" s="395"/>
      <c r="DL31" s="395"/>
      <c r="DM31" s="395"/>
      <c r="DN31" s="395"/>
      <c r="DO31" s="395"/>
      <c r="DP31" s="395"/>
      <c r="DQ31" s="395"/>
      <c r="DR31" s="395"/>
      <c r="DS31" s="395"/>
      <c r="DT31" s="395"/>
      <c r="DU31" s="395"/>
      <c r="DV31" s="395"/>
      <c r="DW31" s="59"/>
      <c r="DX31" s="59"/>
      <c r="DY31" s="59"/>
      <c r="DZ31" s="59"/>
      <c r="EA31" s="59"/>
      <c r="EB31" s="59"/>
      <c r="EC31" s="59"/>
      <c r="ED31" s="59"/>
      <c r="EE31" s="78"/>
      <c r="EF31" s="102"/>
      <c r="EG31" s="102"/>
      <c r="EH31" s="102"/>
      <c r="EI31" s="394"/>
      <c r="EJ31" s="395"/>
      <c r="EK31" s="395"/>
      <c r="EL31" s="395"/>
      <c r="EM31" s="395"/>
      <c r="EN31" s="395"/>
      <c r="EO31" s="395"/>
      <c r="EP31" s="395"/>
      <c r="EQ31" s="395"/>
      <c r="ER31" s="395"/>
      <c r="ES31" s="395"/>
      <c r="ET31" s="395"/>
      <c r="EU31" s="395"/>
      <c r="EV31" s="395"/>
      <c r="EW31" s="395"/>
      <c r="EX31" s="395"/>
      <c r="EY31" s="395"/>
      <c r="EZ31" s="395"/>
      <c r="FA31" s="395"/>
      <c r="FB31" s="395"/>
      <c r="FC31" s="395"/>
      <c r="FD31" s="59"/>
      <c r="FE31" s="59"/>
      <c r="FF31" s="59"/>
      <c r="FG31" s="59"/>
      <c r="FH31" s="59"/>
      <c r="FI31" s="59"/>
      <c r="FJ31" s="59"/>
      <c r="FK31" s="59"/>
      <c r="FL31" s="78"/>
      <c r="FM31" s="102"/>
      <c r="FN31" s="102"/>
      <c r="FO31" s="102"/>
      <c r="FP31" s="394"/>
      <c r="FQ31" s="395"/>
      <c r="FR31" s="395"/>
      <c r="FS31" s="395"/>
      <c r="FT31" s="395"/>
      <c r="FU31" s="395"/>
      <c r="FV31" s="395"/>
      <c r="FW31" s="395"/>
      <c r="FX31" s="395"/>
      <c r="FY31" s="395"/>
      <c r="FZ31" s="395"/>
      <c r="GA31" s="395"/>
      <c r="GB31" s="395"/>
      <c r="GC31" s="395"/>
      <c r="GD31" s="395"/>
      <c r="GE31" s="395"/>
      <c r="GF31" s="395"/>
      <c r="GG31" s="395"/>
      <c r="GH31" s="395"/>
      <c r="GI31" s="395"/>
      <c r="GJ31" s="395"/>
      <c r="GK31" s="59"/>
      <c r="GL31" s="59"/>
      <c r="GM31" s="59"/>
      <c r="GN31" s="59"/>
      <c r="GO31" s="59"/>
      <c r="GP31" s="59"/>
      <c r="GQ31" s="59"/>
      <c r="GR31" s="59"/>
      <c r="GS31" s="78"/>
      <c r="GT31" s="102"/>
      <c r="GU31" s="102"/>
      <c r="GV31" s="102"/>
      <c r="GW31" s="394"/>
      <c r="GX31" s="395"/>
      <c r="GY31" s="395"/>
      <c r="GZ31" s="395"/>
      <c r="HA31" s="395"/>
      <c r="HB31" s="395"/>
      <c r="HC31" s="395"/>
      <c r="HD31" s="395"/>
      <c r="HE31" s="395"/>
      <c r="HF31" s="395"/>
      <c r="HG31" s="395"/>
      <c r="HH31" s="395"/>
      <c r="HI31" s="395"/>
      <c r="HJ31" s="395"/>
      <c r="HK31" s="395"/>
      <c r="HL31" s="395"/>
      <c r="HM31" s="395"/>
      <c r="HN31" s="395"/>
      <c r="HO31" s="395"/>
      <c r="HP31" s="395"/>
      <c r="HQ31" s="395"/>
      <c r="HR31" s="59"/>
      <c r="HS31" s="59"/>
      <c r="HT31" s="59"/>
      <c r="HU31" s="59"/>
      <c r="HV31" s="59"/>
      <c r="HW31" s="59"/>
      <c r="HX31" s="59"/>
      <c r="HY31" s="59"/>
      <c r="HZ31" s="78"/>
    </row>
    <row r="32" spans="1:234" s="197" customFormat="1" ht="20.100000000000001" customHeight="1" thickBot="1">
      <c r="A32" s="477" t="s">
        <v>663</v>
      </c>
      <c r="B32" s="478"/>
      <c r="C32" s="478"/>
      <c r="D32" s="193"/>
      <c r="E32" s="193"/>
      <c r="F32" s="193"/>
      <c r="G32" s="193"/>
      <c r="H32" s="193"/>
      <c r="I32" s="193"/>
      <c r="J32" s="193"/>
      <c r="K32" s="193"/>
      <c r="L32" s="193"/>
      <c r="M32" s="193"/>
      <c r="N32" s="193"/>
      <c r="O32" s="193"/>
      <c r="P32" s="193"/>
      <c r="Q32" s="193"/>
      <c r="R32" s="193"/>
      <c r="S32" s="193"/>
      <c r="T32" s="193"/>
      <c r="U32" s="193"/>
      <c r="V32" s="193"/>
      <c r="W32" s="193"/>
      <c r="X32" s="193"/>
      <c r="Y32" s="193"/>
      <c r="Z32" s="193"/>
      <c r="AA32" s="193"/>
      <c r="AB32" s="194"/>
      <c r="AC32" s="194"/>
      <c r="AD32" s="194"/>
      <c r="AE32" s="194"/>
      <c r="AF32" s="194"/>
      <c r="AG32" s="194"/>
      <c r="AH32" s="194"/>
      <c r="AI32" s="194"/>
      <c r="AJ32" s="195"/>
      <c r="AK32" s="196"/>
      <c r="AL32" s="196"/>
      <c r="AM32" s="196"/>
      <c r="AN32" s="196"/>
      <c r="AO32" s="196"/>
      <c r="AP32" s="196"/>
      <c r="AQ32" s="196"/>
      <c r="AR32" s="196"/>
      <c r="AS32" s="196"/>
      <c r="AT32" s="196"/>
      <c r="AU32" s="196"/>
      <c r="AV32" s="196"/>
      <c r="AW32" s="196"/>
      <c r="AX32" s="196"/>
      <c r="AY32" s="196"/>
      <c r="AZ32" s="196"/>
      <c r="BA32" s="196"/>
      <c r="BB32" s="196"/>
      <c r="BC32" s="196"/>
      <c r="BD32" s="196"/>
      <c r="BE32" s="196"/>
      <c r="BF32" s="196"/>
      <c r="BG32" s="196"/>
      <c r="BH32" s="196"/>
      <c r="BI32" s="194"/>
      <c r="BJ32" s="194"/>
      <c r="BK32" s="194"/>
      <c r="BL32" s="194"/>
      <c r="BM32" s="194"/>
      <c r="BN32" s="194"/>
      <c r="BO32" s="194"/>
      <c r="BP32" s="194"/>
      <c r="BQ32" s="195"/>
      <c r="BR32" s="196"/>
      <c r="BS32" s="196"/>
      <c r="BT32" s="196"/>
      <c r="BU32" s="196"/>
      <c r="BV32" s="196"/>
      <c r="BW32" s="196"/>
      <c r="BX32" s="196"/>
      <c r="BY32" s="196"/>
      <c r="BZ32" s="196"/>
      <c r="CA32" s="196"/>
      <c r="CB32" s="196"/>
      <c r="CC32" s="196"/>
      <c r="CD32" s="196"/>
      <c r="CE32" s="196"/>
      <c r="CF32" s="196"/>
      <c r="CG32" s="196"/>
      <c r="CH32" s="196"/>
      <c r="CI32" s="196"/>
      <c r="CJ32" s="196"/>
      <c r="CK32" s="196"/>
      <c r="CL32" s="196"/>
      <c r="CM32" s="196"/>
      <c r="CN32" s="196"/>
      <c r="CO32" s="196"/>
      <c r="CP32" s="194"/>
      <c r="CQ32" s="194"/>
      <c r="CR32" s="194"/>
      <c r="CS32" s="194"/>
      <c r="CT32" s="194"/>
      <c r="CU32" s="194"/>
      <c r="CV32" s="194"/>
      <c r="CW32" s="194"/>
      <c r="CX32" s="195"/>
      <c r="CY32" s="196"/>
      <c r="CZ32" s="196"/>
      <c r="DA32" s="196"/>
      <c r="DB32" s="196"/>
      <c r="DC32" s="196"/>
      <c r="DD32" s="196"/>
      <c r="DE32" s="196"/>
      <c r="DF32" s="196"/>
      <c r="DG32" s="196"/>
      <c r="DH32" s="196"/>
      <c r="DI32" s="196"/>
      <c r="DJ32" s="196"/>
      <c r="DK32" s="196"/>
      <c r="DL32" s="196"/>
      <c r="DM32" s="196"/>
      <c r="DN32" s="196"/>
      <c r="DO32" s="196"/>
      <c r="DP32" s="196"/>
      <c r="DQ32" s="196"/>
      <c r="DR32" s="196"/>
      <c r="DS32" s="196"/>
      <c r="DT32" s="196"/>
      <c r="DU32" s="196"/>
      <c r="DV32" s="196"/>
      <c r="DW32" s="194"/>
      <c r="DX32" s="194"/>
      <c r="DY32" s="194"/>
      <c r="DZ32" s="194"/>
      <c r="EA32" s="194"/>
      <c r="EB32" s="194"/>
      <c r="EC32" s="194"/>
      <c r="ED32" s="194"/>
      <c r="EE32" s="195"/>
      <c r="EF32" s="196"/>
      <c r="EG32" s="196"/>
      <c r="EH32" s="196"/>
      <c r="EI32" s="196"/>
      <c r="EJ32" s="196"/>
      <c r="EK32" s="196"/>
      <c r="EL32" s="196"/>
      <c r="EM32" s="196"/>
      <c r="EN32" s="196"/>
      <c r="EO32" s="196"/>
      <c r="EP32" s="196"/>
      <c r="EQ32" s="196"/>
      <c r="ER32" s="196"/>
      <c r="ES32" s="196"/>
      <c r="ET32" s="196"/>
      <c r="EU32" s="196"/>
      <c r="EV32" s="196"/>
      <c r="EW32" s="196"/>
      <c r="EX32" s="196"/>
      <c r="EY32" s="196"/>
      <c r="EZ32" s="196"/>
      <c r="FA32" s="196"/>
      <c r="FB32" s="196"/>
      <c r="FC32" s="196"/>
      <c r="FD32" s="194"/>
      <c r="FE32" s="194"/>
      <c r="FF32" s="194"/>
      <c r="FG32" s="194"/>
      <c r="FH32" s="194"/>
      <c r="FI32" s="194"/>
      <c r="FJ32" s="194"/>
      <c r="FK32" s="194"/>
      <c r="FL32" s="195"/>
      <c r="FM32" s="196"/>
      <c r="FN32" s="196"/>
      <c r="FO32" s="196"/>
      <c r="FP32" s="196"/>
      <c r="FQ32" s="196"/>
      <c r="FR32" s="196"/>
      <c r="FS32" s="196"/>
      <c r="FT32" s="196"/>
      <c r="FU32" s="196"/>
      <c r="FV32" s="196"/>
      <c r="FW32" s="196"/>
      <c r="FX32" s="196"/>
      <c r="FY32" s="196"/>
      <c r="FZ32" s="196"/>
      <c r="GA32" s="196"/>
      <c r="GB32" s="196"/>
      <c r="GC32" s="196"/>
      <c r="GD32" s="196"/>
      <c r="GE32" s="196"/>
      <c r="GF32" s="196"/>
      <c r="GG32" s="196"/>
      <c r="GH32" s="196"/>
      <c r="GI32" s="196"/>
      <c r="GJ32" s="196"/>
      <c r="GK32" s="194"/>
      <c r="GL32" s="194"/>
      <c r="GM32" s="194"/>
      <c r="GN32" s="194"/>
      <c r="GO32" s="194"/>
      <c r="GP32" s="194"/>
      <c r="GQ32" s="194"/>
      <c r="GR32" s="194"/>
      <c r="GS32" s="195"/>
      <c r="GT32" s="196"/>
      <c r="GU32" s="196"/>
      <c r="GV32" s="196"/>
      <c r="GW32" s="196"/>
      <c r="GX32" s="196"/>
      <c r="GY32" s="196"/>
      <c r="GZ32" s="196"/>
      <c r="HA32" s="196"/>
      <c r="HB32" s="196"/>
      <c r="HC32" s="196"/>
      <c r="HD32" s="196"/>
      <c r="HE32" s="196"/>
      <c r="HF32" s="196"/>
      <c r="HG32" s="196"/>
      <c r="HH32" s="196"/>
      <c r="HI32" s="196"/>
      <c r="HJ32" s="196"/>
      <c r="HK32" s="196"/>
      <c r="HL32" s="196"/>
      <c r="HM32" s="196"/>
      <c r="HN32" s="196"/>
      <c r="HO32" s="196"/>
      <c r="HP32" s="196"/>
      <c r="HQ32" s="196"/>
      <c r="HR32" s="194"/>
      <c r="HS32" s="194"/>
      <c r="HT32" s="194"/>
      <c r="HU32" s="194"/>
      <c r="HV32" s="194"/>
      <c r="HW32" s="194"/>
      <c r="HX32" s="194"/>
      <c r="HY32" s="194"/>
      <c r="HZ32" s="195"/>
    </row>
    <row r="33" spans="1:234" s="4" customFormat="1" ht="24.95" customHeight="1" thickTop="1">
      <c r="A33" s="479" t="s">
        <v>633</v>
      </c>
      <c r="B33" s="480"/>
      <c r="C33" s="481"/>
      <c r="D33" s="51" t="s">
        <v>735</v>
      </c>
      <c r="E33" s="43" t="s">
        <v>736</v>
      </c>
      <c r="F33" s="43" t="s">
        <v>737</v>
      </c>
      <c r="G33" s="43" t="s">
        <v>790</v>
      </c>
      <c r="H33" s="43" t="s">
        <v>839</v>
      </c>
      <c r="I33" s="43" t="s">
        <v>840</v>
      </c>
      <c r="J33" s="43" t="s">
        <v>841</v>
      </c>
      <c r="K33" s="43" t="s">
        <v>842</v>
      </c>
      <c r="L33" s="43" t="s">
        <v>2308</v>
      </c>
      <c r="M33" s="43" t="s">
        <v>2309</v>
      </c>
      <c r="N33" s="43" t="s">
        <v>2310</v>
      </c>
      <c r="O33" s="43" t="s">
        <v>2311</v>
      </c>
      <c r="P33" s="43" t="s">
        <v>791</v>
      </c>
      <c r="Q33" s="43" t="s">
        <v>800</v>
      </c>
      <c r="R33" s="43" t="s">
        <v>792</v>
      </c>
      <c r="S33" s="43" t="s">
        <v>793</v>
      </c>
      <c r="T33" s="46" t="s">
        <v>794</v>
      </c>
      <c r="U33" s="46" t="s">
        <v>795</v>
      </c>
      <c r="V33" s="46" t="s">
        <v>796</v>
      </c>
      <c r="W33" s="46" t="s">
        <v>797</v>
      </c>
      <c r="X33" s="46" t="s">
        <v>798</v>
      </c>
      <c r="Y33" s="46" t="s">
        <v>799</v>
      </c>
      <c r="Z33" s="46" t="s">
        <v>843</v>
      </c>
      <c r="AA33" s="46" t="s">
        <v>844</v>
      </c>
      <c r="AB33" s="43" t="s">
        <v>845</v>
      </c>
      <c r="AC33" s="46" t="s">
        <v>846</v>
      </c>
      <c r="AD33" s="46" t="s">
        <v>847</v>
      </c>
      <c r="AE33" s="46" t="s">
        <v>848</v>
      </c>
      <c r="AF33" s="46" t="s">
        <v>849</v>
      </c>
      <c r="AG33" s="46" t="s">
        <v>850</v>
      </c>
      <c r="AH33" s="46" t="s">
        <v>851</v>
      </c>
      <c r="AI33" s="46" t="s">
        <v>852</v>
      </c>
      <c r="AJ33" s="412" t="s">
        <v>689</v>
      </c>
      <c r="AK33" s="43" t="s">
        <v>2406</v>
      </c>
      <c r="AL33" s="43" t="s">
        <v>2407</v>
      </c>
      <c r="AM33" s="43" t="s">
        <v>2408</v>
      </c>
      <c r="AN33" s="43" t="s">
        <v>2218</v>
      </c>
      <c r="AO33" s="43" t="s">
        <v>801</v>
      </c>
      <c r="AP33" s="43" t="s">
        <v>2221</v>
      </c>
      <c r="AQ33" s="43" t="s">
        <v>2223</v>
      </c>
      <c r="AR33" s="43" t="s">
        <v>2225</v>
      </c>
      <c r="AS33" s="43" t="s">
        <v>2430</v>
      </c>
      <c r="AT33" s="43" t="s">
        <v>2431</v>
      </c>
      <c r="AU33" s="43" t="s">
        <v>2432</v>
      </c>
      <c r="AV33" s="43" t="s">
        <v>2433</v>
      </c>
      <c r="AW33" s="43" t="s">
        <v>2231</v>
      </c>
      <c r="AX33" s="43" t="s">
        <v>2233</v>
      </c>
      <c r="AY33" s="43" t="s">
        <v>2235</v>
      </c>
      <c r="AZ33" s="43" t="s">
        <v>2237</v>
      </c>
      <c r="BA33" s="46" t="s">
        <v>2239</v>
      </c>
      <c r="BB33" s="46" t="s">
        <v>2241</v>
      </c>
      <c r="BC33" s="46" t="s">
        <v>2243</v>
      </c>
      <c r="BD33" s="46" t="s">
        <v>2245</v>
      </c>
      <c r="BE33" s="46" t="s">
        <v>2247</v>
      </c>
      <c r="BF33" s="46" t="s">
        <v>2249</v>
      </c>
      <c r="BG33" s="46" t="s">
        <v>802</v>
      </c>
      <c r="BH33" s="46" t="s">
        <v>803</v>
      </c>
      <c r="BI33" s="46" t="s">
        <v>811</v>
      </c>
      <c r="BJ33" s="46" t="s">
        <v>804</v>
      </c>
      <c r="BK33" s="46" t="s">
        <v>805</v>
      </c>
      <c r="BL33" s="46" t="s">
        <v>806</v>
      </c>
      <c r="BM33" s="46" t="s">
        <v>807</v>
      </c>
      <c r="BN33" s="46" t="s">
        <v>808</v>
      </c>
      <c r="BO33" s="46" t="s">
        <v>809</v>
      </c>
      <c r="BP33" s="46" t="s">
        <v>810</v>
      </c>
      <c r="BQ33" s="412" t="s">
        <v>689</v>
      </c>
      <c r="BR33" s="51" t="s">
        <v>2409</v>
      </c>
      <c r="BS33" s="43" t="s">
        <v>2410</v>
      </c>
      <c r="BT33" s="43" t="s">
        <v>2410</v>
      </c>
      <c r="BU33" s="43" t="s">
        <v>2313</v>
      </c>
      <c r="BV33" s="43" t="s">
        <v>2315</v>
      </c>
      <c r="BW33" s="43" t="s">
        <v>812</v>
      </c>
      <c r="BX33" s="43" t="s">
        <v>2318</v>
      </c>
      <c r="BY33" s="43" t="s">
        <v>2320</v>
      </c>
      <c r="BZ33" s="43" t="s">
        <v>2322</v>
      </c>
      <c r="CA33" s="43" t="s">
        <v>2324</v>
      </c>
      <c r="CB33" s="43" t="s">
        <v>2326</v>
      </c>
      <c r="CC33" s="43" t="s">
        <v>2328</v>
      </c>
      <c r="CD33" s="43" t="s">
        <v>2330</v>
      </c>
      <c r="CE33" s="43" t="s">
        <v>2332</v>
      </c>
      <c r="CF33" s="43" t="s">
        <v>2334</v>
      </c>
      <c r="CG33" s="43" t="s">
        <v>2336</v>
      </c>
      <c r="CH33" s="43" t="s">
        <v>2338</v>
      </c>
      <c r="CI33" s="43" t="s">
        <v>2340</v>
      </c>
      <c r="CJ33" s="46" t="s">
        <v>2342</v>
      </c>
      <c r="CK33" s="46" t="s">
        <v>2344</v>
      </c>
      <c r="CL33" s="46" t="s">
        <v>2346</v>
      </c>
      <c r="CM33" s="46" t="s">
        <v>2348</v>
      </c>
      <c r="CN33" s="46" t="s">
        <v>2350</v>
      </c>
      <c r="CO33" s="46" t="s">
        <v>2352</v>
      </c>
      <c r="CP33" s="46" t="s">
        <v>2354</v>
      </c>
      <c r="CQ33" s="46" t="s">
        <v>2356</v>
      </c>
      <c r="CR33" s="46" t="s">
        <v>2358</v>
      </c>
      <c r="CS33" s="46" t="s">
        <v>2360</v>
      </c>
      <c r="CT33" s="46" t="s">
        <v>2362</v>
      </c>
      <c r="CU33" s="46" t="s">
        <v>2363</v>
      </c>
      <c r="CV33" s="46" t="s">
        <v>2365</v>
      </c>
      <c r="CW33" s="46" t="s">
        <v>2367</v>
      </c>
      <c r="CX33" s="412" t="s">
        <v>689</v>
      </c>
      <c r="CY33" s="51" t="s">
        <v>2412</v>
      </c>
      <c r="CZ33" s="43" t="s">
        <v>2413</v>
      </c>
      <c r="DA33" s="43" t="s">
        <v>2414</v>
      </c>
      <c r="DB33" s="43" t="s">
        <v>2435</v>
      </c>
      <c r="DC33" s="43" t="s">
        <v>2437</v>
      </c>
      <c r="DD33" s="43" t="s">
        <v>2439</v>
      </c>
      <c r="DE33" s="43" t="s">
        <v>822</v>
      </c>
      <c r="DF33" s="43" t="s">
        <v>2442</v>
      </c>
      <c r="DG33" s="43" t="s">
        <v>2444</v>
      </c>
      <c r="DH33" s="43" t="s">
        <v>2446</v>
      </c>
      <c r="DI33" s="43" t="s">
        <v>2448</v>
      </c>
      <c r="DJ33" s="43" t="s">
        <v>1037</v>
      </c>
      <c r="DK33" s="43" t="s">
        <v>1039</v>
      </c>
      <c r="DL33" s="43" t="s">
        <v>1041</v>
      </c>
      <c r="DM33" s="43" t="s">
        <v>1043</v>
      </c>
      <c r="DN33" s="43" t="s">
        <v>1045</v>
      </c>
      <c r="DO33" s="43" t="s">
        <v>1047</v>
      </c>
      <c r="DP33" s="43" t="s">
        <v>1049</v>
      </c>
      <c r="DQ33" s="43" t="s">
        <v>1051</v>
      </c>
      <c r="DR33" s="43" t="s">
        <v>1053</v>
      </c>
      <c r="DS33" s="43" t="s">
        <v>1055</v>
      </c>
      <c r="DT33" s="43" t="s">
        <v>1057</v>
      </c>
      <c r="DU33" s="43" t="s">
        <v>1059</v>
      </c>
      <c r="DV33" s="43" t="s">
        <v>1061</v>
      </c>
      <c r="DW33" s="43" t="s">
        <v>1063</v>
      </c>
      <c r="DX33" s="43" t="s">
        <v>1065</v>
      </c>
      <c r="DY33" s="43" t="s">
        <v>1067</v>
      </c>
      <c r="DZ33" s="43" t="s">
        <v>1069</v>
      </c>
      <c r="EA33" s="46" t="s">
        <v>1071</v>
      </c>
      <c r="EB33" s="46" t="s">
        <v>1072</v>
      </c>
      <c r="EC33" s="46" t="s">
        <v>1074</v>
      </c>
      <c r="ED33" s="46" t="s">
        <v>1076</v>
      </c>
      <c r="EE33" s="412" t="s">
        <v>689</v>
      </c>
      <c r="EF33" s="51" t="s">
        <v>2415</v>
      </c>
      <c r="EG33" s="43" t="s">
        <v>2416</v>
      </c>
      <c r="EH33" s="43" t="s">
        <v>2417</v>
      </c>
      <c r="EI33" s="43" t="s">
        <v>3294</v>
      </c>
      <c r="EJ33" s="43" t="s">
        <v>3296</v>
      </c>
      <c r="EK33" s="43" t="s">
        <v>3298</v>
      </c>
      <c r="EL33" s="43" t="s">
        <v>3300</v>
      </c>
      <c r="EM33" s="43" t="s">
        <v>834</v>
      </c>
      <c r="EN33" s="43" t="s">
        <v>3303</v>
      </c>
      <c r="EO33" s="43" t="s">
        <v>3305</v>
      </c>
      <c r="EP33" s="43" t="s">
        <v>3307</v>
      </c>
      <c r="EQ33" s="43" t="s">
        <v>3309</v>
      </c>
      <c r="ER33" s="43" t="s">
        <v>3311</v>
      </c>
      <c r="ES33" s="43" t="s">
        <v>3313</v>
      </c>
      <c r="ET33" s="43" t="s">
        <v>1676</v>
      </c>
      <c r="EU33" s="43" t="s">
        <v>1678</v>
      </c>
      <c r="EV33" s="43" t="s">
        <v>1680</v>
      </c>
      <c r="EW33" s="43" t="s">
        <v>1682</v>
      </c>
      <c r="EX33" s="43" t="s">
        <v>1684</v>
      </c>
      <c r="EY33" s="43" t="s">
        <v>1686</v>
      </c>
      <c r="EZ33" s="43" t="s">
        <v>1688</v>
      </c>
      <c r="FA33" s="43" t="s">
        <v>1690</v>
      </c>
      <c r="FB33" s="43" t="s">
        <v>1692</v>
      </c>
      <c r="FC33" s="43" t="s">
        <v>1694</v>
      </c>
      <c r="FD33" s="43" t="s">
        <v>2689</v>
      </c>
      <c r="FE33" s="43" t="s">
        <v>2691</v>
      </c>
      <c r="FF33" s="43" t="s">
        <v>2693</v>
      </c>
      <c r="FG33" s="43" t="s">
        <v>2695</v>
      </c>
      <c r="FH33" s="43" t="s">
        <v>2697</v>
      </c>
      <c r="FI33" s="43" t="s">
        <v>2698</v>
      </c>
      <c r="FJ33" s="43" t="s">
        <v>2700</v>
      </c>
      <c r="FK33" s="43" t="s">
        <v>2702</v>
      </c>
      <c r="FL33" s="412" t="s">
        <v>689</v>
      </c>
      <c r="FM33" s="51" t="s">
        <v>2418</v>
      </c>
      <c r="FN33" s="43" t="s">
        <v>2419</v>
      </c>
      <c r="FO33" s="43" t="s">
        <v>2420</v>
      </c>
      <c r="FP33" s="43" t="s">
        <v>2748</v>
      </c>
      <c r="FQ33" s="43" t="s">
        <v>2750</v>
      </c>
      <c r="FR33" s="43" t="s">
        <v>2752</v>
      </c>
      <c r="FS33" s="43" t="s">
        <v>2754</v>
      </c>
      <c r="FT33" s="43" t="s">
        <v>2756</v>
      </c>
      <c r="FU33" s="43" t="s">
        <v>2758</v>
      </c>
      <c r="FV33" s="43" t="s">
        <v>2760</v>
      </c>
      <c r="FW33" s="43" t="s">
        <v>2762</v>
      </c>
      <c r="FX33" s="43" t="s">
        <v>2764</v>
      </c>
      <c r="FY33" s="43" t="s">
        <v>2766</v>
      </c>
      <c r="FZ33" s="43" t="s">
        <v>2768</v>
      </c>
      <c r="GA33" s="43" t="s">
        <v>2770</v>
      </c>
      <c r="GB33" s="43" t="s">
        <v>2772</v>
      </c>
      <c r="GC33" s="43" t="s">
        <v>2774</v>
      </c>
      <c r="GD33" s="43" t="s">
        <v>2776</v>
      </c>
      <c r="GE33" s="43" t="s">
        <v>2778</v>
      </c>
      <c r="GF33" s="43" t="s">
        <v>2780</v>
      </c>
      <c r="GG33" s="43" t="s">
        <v>2782</v>
      </c>
      <c r="GH33" s="43" t="s">
        <v>2784</v>
      </c>
      <c r="GI33" s="43" t="s">
        <v>2786</v>
      </c>
      <c r="GJ33" s="43" t="s">
        <v>2788</v>
      </c>
      <c r="GK33" s="43" t="s">
        <v>2790</v>
      </c>
      <c r="GL33" s="43" t="s">
        <v>2792</v>
      </c>
      <c r="GM33" s="43" t="s">
        <v>2794</v>
      </c>
      <c r="GN33" s="43" t="s">
        <v>2796</v>
      </c>
      <c r="GO33" s="43" t="s">
        <v>2798</v>
      </c>
      <c r="GP33" s="43" t="s">
        <v>2799</v>
      </c>
      <c r="GQ33" s="43" t="s">
        <v>2801</v>
      </c>
      <c r="GR33" s="43" t="s">
        <v>2803</v>
      </c>
      <c r="GS33" s="412" t="s">
        <v>689</v>
      </c>
      <c r="GT33" s="51" t="s">
        <v>2421</v>
      </c>
      <c r="GU33" s="43" t="s">
        <v>2422</v>
      </c>
      <c r="GV33" s="43" t="s">
        <v>2423</v>
      </c>
      <c r="GW33" s="43" t="s">
        <v>2853</v>
      </c>
      <c r="GX33" s="43" t="s">
        <v>2855</v>
      </c>
      <c r="GY33" s="43" t="s">
        <v>2857</v>
      </c>
      <c r="GZ33" s="43" t="s">
        <v>2859</v>
      </c>
      <c r="HA33" s="43" t="s">
        <v>2861</v>
      </c>
      <c r="HB33" s="43" t="s">
        <v>2863</v>
      </c>
      <c r="HC33" s="43" t="s">
        <v>2865</v>
      </c>
      <c r="HD33" s="43" t="s">
        <v>2867</v>
      </c>
      <c r="HE33" s="43" t="s">
        <v>2869</v>
      </c>
      <c r="HF33" s="43" t="s">
        <v>2871</v>
      </c>
      <c r="HG33" s="43" t="s">
        <v>2873</v>
      </c>
      <c r="HH33" s="43" t="s">
        <v>2875</v>
      </c>
      <c r="HI33" s="43" t="s">
        <v>2877</v>
      </c>
      <c r="HJ33" s="43" t="s">
        <v>2879</v>
      </c>
      <c r="HK33" s="43" t="s">
        <v>1800</v>
      </c>
      <c r="HL33" s="43" t="s">
        <v>1802</v>
      </c>
      <c r="HM33" s="43" t="s">
        <v>1804</v>
      </c>
      <c r="HN33" s="43" t="s">
        <v>1806</v>
      </c>
      <c r="HO33" s="43" t="s">
        <v>1808</v>
      </c>
      <c r="HP33" s="43" t="s">
        <v>1810</v>
      </c>
      <c r="HQ33" s="43" t="s">
        <v>1812</v>
      </c>
      <c r="HR33" s="43" t="s">
        <v>1814</v>
      </c>
      <c r="HS33" s="43" t="s">
        <v>1816</v>
      </c>
      <c r="HT33" s="43" t="s">
        <v>1818</v>
      </c>
      <c r="HU33" s="43" t="s">
        <v>1820</v>
      </c>
      <c r="HV33" s="43" t="s">
        <v>1822</v>
      </c>
      <c r="HW33" s="43" t="s">
        <v>1823</v>
      </c>
      <c r="HX33" s="43" t="s">
        <v>1825</v>
      </c>
      <c r="HY33" s="43" t="s">
        <v>1827</v>
      </c>
      <c r="HZ33" s="412" t="s">
        <v>689</v>
      </c>
    </row>
    <row r="34" spans="1:234" s="4" customFormat="1" ht="24.95" customHeight="1">
      <c r="A34" s="474" t="s">
        <v>3569</v>
      </c>
      <c r="B34" s="475"/>
      <c r="C34" s="476"/>
      <c r="D34" s="52">
        <v>41364</v>
      </c>
      <c r="E34" s="44">
        <v>41729</v>
      </c>
      <c r="F34" s="44">
        <v>42094</v>
      </c>
      <c r="G34" s="230">
        <v>41182</v>
      </c>
      <c r="H34" s="231">
        <v>41364</v>
      </c>
      <c r="I34" s="231">
        <v>41029</v>
      </c>
      <c r="J34" s="231">
        <v>41364</v>
      </c>
      <c r="K34" s="231">
        <v>41394</v>
      </c>
      <c r="L34" s="231">
        <v>41729</v>
      </c>
      <c r="M34" s="231">
        <v>41759</v>
      </c>
      <c r="N34" s="231">
        <v>42094</v>
      </c>
      <c r="O34" s="231">
        <v>41029</v>
      </c>
      <c r="P34" s="231">
        <v>41121</v>
      </c>
      <c r="Q34" s="231">
        <v>41213</v>
      </c>
      <c r="R34" s="231">
        <v>41517</v>
      </c>
      <c r="S34" s="231">
        <v>41029</v>
      </c>
      <c r="T34" s="232">
        <v>41029</v>
      </c>
      <c r="U34" s="232">
        <v>41029</v>
      </c>
      <c r="V34" s="232">
        <v>41182</v>
      </c>
      <c r="W34" s="232">
        <v>41182</v>
      </c>
      <c r="X34" s="232">
        <v>41274</v>
      </c>
      <c r="Y34" s="232">
        <v>41364</v>
      </c>
      <c r="Z34" s="232">
        <v>41364</v>
      </c>
      <c r="AA34" s="232">
        <v>41394</v>
      </c>
      <c r="AB34" s="231">
        <v>41729</v>
      </c>
      <c r="AC34" s="232">
        <v>41759</v>
      </c>
      <c r="AD34" s="232">
        <v>42094</v>
      </c>
      <c r="AE34" s="232"/>
      <c r="AF34" s="232"/>
      <c r="AG34" s="232"/>
      <c r="AH34" s="232"/>
      <c r="AI34" s="232"/>
      <c r="AJ34" s="413"/>
      <c r="AK34" s="52">
        <v>41364</v>
      </c>
      <c r="AL34" s="44">
        <v>41729</v>
      </c>
      <c r="AM34" s="44">
        <v>42094</v>
      </c>
      <c r="AN34" s="142">
        <v>41182</v>
      </c>
      <c r="AO34" s="143">
        <v>41213</v>
      </c>
      <c r="AP34" s="143">
        <v>41455</v>
      </c>
      <c r="AQ34" s="143">
        <v>41486</v>
      </c>
      <c r="AR34" s="143">
        <v>41851</v>
      </c>
      <c r="AS34" s="143"/>
      <c r="AT34" s="143"/>
      <c r="AU34" s="143"/>
      <c r="AV34" s="143"/>
      <c r="AW34" s="143"/>
      <c r="AX34" s="143"/>
      <c r="AY34" s="143"/>
      <c r="AZ34" s="143"/>
      <c r="BA34" s="144"/>
      <c r="BB34" s="144"/>
      <c r="BC34" s="144"/>
      <c r="BD34" s="144"/>
      <c r="BE34" s="144"/>
      <c r="BF34" s="144"/>
      <c r="BG34" s="144"/>
      <c r="BH34" s="144"/>
      <c r="BI34" s="143"/>
      <c r="BJ34" s="144"/>
      <c r="BK34" s="144"/>
      <c r="BL34" s="144"/>
      <c r="BM34" s="144"/>
      <c r="BN34" s="144"/>
      <c r="BO34" s="144"/>
      <c r="BP34" s="144"/>
      <c r="BQ34" s="413"/>
      <c r="BR34" s="52">
        <v>41364</v>
      </c>
      <c r="BS34" s="44">
        <v>41729</v>
      </c>
      <c r="BT34" s="44">
        <v>42094</v>
      </c>
      <c r="BU34" s="142">
        <v>41029</v>
      </c>
      <c r="BV34" s="143">
        <v>41029</v>
      </c>
      <c r="BW34" s="143">
        <v>41090</v>
      </c>
      <c r="BX34" s="143">
        <v>41090</v>
      </c>
      <c r="BY34" s="143">
        <v>41090</v>
      </c>
      <c r="BZ34" s="143">
        <v>41090</v>
      </c>
      <c r="CA34" s="143">
        <v>41182</v>
      </c>
      <c r="CB34" s="143">
        <v>41182</v>
      </c>
      <c r="CC34" s="143">
        <v>41182</v>
      </c>
      <c r="CD34" s="143">
        <v>41182</v>
      </c>
      <c r="CE34" s="143">
        <v>41182</v>
      </c>
      <c r="CF34" s="143">
        <v>41243</v>
      </c>
      <c r="CG34" s="143">
        <v>41274</v>
      </c>
      <c r="CH34" s="144">
        <v>41274</v>
      </c>
      <c r="CI34" s="144">
        <v>41274</v>
      </c>
      <c r="CJ34" s="144">
        <v>41274</v>
      </c>
      <c r="CK34" s="144">
        <v>41305</v>
      </c>
      <c r="CL34" s="144">
        <v>41364</v>
      </c>
      <c r="CM34" s="144">
        <v>41364</v>
      </c>
      <c r="CN34" s="144">
        <v>41364</v>
      </c>
      <c r="CO34" s="144">
        <v>41455</v>
      </c>
      <c r="CP34" s="143">
        <v>41455</v>
      </c>
      <c r="CQ34" s="144">
        <v>41455</v>
      </c>
      <c r="CR34" s="144">
        <v>41455</v>
      </c>
      <c r="CS34" s="144">
        <v>41729</v>
      </c>
      <c r="CT34" s="144">
        <v>41729</v>
      </c>
      <c r="CU34" s="144">
        <v>42094</v>
      </c>
      <c r="CV34" s="144">
        <v>42094</v>
      </c>
      <c r="CW34" s="144">
        <v>41029</v>
      </c>
      <c r="CX34" s="413"/>
      <c r="CY34" s="52">
        <v>41364</v>
      </c>
      <c r="CZ34" s="44">
        <v>41729</v>
      </c>
      <c r="DA34" s="44">
        <v>42094</v>
      </c>
      <c r="DB34" s="142">
        <v>41029</v>
      </c>
      <c r="DC34" s="143">
        <v>41029</v>
      </c>
      <c r="DD34" s="143">
        <v>41060</v>
      </c>
      <c r="DE34" s="143">
        <v>41090</v>
      </c>
      <c r="DF34" s="143">
        <v>41090</v>
      </c>
      <c r="DG34" s="143">
        <v>41090</v>
      </c>
      <c r="DH34" s="143">
        <v>41182</v>
      </c>
      <c r="DI34" s="143">
        <v>41182</v>
      </c>
      <c r="DJ34" s="143">
        <v>41182</v>
      </c>
      <c r="DK34" s="143">
        <v>41274</v>
      </c>
      <c r="DL34" s="143">
        <v>41274</v>
      </c>
      <c r="DM34" s="143">
        <v>41333</v>
      </c>
      <c r="DN34" s="143">
        <v>41486</v>
      </c>
      <c r="DO34" s="144">
        <v>41639</v>
      </c>
      <c r="DP34" s="144">
        <v>42094</v>
      </c>
      <c r="DQ34" s="144">
        <v>41029</v>
      </c>
      <c r="DR34" s="144">
        <v>41090</v>
      </c>
      <c r="DS34" s="144">
        <v>41090</v>
      </c>
      <c r="DT34" s="144">
        <v>41182</v>
      </c>
      <c r="DU34" s="144">
        <v>41182</v>
      </c>
      <c r="DV34" s="144">
        <v>41364</v>
      </c>
      <c r="DW34" s="143">
        <v>41364</v>
      </c>
      <c r="DX34" s="144">
        <v>41639</v>
      </c>
      <c r="DY34" s="144">
        <v>41639</v>
      </c>
      <c r="DZ34" s="144"/>
      <c r="EA34" s="144"/>
      <c r="EB34" s="144"/>
      <c r="EC34" s="144"/>
      <c r="ED34" s="144"/>
      <c r="EE34" s="413"/>
      <c r="EF34" s="52">
        <v>41364</v>
      </c>
      <c r="EG34" s="44">
        <v>41729</v>
      </c>
      <c r="EH34" s="44">
        <v>42094</v>
      </c>
      <c r="EI34" s="142">
        <v>41029</v>
      </c>
      <c r="EJ34" s="143">
        <v>41182</v>
      </c>
      <c r="EK34" s="143">
        <v>41364</v>
      </c>
      <c r="EL34" s="143">
        <v>41729</v>
      </c>
      <c r="EM34" s="143">
        <v>42094</v>
      </c>
      <c r="EN34" s="143"/>
      <c r="EO34" s="143"/>
      <c r="EP34" s="143"/>
      <c r="EQ34" s="143"/>
      <c r="ER34" s="143"/>
      <c r="ES34" s="143"/>
      <c r="ET34" s="143"/>
      <c r="EU34" s="143"/>
      <c r="EV34" s="144"/>
      <c r="EW34" s="144"/>
      <c r="EX34" s="144"/>
      <c r="EY34" s="144"/>
      <c r="EZ34" s="144"/>
      <c r="FA34" s="144"/>
      <c r="FB34" s="144"/>
      <c r="FC34" s="144"/>
      <c r="FD34" s="143"/>
      <c r="FE34" s="144"/>
      <c r="FF34" s="144"/>
      <c r="FG34" s="144"/>
      <c r="FH34" s="144"/>
      <c r="FI34" s="144"/>
      <c r="FJ34" s="144"/>
      <c r="FK34" s="144"/>
      <c r="FL34" s="413"/>
      <c r="FM34" s="52">
        <v>41364</v>
      </c>
      <c r="FN34" s="44">
        <v>41729</v>
      </c>
      <c r="FO34" s="44">
        <v>42094</v>
      </c>
      <c r="FP34" s="142">
        <v>41121</v>
      </c>
      <c r="FQ34" s="143">
        <v>41305</v>
      </c>
      <c r="FR34" s="143"/>
      <c r="FS34" s="143"/>
      <c r="FT34" s="143"/>
      <c r="FU34" s="143"/>
      <c r="FV34" s="143"/>
      <c r="FW34" s="143"/>
      <c r="FX34" s="143"/>
      <c r="FY34" s="143"/>
      <c r="FZ34" s="143"/>
      <c r="GA34" s="143"/>
      <c r="GB34" s="143"/>
      <c r="GC34" s="144"/>
      <c r="GD34" s="144"/>
      <c r="GE34" s="144"/>
      <c r="GF34" s="144"/>
      <c r="GG34" s="144"/>
      <c r="GH34" s="144"/>
      <c r="GI34" s="144"/>
      <c r="GJ34" s="144"/>
      <c r="GK34" s="143"/>
      <c r="GL34" s="144"/>
      <c r="GM34" s="144"/>
      <c r="GN34" s="144"/>
      <c r="GO34" s="144"/>
      <c r="GP34" s="144"/>
      <c r="GQ34" s="144"/>
      <c r="GR34" s="144"/>
      <c r="GS34" s="413"/>
      <c r="GT34" s="52">
        <v>41364</v>
      </c>
      <c r="GU34" s="44">
        <v>41729</v>
      </c>
      <c r="GV34" s="44">
        <v>42094</v>
      </c>
      <c r="GW34" s="142"/>
      <c r="GX34" s="143"/>
      <c r="GY34" s="143"/>
      <c r="GZ34" s="143"/>
      <c r="HA34" s="143"/>
      <c r="HB34" s="143"/>
      <c r="HC34" s="143"/>
      <c r="HD34" s="143"/>
      <c r="HE34" s="143"/>
      <c r="HF34" s="143"/>
      <c r="HG34" s="143"/>
      <c r="HH34" s="143"/>
      <c r="HI34" s="143"/>
      <c r="HJ34" s="144"/>
      <c r="HK34" s="144"/>
      <c r="HL34" s="144"/>
      <c r="HM34" s="144"/>
      <c r="HN34" s="144"/>
      <c r="HO34" s="144"/>
      <c r="HP34" s="144"/>
      <c r="HQ34" s="144"/>
      <c r="HR34" s="143"/>
      <c r="HS34" s="144"/>
      <c r="HT34" s="144"/>
      <c r="HU34" s="144"/>
      <c r="HV34" s="144"/>
      <c r="HW34" s="144"/>
      <c r="HX34" s="144"/>
      <c r="HY34" s="144"/>
      <c r="HZ34" s="413"/>
    </row>
    <row r="35" spans="1:234" ht="33" customHeight="1" thickBot="1">
      <c r="A35" s="407" t="s">
        <v>1753</v>
      </c>
      <c r="B35" s="408"/>
      <c r="C35" s="409"/>
      <c r="D35" s="398" t="s">
        <v>1344</v>
      </c>
      <c r="E35" s="398"/>
      <c r="F35" s="399"/>
      <c r="G35" s="34" t="s">
        <v>1752</v>
      </c>
      <c r="H35" s="34" t="s">
        <v>1752</v>
      </c>
      <c r="I35" s="34" t="s">
        <v>1752</v>
      </c>
      <c r="J35" s="34" t="s">
        <v>1752</v>
      </c>
      <c r="K35" s="34" t="s">
        <v>1752</v>
      </c>
      <c r="L35" s="34" t="s">
        <v>1752</v>
      </c>
      <c r="M35" s="34" t="s">
        <v>1752</v>
      </c>
      <c r="N35" s="34" t="s">
        <v>1752</v>
      </c>
      <c r="O35" s="34" t="s">
        <v>1752</v>
      </c>
      <c r="P35" s="34" t="s">
        <v>1752</v>
      </c>
      <c r="Q35" s="34" t="s">
        <v>1752</v>
      </c>
      <c r="R35" s="34" t="s">
        <v>1752</v>
      </c>
      <c r="S35" s="34" t="s">
        <v>1752</v>
      </c>
      <c r="T35" s="35" t="s">
        <v>1752</v>
      </c>
      <c r="U35" s="35" t="s">
        <v>1752</v>
      </c>
      <c r="V35" s="35" t="s">
        <v>1752</v>
      </c>
      <c r="W35" s="35" t="s">
        <v>1752</v>
      </c>
      <c r="X35" s="35" t="s">
        <v>1752</v>
      </c>
      <c r="Y35" s="35" t="s">
        <v>1752</v>
      </c>
      <c r="Z35" s="35" t="s">
        <v>1752</v>
      </c>
      <c r="AA35" s="35" t="s">
        <v>1752</v>
      </c>
      <c r="AB35" s="129" t="s">
        <v>1752</v>
      </c>
      <c r="AC35" s="35" t="s">
        <v>1752</v>
      </c>
      <c r="AD35" s="35" t="s">
        <v>1752</v>
      </c>
      <c r="AE35" s="35" t="s">
        <v>1752</v>
      </c>
      <c r="AF35" s="35" t="s">
        <v>1752</v>
      </c>
      <c r="AG35" s="35" t="s">
        <v>1752</v>
      </c>
      <c r="AH35" s="35" t="s">
        <v>1752</v>
      </c>
      <c r="AI35" s="35" t="s">
        <v>1752</v>
      </c>
      <c r="AJ35" s="246" t="s">
        <v>636</v>
      </c>
      <c r="AK35" s="398" t="s">
        <v>1345</v>
      </c>
      <c r="AL35" s="398"/>
      <c r="AM35" s="399"/>
      <c r="AN35" s="34" t="s">
        <v>1752</v>
      </c>
      <c r="AO35" s="34" t="s">
        <v>1752</v>
      </c>
      <c r="AP35" s="34" t="s">
        <v>1752</v>
      </c>
      <c r="AQ35" s="34" t="s">
        <v>1752</v>
      </c>
      <c r="AR35" s="34" t="s">
        <v>1752</v>
      </c>
      <c r="AS35" s="34" t="s">
        <v>1752</v>
      </c>
      <c r="AT35" s="34" t="s">
        <v>1752</v>
      </c>
      <c r="AU35" s="34" t="s">
        <v>1752</v>
      </c>
      <c r="AV35" s="34" t="s">
        <v>1752</v>
      </c>
      <c r="AW35" s="34" t="s">
        <v>1752</v>
      </c>
      <c r="AX35" s="34" t="s">
        <v>1752</v>
      </c>
      <c r="AY35" s="34" t="s">
        <v>1752</v>
      </c>
      <c r="AZ35" s="34" t="s">
        <v>1752</v>
      </c>
      <c r="BA35" s="35" t="s">
        <v>1752</v>
      </c>
      <c r="BB35" s="35" t="s">
        <v>1752</v>
      </c>
      <c r="BC35" s="35" t="s">
        <v>1752</v>
      </c>
      <c r="BD35" s="35" t="s">
        <v>1752</v>
      </c>
      <c r="BE35" s="35" t="s">
        <v>1752</v>
      </c>
      <c r="BF35" s="35" t="s">
        <v>1752</v>
      </c>
      <c r="BG35" s="35" t="s">
        <v>1752</v>
      </c>
      <c r="BH35" s="35" t="s">
        <v>1752</v>
      </c>
      <c r="BI35" s="34" t="s">
        <v>1752</v>
      </c>
      <c r="BJ35" s="35" t="s">
        <v>1752</v>
      </c>
      <c r="BK35" s="35" t="s">
        <v>1752</v>
      </c>
      <c r="BL35" s="35" t="s">
        <v>1752</v>
      </c>
      <c r="BM35" s="35" t="s">
        <v>1752</v>
      </c>
      <c r="BN35" s="35" t="s">
        <v>1752</v>
      </c>
      <c r="BO35" s="35" t="s">
        <v>1752</v>
      </c>
      <c r="BP35" s="35" t="s">
        <v>1752</v>
      </c>
      <c r="BQ35" s="246" t="s">
        <v>637</v>
      </c>
      <c r="BR35" s="398" t="s">
        <v>1346</v>
      </c>
      <c r="BS35" s="398"/>
      <c r="BT35" s="399"/>
      <c r="BU35" s="34" t="s">
        <v>1752</v>
      </c>
      <c r="BV35" s="34" t="s">
        <v>1752</v>
      </c>
      <c r="BW35" s="34" t="s">
        <v>1752</v>
      </c>
      <c r="BX35" s="34" t="s">
        <v>1752</v>
      </c>
      <c r="BY35" s="34" t="s">
        <v>1752</v>
      </c>
      <c r="BZ35" s="34" t="s">
        <v>1752</v>
      </c>
      <c r="CA35" s="34" t="s">
        <v>1752</v>
      </c>
      <c r="CB35" s="34" t="s">
        <v>1752</v>
      </c>
      <c r="CC35" s="34" t="s">
        <v>1752</v>
      </c>
      <c r="CD35" s="34" t="s">
        <v>1752</v>
      </c>
      <c r="CE35" s="34" t="s">
        <v>1752</v>
      </c>
      <c r="CF35" s="34" t="s">
        <v>1752</v>
      </c>
      <c r="CG35" s="34" t="s">
        <v>1752</v>
      </c>
      <c r="CH35" s="35" t="s">
        <v>1752</v>
      </c>
      <c r="CI35" s="35" t="s">
        <v>1752</v>
      </c>
      <c r="CJ35" s="35" t="s">
        <v>1752</v>
      </c>
      <c r="CK35" s="35" t="s">
        <v>1752</v>
      </c>
      <c r="CL35" s="35" t="s">
        <v>1752</v>
      </c>
      <c r="CM35" s="35" t="s">
        <v>1752</v>
      </c>
      <c r="CN35" s="35" t="s">
        <v>1752</v>
      </c>
      <c r="CO35" s="35" t="s">
        <v>1752</v>
      </c>
      <c r="CP35" s="34" t="s">
        <v>1752</v>
      </c>
      <c r="CQ35" s="35" t="s">
        <v>1752</v>
      </c>
      <c r="CR35" s="35" t="s">
        <v>1752</v>
      </c>
      <c r="CS35" s="35" t="s">
        <v>1752</v>
      </c>
      <c r="CT35" s="35" t="s">
        <v>1752</v>
      </c>
      <c r="CU35" s="35" t="s">
        <v>1752</v>
      </c>
      <c r="CV35" s="35" t="s">
        <v>1752</v>
      </c>
      <c r="CW35" s="35" t="s">
        <v>1752</v>
      </c>
      <c r="CX35" s="246" t="s">
        <v>637</v>
      </c>
      <c r="CY35" s="398" t="s">
        <v>1346</v>
      </c>
      <c r="CZ35" s="398"/>
      <c r="DA35" s="399"/>
      <c r="DB35" s="34" t="s">
        <v>1752</v>
      </c>
      <c r="DC35" s="34" t="s">
        <v>1752</v>
      </c>
      <c r="DD35" s="34" t="s">
        <v>1752</v>
      </c>
      <c r="DE35" s="34" t="s">
        <v>1752</v>
      </c>
      <c r="DF35" s="34" t="s">
        <v>1752</v>
      </c>
      <c r="DG35" s="34" t="s">
        <v>1752</v>
      </c>
      <c r="DH35" s="34" t="s">
        <v>1752</v>
      </c>
      <c r="DI35" s="34" t="s">
        <v>1752</v>
      </c>
      <c r="DJ35" s="34" t="s">
        <v>1752</v>
      </c>
      <c r="DK35" s="34" t="s">
        <v>1752</v>
      </c>
      <c r="DL35" s="34" t="s">
        <v>1752</v>
      </c>
      <c r="DM35" s="34" t="s">
        <v>1752</v>
      </c>
      <c r="DN35" s="34" t="s">
        <v>1752</v>
      </c>
      <c r="DO35" s="35" t="s">
        <v>1752</v>
      </c>
      <c r="DP35" s="35" t="s">
        <v>1752</v>
      </c>
      <c r="DQ35" s="35" t="s">
        <v>1752</v>
      </c>
      <c r="DR35" s="35" t="s">
        <v>1752</v>
      </c>
      <c r="DS35" s="35" t="s">
        <v>1752</v>
      </c>
      <c r="DT35" s="35" t="s">
        <v>1752</v>
      </c>
      <c r="DU35" s="35" t="s">
        <v>1752</v>
      </c>
      <c r="DV35" s="35" t="s">
        <v>1752</v>
      </c>
      <c r="DW35" s="34" t="s">
        <v>1752</v>
      </c>
      <c r="DX35" s="35" t="s">
        <v>1752</v>
      </c>
      <c r="DY35" s="35" t="s">
        <v>1752</v>
      </c>
      <c r="DZ35" s="35" t="s">
        <v>1752</v>
      </c>
      <c r="EA35" s="35" t="s">
        <v>1752</v>
      </c>
      <c r="EB35" s="35" t="s">
        <v>1752</v>
      </c>
      <c r="EC35" s="35" t="s">
        <v>1752</v>
      </c>
      <c r="ED35" s="35" t="s">
        <v>1752</v>
      </c>
      <c r="EE35" s="77" t="s">
        <v>636</v>
      </c>
      <c r="EF35" s="398" t="s">
        <v>1346</v>
      </c>
      <c r="EG35" s="398"/>
      <c r="EH35" s="399"/>
      <c r="EI35" s="34" t="s">
        <v>1752</v>
      </c>
      <c r="EJ35" s="34" t="s">
        <v>1752</v>
      </c>
      <c r="EK35" s="34" t="s">
        <v>1752</v>
      </c>
      <c r="EL35" s="34" t="s">
        <v>1752</v>
      </c>
      <c r="EM35" s="34" t="s">
        <v>1752</v>
      </c>
      <c r="EN35" s="34" t="s">
        <v>1752</v>
      </c>
      <c r="EO35" s="34" t="s">
        <v>1752</v>
      </c>
      <c r="EP35" s="34" t="s">
        <v>1752</v>
      </c>
      <c r="EQ35" s="34" t="s">
        <v>1752</v>
      </c>
      <c r="ER35" s="34" t="s">
        <v>1752</v>
      </c>
      <c r="ES35" s="34" t="s">
        <v>1752</v>
      </c>
      <c r="ET35" s="34" t="s">
        <v>1752</v>
      </c>
      <c r="EU35" s="34" t="s">
        <v>1752</v>
      </c>
      <c r="EV35" s="35" t="s">
        <v>1752</v>
      </c>
      <c r="EW35" s="35" t="s">
        <v>1752</v>
      </c>
      <c r="EX35" s="35" t="s">
        <v>1752</v>
      </c>
      <c r="EY35" s="35" t="s">
        <v>1752</v>
      </c>
      <c r="EZ35" s="35" t="s">
        <v>1752</v>
      </c>
      <c r="FA35" s="35" t="s">
        <v>1752</v>
      </c>
      <c r="FB35" s="35" t="s">
        <v>1752</v>
      </c>
      <c r="FC35" s="35" t="s">
        <v>1752</v>
      </c>
      <c r="FD35" s="34" t="s">
        <v>1752</v>
      </c>
      <c r="FE35" s="35" t="s">
        <v>1752</v>
      </c>
      <c r="FF35" s="35" t="s">
        <v>1752</v>
      </c>
      <c r="FG35" s="35" t="s">
        <v>1752</v>
      </c>
      <c r="FH35" s="35" t="s">
        <v>1752</v>
      </c>
      <c r="FI35" s="35" t="s">
        <v>1752</v>
      </c>
      <c r="FJ35" s="35" t="s">
        <v>1752</v>
      </c>
      <c r="FK35" s="35" t="s">
        <v>1752</v>
      </c>
      <c r="FL35" s="246" t="s">
        <v>637</v>
      </c>
      <c r="FM35" s="398" t="s">
        <v>1346</v>
      </c>
      <c r="FN35" s="398"/>
      <c r="FO35" s="399"/>
      <c r="FP35" s="34" t="s">
        <v>1752</v>
      </c>
      <c r="FQ35" s="34" t="s">
        <v>1752</v>
      </c>
      <c r="FR35" s="34" t="s">
        <v>1752</v>
      </c>
      <c r="FS35" s="34" t="s">
        <v>1752</v>
      </c>
      <c r="FT35" s="34" t="s">
        <v>1752</v>
      </c>
      <c r="FU35" s="34" t="s">
        <v>1752</v>
      </c>
      <c r="FV35" s="34" t="s">
        <v>1752</v>
      </c>
      <c r="FW35" s="34" t="s">
        <v>1752</v>
      </c>
      <c r="FX35" s="34" t="s">
        <v>1752</v>
      </c>
      <c r="FY35" s="34" t="s">
        <v>1752</v>
      </c>
      <c r="FZ35" s="34" t="s">
        <v>1752</v>
      </c>
      <c r="GA35" s="34" t="s">
        <v>1752</v>
      </c>
      <c r="GB35" s="34" t="s">
        <v>1752</v>
      </c>
      <c r="GC35" s="35" t="s">
        <v>1752</v>
      </c>
      <c r="GD35" s="35" t="s">
        <v>1752</v>
      </c>
      <c r="GE35" s="35" t="s">
        <v>1752</v>
      </c>
      <c r="GF35" s="35" t="s">
        <v>1752</v>
      </c>
      <c r="GG35" s="35" t="s">
        <v>1752</v>
      </c>
      <c r="GH35" s="35" t="s">
        <v>1752</v>
      </c>
      <c r="GI35" s="35" t="s">
        <v>1752</v>
      </c>
      <c r="GJ35" s="35" t="s">
        <v>1752</v>
      </c>
      <c r="GK35" s="34" t="s">
        <v>1752</v>
      </c>
      <c r="GL35" s="35" t="s">
        <v>1752</v>
      </c>
      <c r="GM35" s="35" t="s">
        <v>1752</v>
      </c>
      <c r="GN35" s="35" t="s">
        <v>1752</v>
      </c>
      <c r="GO35" s="35" t="s">
        <v>1752</v>
      </c>
      <c r="GP35" s="35" t="s">
        <v>1752</v>
      </c>
      <c r="GQ35" s="35" t="s">
        <v>1752</v>
      </c>
      <c r="GR35" s="35" t="s">
        <v>1752</v>
      </c>
      <c r="GS35" s="246" t="s">
        <v>637</v>
      </c>
      <c r="GT35" s="398" t="s">
        <v>1346</v>
      </c>
      <c r="GU35" s="398"/>
      <c r="GV35" s="399"/>
      <c r="GW35" s="34" t="s">
        <v>1752</v>
      </c>
      <c r="GX35" s="34" t="s">
        <v>1752</v>
      </c>
      <c r="GY35" s="34" t="s">
        <v>1752</v>
      </c>
      <c r="GZ35" s="34" t="s">
        <v>1752</v>
      </c>
      <c r="HA35" s="34" t="s">
        <v>1752</v>
      </c>
      <c r="HB35" s="34" t="s">
        <v>1752</v>
      </c>
      <c r="HC35" s="34" t="s">
        <v>1752</v>
      </c>
      <c r="HD35" s="34" t="s">
        <v>1752</v>
      </c>
      <c r="HE35" s="34" t="s">
        <v>1752</v>
      </c>
      <c r="HF35" s="34" t="s">
        <v>1752</v>
      </c>
      <c r="HG35" s="34" t="s">
        <v>1752</v>
      </c>
      <c r="HH35" s="34" t="s">
        <v>1752</v>
      </c>
      <c r="HI35" s="34" t="s">
        <v>1752</v>
      </c>
      <c r="HJ35" s="35" t="s">
        <v>1752</v>
      </c>
      <c r="HK35" s="35" t="s">
        <v>1752</v>
      </c>
      <c r="HL35" s="35" t="s">
        <v>1752</v>
      </c>
      <c r="HM35" s="35" t="s">
        <v>1752</v>
      </c>
      <c r="HN35" s="35" t="s">
        <v>1752</v>
      </c>
      <c r="HO35" s="35" t="s">
        <v>1752</v>
      </c>
      <c r="HP35" s="35" t="s">
        <v>1752</v>
      </c>
      <c r="HQ35" s="35" t="s">
        <v>1752</v>
      </c>
      <c r="HR35" s="34" t="s">
        <v>1752</v>
      </c>
      <c r="HS35" s="35" t="s">
        <v>1752</v>
      </c>
      <c r="HT35" s="35" t="s">
        <v>1752</v>
      </c>
      <c r="HU35" s="35" t="s">
        <v>1752</v>
      </c>
      <c r="HV35" s="35" t="s">
        <v>1752</v>
      </c>
      <c r="HW35" s="35" t="s">
        <v>1752</v>
      </c>
      <c r="HX35" s="35" t="s">
        <v>1752</v>
      </c>
      <c r="HY35" s="35" t="s">
        <v>1752</v>
      </c>
      <c r="HZ35" s="246" t="s">
        <v>634</v>
      </c>
    </row>
    <row r="36" spans="1:234" ht="129.75" customHeight="1" thickBot="1">
      <c r="A36" s="459"/>
      <c r="B36" s="460"/>
      <c r="C36" s="461"/>
      <c r="D36" s="400"/>
      <c r="E36" s="400"/>
      <c r="F36" s="401"/>
      <c r="G36" s="103" t="s">
        <v>3730</v>
      </c>
      <c r="H36" s="104"/>
      <c r="I36" s="104" t="s">
        <v>2567</v>
      </c>
      <c r="J36" s="104"/>
      <c r="K36" s="104"/>
      <c r="L36" s="104"/>
      <c r="M36" s="104"/>
      <c r="N36" s="104"/>
      <c r="O36" s="104"/>
      <c r="P36" s="104" t="s">
        <v>2568</v>
      </c>
      <c r="Q36" s="104"/>
      <c r="R36" s="104"/>
      <c r="S36" s="104" t="s">
        <v>3731</v>
      </c>
      <c r="T36" s="105"/>
      <c r="U36" s="105" t="s">
        <v>2569</v>
      </c>
      <c r="V36" s="105" t="s">
        <v>3732</v>
      </c>
      <c r="W36" s="105" t="s">
        <v>3733</v>
      </c>
      <c r="X36" s="105"/>
      <c r="Y36" s="105"/>
      <c r="Z36" s="105"/>
      <c r="AA36" s="105"/>
      <c r="AB36" s="104"/>
      <c r="AC36" s="105"/>
      <c r="AD36" s="105"/>
      <c r="AE36" s="105"/>
      <c r="AF36" s="105"/>
      <c r="AG36" s="105"/>
      <c r="AH36" s="105"/>
      <c r="AI36" s="105"/>
      <c r="AJ36" s="396" t="s">
        <v>3423</v>
      </c>
      <c r="AK36" s="400"/>
      <c r="AL36" s="400"/>
      <c r="AM36" s="401"/>
      <c r="AN36" s="103"/>
      <c r="AO36" s="308" t="s">
        <v>3734</v>
      </c>
      <c r="AP36" s="104"/>
      <c r="AQ36" s="104"/>
      <c r="AR36" s="104"/>
      <c r="AS36" s="104"/>
      <c r="AT36" s="104"/>
      <c r="AU36" s="104"/>
      <c r="AV36" s="104"/>
      <c r="AW36" s="104"/>
      <c r="AX36" s="104"/>
      <c r="AY36" s="104"/>
      <c r="AZ36" s="104"/>
      <c r="BA36" s="105"/>
      <c r="BB36" s="105"/>
      <c r="BC36" s="105"/>
      <c r="BD36" s="105"/>
      <c r="BE36" s="105"/>
      <c r="BF36" s="105"/>
      <c r="BG36" s="105"/>
      <c r="BH36" s="105"/>
      <c r="BI36" s="104"/>
      <c r="BJ36" s="105"/>
      <c r="BK36" s="105"/>
      <c r="BL36" s="105"/>
      <c r="BM36" s="105"/>
      <c r="BN36" s="105"/>
      <c r="BO36" s="105"/>
      <c r="BP36" s="105"/>
      <c r="BQ36" s="396"/>
      <c r="BR36" s="400"/>
      <c r="BS36" s="400"/>
      <c r="BT36" s="401"/>
      <c r="BU36" s="103" t="s">
        <v>2570</v>
      </c>
      <c r="BV36" s="104"/>
      <c r="BW36" s="104"/>
      <c r="BX36" s="104" t="s">
        <v>2571</v>
      </c>
      <c r="BY36" s="104"/>
      <c r="BZ36" s="104" t="s">
        <v>2572</v>
      </c>
      <c r="CA36" s="104" t="s">
        <v>3735</v>
      </c>
      <c r="CB36" s="316" t="s">
        <v>3736</v>
      </c>
      <c r="CC36" s="104" t="s">
        <v>3424</v>
      </c>
      <c r="CD36" s="104"/>
      <c r="CE36" s="104"/>
      <c r="CF36" s="104" t="s">
        <v>3737</v>
      </c>
      <c r="CG36" s="104"/>
      <c r="CH36" s="105"/>
      <c r="CI36" s="105"/>
      <c r="CJ36" s="105"/>
      <c r="CK36" s="105"/>
      <c r="CL36" s="105"/>
      <c r="CM36" s="105"/>
      <c r="CN36" s="105"/>
      <c r="CO36" s="105"/>
      <c r="CP36" s="104"/>
      <c r="CQ36" s="105"/>
      <c r="CR36" s="105"/>
      <c r="CS36" s="105"/>
      <c r="CT36" s="105"/>
      <c r="CU36" s="105"/>
      <c r="CV36" s="105"/>
      <c r="CW36" s="105"/>
      <c r="CX36" s="396"/>
      <c r="CY36" s="400"/>
      <c r="CZ36" s="400"/>
      <c r="DA36" s="401"/>
      <c r="DB36" s="103"/>
      <c r="DC36" s="104" t="s">
        <v>2573</v>
      </c>
      <c r="DD36" s="104" t="s">
        <v>2574</v>
      </c>
      <c r="DE36" s="104" t="s">
        <v>3738</v>
      </c>
      <c r="DF36" s="104" t="s">
        <v>3428</v>
      </c>
      <c r="DG36" s="104" t="s">
        <v>3429</v>
      </c>
      <c r="DH36" s="104" t="s">
        <v>3739</v>
      </c>
      <c r="DI36" s="104" t="s">
        <v>3597</v>
      </c>
      <c r="DJ36" s="104"/>
      <c r="DK36" s="104"/>
      <c r="DL36" s="104"/>
      <c r="DM36" s="104"/>
      <c r="DN36" s="104"/>
      <c r="DO36" s="105"/>
      <c r="DP36" s="105"/>
      <c r="DQ36" s="105"/>
      <c r="DR36" s="105" t="s">
        <v>3430</v>
      </c>
      <c r="DS36" s="105" t="s">
        <v>3431</v>
      </c>
      <c r="DT36" s="105" t="s">
        <v>3425</v>
      </c>
      <c r="DU36" s="105" t="s">
        <v>3426</v>
      </c>
      <c r="DV36" s="105"/>
      <c r="DW36" s="104"/>
      <c r="DX36" s="105"/>
      <c r="DY36" s="105"/>
      <c r="DZ36" s="105"/>
      <c r="EA36" s="105"/>
      <c r="EB36" s="105"/>
      <c r="EC36" s="105"/>
      <c r="ED36" s="105"/>
      <c r="EE36" s="396" t="s">
        <v>3427</v>
      </c>
      <c r="EF36" s="400"/>
      <c r="EG36" s="400"/>
      <c r="EH36" s="401"/>
      <c r="EI36" s="103"/>
      <c r="EJ36" s="104"/>
      <c r="EK36" s="104"/>
      <c r="EL36" s="104"/>
      <c r="EM36" s="104"/>
      <c r="EN36" s="104"/>
      <c r="EO36" s="104"/>
      <c r="EP36" s="104"/>
      <c r="EQ36" s="104"/>
      <c r="ER36" s="104"/>
      <c r="ES36" s="104"/>
      <c r="ET36" s="104"/>
      <c r="EU36" s="104"/>
      <c r="EV36" s="105"/>
      <c r="EW36" s="105"/>
      <c r="EX36" s="105"/>
      <c r="EY36" s="105"/>
      <c r="EZ36" s="105"/>
      <c r="FA36" s="105"/>
      <c r="FB36" s="105"/>
      <c r="FC36" s="105"/>
      <c r="FD36" s="104"/>
      <c r="FE36" s="105"/>
      <c r="FF36" s="105"/>
      <c r="FG36" s="105"/>
      <c r="FH36" s="105"/>
      <c r="FI36" s="105"/>
      <c r="FJ36" s="105"/>
      <c r="FK36" s="105"/>
      <c r="FL36" s="396"/>
      <c r="FM36" s="400"/>
      <c r="FN36" s="400"/>
      <c r="FO36" s="401"/>
      <c r="FP36" s="103"/>
      <c r="FQ36" s="104"/>
      <c r="FR36" s="104"/>
      <c r="FS36" s="104"/>
      <c r="FT36" s="104"/>
      <c r="FU36" s="104"/>
      <c r="FV36" s="104"/>
      <c r="FW36" s="104"/>
      <c r="FX36" s="104"/>
      <c r="FY36" s="104"/>
      <c r="FZ36" s="104"/>
      <c r="GA36" s="104"/>
      <c r="GB36" s="104"/>
      <c r="GC36" s="105"/>
      <c r="GD36" s="105"/>
      <c r="GE36" s="105"/>
      <c r="GF36" s="105"/>
      <c r="GG36" s="105"/>
      <c r="GH36" s="105"/>
      <c r="GI36" s="105"/>
      <c r="GJ36" s="105"/>
      <c r="GK36" s="104"/>
      <c r="GL36" s="105"/>
      <c r="GM36" s="105"/>
      <c r="GN36" s="105"/>
      <c r="GO36" s="105"/>
      <c r="GP36" s="105"/>
      <c r="GQ36" s="105"/>
      <c r="GR36" s="105"/>
      <c r="GS36" s="396"/>
      <c r="GT36" s="400"/>
      <c r="GU36" s="400"/>
      <c r="GV36" s="401"/>
      <c r="GW36" s="103"/>
      <c r="GX36" s="104"/>
      <c r="GY36" s="104"/>
      <c r="GZ36" s="104"/>
      <c r="HA36" s="104"/>
      <c r="HB36" s="104"/>
      <c r="HC36" s="104"/>
      <c r="HD36" s="104"/>
      <c r="HE36" s="104"/>
      <c r="HF36" s="104"/>
      <c r="HG36" s="104"/>
      <c r="HH36" s="104"/>
      <c r="HI36" s="104"/>
      <c r="HJ36" s="105"/>
      <c r="HK36" s="105"/>
      <c r="HL36" s="105"/>
      <c r="HM36" s="105"/>
      <c r="HN36" s="105"/>
      <c r="HO36" s="105"/>
      <c r="HP36" s="105"/>
      <c r="HQ36" s="105"/>
      <c r="HR36" s="104"/>
      <c r="HS36" s="105"/>
      <c r="HT36" s="105"/>
      <c r="HU36" s="105"/>
      <c r="HV36" s="105"/>
      <c r="HW36" s="105"/>
      <c r="HX36" s="105"/>
      <c r="HY36" s="105"/>
      <c r="HZ36" s="396"/>
    </row>
    <row r="37" spans="1:234" s="4" customFormat="1" ht="60" customHeight="1" thickTop="1" thickBot="1">
      <c r="A37" s="368" t="s">
        <v>1348</v>
      </c>
      <c r="B37" s="369"/>
      <c r="C37" s="370"/>
      <c r="D37" s="368" t="s">
        <v>1349</v>
      </c>
      <c r="E37" s="369"/>
      <c r="F37" s="370"/>
      <c r="G37" s="233" t="s">
        <v>374</v>
      </c>
      <c r="H37" s="233" t="s">
        <v>2952</v>
      </c>
      <c r="I37" s="233" t="s">
        <v>2951</v>
      </c>
      <c r="J37" s="233" t="s">
        <v>2952</v>
      </c>
      <c r="K37" s="233" t="s">
        <v>2953</v>
      </c>
      <c r="L37" s="233" t="s">
        <v>2953</v>
      </c>
      <c r="M37" s="233" t="s">
        <v>2953</v>
      </c>
      <c r="N37" s="233" t="s">
        <v>2953</v>
      </c>
      <c r="O37" s="233" t="s">
        <v>2951</v>
      </c>
      <c r="P37" s="233" t="s">
        <v>2951</v>
      </c>
      <c r="Q37" s="233" t="s">
        <v>2953</v>
      </c>
      <c r="R37" s="233" t="s">
        <v>2953</v>
      </c>
      <c r="S37" s="233" t="s">
        <v>374</v>
      </c>
      <c r="T37" s="233" t="s">
        <v>2951</v>
      </c>
      <c r="U37" s="233" t="s">
        <v>2951</v>
      </c>
      <c r="V37" s="233" t="s">
        <v>375</v>
      </c>
      <c r="W37" s="233" t="s">
        <v>2952</v>
      </c>
      <c r="X37" s="233" t="s">
        <v>2952</v>
      </c>
      <c r="Y37" s="233" t="s">
        <v>2952</v>
      </c>
      <c r="Z37" s="233" t="s">
        <v>2952</v>
      </c>
      <c r="AA37" s="233" t="s">
        <v>2953</v>
      </c>
      <c r="AB37" s="233" t="s">
        <v>2953</v>
      </c>
      <c r="AC37" s="233" t="s">
        <v>2953</v>
      </c>
      <c r="AD37" s="233" t="s">
        <v>2953</v>
      </c>
      <c r="AE37" s="233"/>
      <c r="AF37" s="233"/>
      <c r="AG37" s="233"/>
      <c r="AH37" s="233"/>
      <c r="AI37" s="233"/>
      <c r="AJ37" s="397"/>
      <c r="AK37" s="368" t="s">
        <v>1349</v>
      </c>
      <c r="AL37" s="369"/>
      <c r="AM37" s="370"/>
      <c r="AN37" s="233" t="s">
        <v>2952</v>
      </c>
      <c r="AO37" s="233" t="s">
        <v>2951</v>
      </c>
      <c r="AP37" s="233" t="s">
        <v>2953</v>
      </c>
      <c r="AQ37" s="233" t="s">
        <v>2953</v>
      </c>
      <c r="AR37" s="233" t="s">
        <v>2953</v>
      </c>
      <c r="AS37" s="233"/>
      <c r="AT37" s="233"/>
      <c r="AU37" s="233"/>
      <c r="AV37" s="233"/>
      <c r="AW37" s="233"/>
      <c r="AX37" s="233"/>
      <c r="AY37" s="233"/>
      <c r="AZ37" s="233"/>
      <c r="BA37" s="233"/>
      <c r="BB37" s="233"/>
      <c r="BC37" s="233"/>
      <c r="BD37" s="233"/>
      <c r="BE37" s="233"/>
      <c r="BF37" s="233"/>
      <c r="BG37" s="233"/>
      <c r="BH37" s="233"/>
      <c r="BI37" s="233"/>
      <c r="BJ37" s="233"/>
      <c r="BK37" s="233"/>
      <c r="BL37" s="233"/>
      <c r="BM37" s="233"/>
      <c r="BN37" s="233"/>
      <c r="BO37" s="233"/>
      <c r="BP37" s="233"/>
      <c r="BQ37" s="397"/>
      <c r="BR37" s="368" t="s">
        <v>1349</v>
      </c>
      <c r="BS37" s="369"/>
      <c r="BT37" s="370"/>
      <c r="BU37" s="233" t="s">
        <v>2951</v>
      </c>
      <c r="BV37" s="233" t="s">
        <v>2951</v>
      </c>
      <c r="BW37" s="233" t="s">
        <v>2951</v>
      </c>
      <c r="BX37" s="233" t="s">
        <v>2951</v>
      </c>
      <c r="BY37" s="233" t="s">
        <v>2951</v>
      </c>
      <c r="BZ37" s="233" t="s">
        <v>2951</v>
      </c>
      <c r="CA37" s="233" t="s">
        <v>374</v>
      </c>
      <c r="CB37" s="233" t="s">
        <v>374</v>
      </c>
      <c r="CC37" s="233" t="s">
        <v>2951</v>
      </c>
      <c r="CD37" s="233" t="s">
        <v>2952</v>
      </c>
      <c r="CE37" s="233" t="s">
        <v>2952</v>
      </c>
      <c r="CF37" s="233" t="s">
        <v>2952</v>
      </c>
      <c r="CG37" s="233" t="s">
        <v>2952</v>
      </c>
      <c r="CH37" s="233" t="s">
        <v>2952</v>
      </c>
      <c r="CI37" s="233" t="s">
        <v>2952</v>
      </c>
      <c r="CJ37" s="233" t="s">
        <v>2952</v>
      </c>
      <c r="CK37" s="233" t="s">
        <v>2952</v>
      </c>
      <c r="CL37" s="233" t="s">
        <v>2952</v>
      </c>
      <c r="CM37" s="233" t="s">
        <v>2952</v>
      </c>
      <c r="CN37" s="233" t="s">
        <v>2952</v>
      </c>
      <c r="CO37" s="233" t="s">
        <v>2953</v>
      </c>
      <c r="CP37" s="233" t="s">
        <v>2953</v>
      </c>
      <c r="CQ37" s="233" t="s">
        <v>2953</v>
      </c>
      <c r="CR37" s="233" t="s">
        <v>2952</v>
      </c>
      <c r="CS37" s="233" t="s">
        <v>2953</v>
      </c>
      <c r="CT37" s="233" t="s">
        <v>2953</v>
      </c>
      <c r="CU37" s="233" t="s">
        <v>2953</v>
      </c>
      <c r="CV37" s="233" t="s">
        <v>2953</v>
      </c>
      <c r="CW37" s="233" t="s">
        <v>2951</v>
      </c>
      <c r="CX37" s="397"/>
      <c r="CY37" s="368" t="s">
        <v>1349</v>
      </c>
      <c r="CZ37" s="369"/>
      <c r="DA37" s="370"/>
      <c r="DB37" s="233" t="s">
        <v>2951</v>
      </c>
      <c r="DC37" s="233" t="s">
        <v>2951</v>
      </c>
      <c r="DD37" s="233" t="s">
        <v>2951</v>
      </c>
      <c r="DE37" s="233" t="s">
        <v>375</v>
      </c>
      <c r="DF37" s="233" t="s">
        <v>375</v>
      </c>
      <c r="DG37" s="233" t="s">
        <v>2951</v>
      </c>
      <c r="DH37" s="233" t="s">
        <v>2951</v>
      </c>
      <c r="DI37" s="233" t="s">
        <v>375</v>
      </c>
      <c r="DJ37" s="233" t="s">
        <v>2952</v>
      </c>
      <c r="DK37" s="233" t="s">
        <v>2952</v>
      </c>
      <c r="DL37" s="233" t="s">
        <v>2952</v>
      </c>
      <c r="DM37" s="233" t="s">
        <v>2952</v>
      </c>
      <c r="DN37" s="233" t="s">
        <v>2953</v>
      </c>
      <c r="DO37" s="233" t="s">
        <v>2952</v>
      </c>
      <c r="DP37" s="233" t="s">
        <v>2952</v>
      </c>
      <c r="DQ37" s="233" t="s">
        <v>2951</v>
      </c>
      <c r="DR37" s="233" t="s">
        <v>2951</v>
      </c>
      <c r="DS37" s="233" t="s">
        <v>2951</v>
      </c>
      <c r="DT37" s="233" t="s">
        <v>375</v>
      </c>
      <c r="DU37" s="233" t="s">
        <v>374</v>
      </c>
      <c r="DV37" s="233" t="s">
        <v>2952</v>
      </c>
      <c r="DW37" s="233" t="s">
        <v>2952</v>
      </c>
      <c r="DX37" s="233" t="s">
        <v>2953</v>
      </c>
      <c r="DY37" s="233" t="s">
        <v>2953</v>
      </c>
      <c r="DZ37" s="233"/>
      <c r="EA37" s="233"/>
      <c r="EB37" s="233"/>
      <c r="EC37" s="233"/>
      <c r="ED37" s="233"/>
      <c r="EE37" s="397"/>
      <c r="EF37" s="368" t="s">
        <v>1349</v>
      </c>
      <c r="EG37" s="369"/>
      <c r="EH37" s="370"/>
      <c r="EI37" s="233" t="s">
        <v>2951</v>
      </c>
      <c r="EJ37" s="233" t="s">
        <v>2951</v>
      </c>
      <c r="EK37" s="233" t="s">
        <v>2952</v>
      </c>
      <c r="EL37" s="233" t="s">
        <v>2953</v>
      </c>
      <c r="EM37" s="233" t="s">
        <v>2953</v>
      </c>
      <c r="EN37" s="233"/>
      <c r="EO37" s="233"/>
      <c r="EP37" s="233"/>
      <c r="EQ37" s="233"/>
      <c r="ER37" s="233"/>
      <c r="ES37" s="233"/>
      <c r="ET37" s="233"/>
      <c r="EU37" s="233"/>
      <c r="EV37" s="233"/>
      <c r="EW37" s="233"/>
      <c r="EX37" s="233"/>
      <c r="EY37" s="233"/>
      <c r="EZ37" s="233"/>
      <c r="FA37" s="233"/>
      <c r="FB37" s="233"/>
      <c r="FC37" s="233"/>
      <c r="FD37" s="233"/>
      <c r="FE37" s="233"/>
      <c r="FF37" s="233"/>
      <c r="FG37" s="233"/>
      <c r="FH37" s="233"/>
      <c r="FI37" s="233"/>
      <c r="FJ37" s="233"/>
      <c r="FK37" s="233"/>
      <c r="FL37" s="397"/>
      <c r="FM37" s="368" t="s">
        <v>1349</v>
      </c>
      <c r="FN37" s="369"/>
      <c r="FO37" s="370"/>
      <c r="FP37" s="233" t="s">
        <v>2951</v>
      </c>
      <c r="FQ37" s="233" t="s">
        <v>2952</v>
      </c>
      <c r="FR37" s="233"/>
      <c r="FS37" s="233"/>
      <c r="FT37" s="233"/>
      <c r="FU37" s="233"/>
      <c r="FV37" s="233"/>
      <c r="FW37" s="233"/>
      <c r="FX37" s="233"/>
      <c r="FY37" s="233"/>
      <c r="FZ37" s="233"/>
      <c r="GA37" s="233"/>
      <c r="GB37" s="233"/>
      <c r="GC37" s="233"/>
      <c r="GD37" s="233"/>
      <c r="GE37" s="233"/>
      <c r="GF37" s="233"/>
      <c r="GG37" s="233"/>
      <c r="GH37" s="233"/>
      <c r="GI37" s="233"/>
      <c r="GJ37" s="233"/>
      <c r="GK37" s="233"/>
      <c r="GL37" s="233"/>
      <c r="GM37" s="233"/>
      <c r="GN37" s="233"/>
      <c r="GO37" s="233"/>
      <c r="GP37" s="233"/>
      <c r="GQ37" s="233"/>
      <c r="GR37" s="233"/>
      <c r="GS37" s="397"/>
      <c r="GT37" s="368" t="s">
        <v>1349</v>
      </c>
      <c r="GU37" s="369"/>
      <c r="GV37" s="370"/>
      <c r="GW37" s="233"/>
      <c r="GX37" s="233"/>
      <c r="GY37" s="233"/>
      <c r="GZ37" s="233"/>
      <c r="HA37" s="233"/>
      <c r="HB37" s="233"/>
      <c r="HC37" s="233"/>
      <c r="HD37" s="233"/>
      <c r="HE37" s="233"/>
      <c r="HF37" s="233"/>
      <c r="HG37" s="233"/>
      <c r="HH37" s="233"/>
      <c r="HI37" s="233"/>
      <c r="HJ37" s="233"/>
      <c r="HK37" s="233"/>
      <c r="HL37" s="233"/>
      <c r="HM37" s="233"/>
      <c r="HN37" s="233"/>
      <c r="HO37" s="233"/>
      <c r="HP37" s="233"/>
      <c r="HQ37" s="233"/>
      <c r="HR37" s="233"/>
      <c r="HS37" s="233"/>
      <c r="HT37" s="233"/>
      <c r="HU37" s="233"/>
      <c r="HV37" s="233"/>
      <c r="HW37" s="233"/>
      <c r="HX37" s="233"/>
      <c r="HY37" s="233"/>
      <c r="HZ37" s="397"/>
    </row>
    <row r="38" spans="1:234" ht="15" customHeight="1" thickBot="1">
      <c r="A38" s="405" t="s">
        <v>3568</v>
      </c>
      <c r="B38" s="406"/>
      <c r="C38" s="406"/>
      <c r="D38" s="132" t="s">
        <v>632</v>
      </c>
      <c r="E38" s="72" t="s">
        <v>632</v>
      </c>
      <c r="F38" s="72" t="s">
        <v>632</v>
      </c>
      <c r="G38" s="72" t="s">
        <v>632</v>
      </c>
      <c r="H38" s="72" t="s">
        <v>632</v>
      </c>
      <c r="I38" s="72" t="s">
        <v>632</v>
      </c>
      <c r="J38" s="72" t="s">
        <v>632</v>
      </c>
      <c r="K38" s="72" t="s">
        <v>632</v>
      </c>
      <c r="L38" s="72" t="s">
        <v>632</v>
      </c>
      <c r="M38" s="72" t="s">
        <v>632</v>
      </c>
      <c r="N38" s="72" t="s">
        <v>632</v>
      </c>
      <c r="O38" s="72" t="s">
        <v>632</v>
      </c>
      <c r="P38" s="72" t="s">
        <v>632</v>
      </c>
      <c r="Q38" s="72" t="s">
        <v>632</v>
      </c>
      <c r="R38" s="72" t="s">
        <v>632</v>
      </c>
      <c r="S38" s="72" t="s">
        <v>632</v>
      </c>
      <c r="T38" s="73" t="s">
        <v>632</v>
      </c>
      <c r="U38" s="73" t="s">
        <v>632</v>
      </c>
      <c r="V38" s="73" t="s">
        <v>632</v>
      </c>
      <c r="W38" s="73" t="s">
        <v>632</v>
      </c>
      <c r="X38" s="73" t="s">
        <v>632</v>
      </c>
      <c r="Y38" s="73" t="s">
        <v>632</v>
      </c>
      <c r="Z38" s="73" t="s">
        <v>632</v>
      </c>
      <c r="AA38" s="73" t="s">
        <v>632</v>
      </c>
      <c r="AB38" s="72" t="s">
        <v>632</v>
      </c>
      <c r="AC38" s="73" t="s">
        <v>632</v>
      </c>
      <c r="AD38" s="73" t="s">
        <v>632</v>
      </c>
      <c r="AE38" s="73" t="s">
        <v>632</v>
      </c>
      <c r="AF38" s="73" t="s">
        <v>632</v>
      </c>
      <c r="AG38" s="73" t="s">
        <v>632</v>
      </c>
      <c r="AH38" s="73" t="s">
        <v>632</v>
      </c>
      <c r="AI38" s="73" t="s">
        <v>632</v>
      </c>
      <c r="AJ38" s="5" t="s">
        <v>144</v>
      </c>
      <c r="AK38" s="76" t="s">
        <v>632</v>
      </c>
      <c r="AL38" s="72" t="s">
        <v>632</v>
      </c>
      <c r="AM38" s="72" t="s">
        <v>632</v>
      </c>
      <c r="AN38" s="72" t="s">
        <v>632</v>
      </c>
      <c r="AO38" s="72" t="s">
        <v>632</v>
      </c>
      <c r="AP38" s="72" t="s">
        <v>632</v>
      </c>
      <c r="AQ38" s="72" t="s">
        <v>632</v>
      </c>
      <c r="AR38" s="72" t="s">
        <v>632</v>
      </c>
      <c r="AS38" s="72" t="s">
        <v>632</v>
      </c>
      <c r="AT38" s="72" t="s">
        <v>632</v>
      </c>
      <c r="AU38" s="72" t="s">
        <v>632</v>
      </c>
      <c r="AV38" s="72" t="s">
        <v>632</v>
      </c>
      <c r="AW38" s="72" t="s">
        <v>632</v>
      </c>
      <c r="AX38" s="72" t="s">
        <v>632</v>
      </c>
      <c r="AY38" s="72" t="s">
        <v>632</v>
      </c>
      <c r="AZ38" s="72" t="s">
        <v>632</v>
      </c>
      <c r="BA38" s="73" t="s">
        <v>632</v>
      </c>
      <c r="BB38" s="73" t="s">
        <v>632</v>
      </c>
      <c r="BC38" s="73" t="s">
        <v>632</v>
      </c>
      <c r="BD38" s="73" t="s">
        <v>632</v>
      </c>
      <c r="BE38" s="73" t="s">
        <v>632</v>
      </c>
      <c r="BF38" s="73" t="s">
        <v>632</v>
      </c>
      <c r="BG38" s="73" t="s">
        <v>632</v>
      </c>
      <c r="BH38" s="73" t="s">
        <v>632</v>
      </c>
      <c r="BI38" s="72" t="s">
        <v>632</v>
      </c>
      <c r="BJ38" s="73" t="s">
        <v>632</v>
      </c>
      <c r="BK38" s="73" t="s">
        <v>632</v>
      </c>
      <c r="BL38" s="73" t="s">
        <v>632</v>
      </c>
      <c r="BM38" s="73" t="s">
        <v>632</v>
      </c>
      <c r="BN38" s="73" t="s">
        <v>632</v>
      </c>
      <c r="BO38" s="73" t="s">
        <v>632</v>
      </c>
      <c r="BP38" s="73" t="s">
        <v>632</v>
      </c>
      <c r="BQ38" s="5" t="s">
        <v>144</v>
      </c>
      <c r="BR38" s="76" t="s">
        <v>632</v>
      </c>
      <c r="BS38" s="72" t="s">
        <v>632</v>
      </c>
      <c r="BT38" s="72" t="s">
        <v>632</v>
      </c>
      <c r="BU38" s="72" t="s">
        <v>632</v>
      </c>
      <c r="BV38" s="72" t="s">
        <v>632</v>
      </c>
      <c r="BW38" s="72" t="s">
        <v>632</v>
      </c>
      <c r="BX38" s="72" t="s">
        <v>632</v>
      </c>
      <c r="BY38" s="72" t="s">
        <v>632</v>
      </c>
      <c r="BZ38" s="72" t="s">
        <v>632</v>
      </c>
      <c r="CA38" s="72" t="s">
        <v>632</v>
      </c>
      <c r="CB38" s="72" t="s">
        <v>632</v>
      </c>
      <c r="CC38" s="72" t="s">
        <v>632</v>
      </c>
      <c r="CD38" s="72" t="s">
        <v>632</v>
      </c>
      <c r="CE38" s="72" t="s">
        <v>632</v>
      </c>
      <c r="CF38" s="72" t="s">
        <v>632</v>
      </c>
      <c r="CG38" s="72" t="s">
        <v>632</v>
      </c>
      <c r="CH38" s="73" t="s">
        <v>632</v>
      </c>
      <c r="CI38" s="73" t="s">
        <v>632</v>
      </c>
      <c r="CJ38" s="73" t="s">
        <v>632</v>
      </c>
      <c r="CK38" s="73" t="s">
        <v>632</v>
      </c>
      <c r="CL38" s="73" t="s">
        <v>632</v>
      </c>
      <c r="CM38" s="73" t="s">
        <v>632</v>
      </c>
      <c r="CN38" s="73" t="s">
        <v>632</v>
      </c>
      <c r="CO38" s="73" t="s">
        <v>632</v>
      </c>
      <c r="CP38" s="72" t="s">
        <v>632</v>
      </c>
      <c r="CQ38" s="73" t="s">
        <v>632</v>
      </c>
      <c r="CR38" s="73" t="s">
        <v>632</v>
      </c>
      <c r="CS38" s="73" t="s">
        <v>632</v>
      </c>
      <c r="CT38" s="73" t="s">
        <v>632</v>
      </c>
      <c r="CU38" s="73" t="s">
        <v>632</v>
      </c>
      <c r="CV38" s="73" t="s">
        <v>632</v>
      </c>
      <c r="CW38" s="73" t="s">
        <v>632</v>
      </c>
      <c r="CX38" s="5" t="s">
        <v>144</v>
      </c>
      <c r="CY38" s="76" t="s">
        <v>632</v>
      </c>
      <c r="CZ38" s="72" t="s">
        <v>632</v>
      </c>
      <c r="DA38" s="72" t="s">
        <v>632</v>
      </c>
      <c r="DB38" s="72" t="s">
        <v>632</v>
      </c>
      <c r="DC38" s="72" t="s">
        <v>632</v>
      </c>
      <c r="DD38" s="72" t="s">
        <v>632</v>
      </c>
      <c r="DE38" s="72" t="s">
        <v>632</v>
      </c>
      <c r="DF38" s="72" t="s">
        <v>632</v>
      </c>
      <c r="DG38" s="72" t="s">
        <v>632</v>
      </c>
      <c r="DH38" s="72" t="s">
        <v>632</v>
      </c>
      <c r="DI38" s="72" t="s">
        <v>632</v>
      </c>
      <c r="DJ38" s="72" t="s">
        <v>632</v>
      </c>
      <c r="DK38" s="72" t="s">
        <v>632</v>
      </c>
      <c r="DL38" s="72" t="s">
        <v>632</v>
      </c>
      <c r="DM38" s="72" t="s">
        <v>632</v>
      </c>
      <c r="DN38" s="72" t="s">
        <v>632</v>
      </c>
      <c r="DO38" s="73" t="s">
        <v>632</v>
      </c>
      <c r="DP38" s="73" t="s">
        <v>632</v>
      </c>
      <c r="DQ38" s="73" t="s">
        <v>632</v>
      </c>
      <c r="DR38" s="73" t="s">
        <v>632</v>
      </c>
      <c r="DS38" s="73" t="s">
        <v>632</v>
      </c>
      <c r="DT38" s="73" t="s">
        <v>632</v>
      </c>
      <c r="DU38" s="73" t="s">
        <v>632</v>
      </c>
      <c r="DV38" s="73" t="s">
        <v>632</v>
      </c>
      <c r="DW38" s="72" t="s">
        <v>632</v>
      </c>
      <c r="DX38" s="73" t="s">
        <v>632</v>
      </c>
      <c r="DY38" s="73" t="s">
        <v>632</v>
      </c>
      <c r="DZ38" s="73" t="s">
        <v>632</v>
      </c>
      <c r="EA38" s="73" t="s">
        <v>632</v>
      </c>
      <c r="EB38" s="73" t="s">
        <v>632</v>
      </c>
      <c r="EC38" s="73" t="s">
        <v>632</v>
      </c>
      <c r="ED38" s="73" t="s">
        <v>632</v>
      </c>
      <c r="EE38" s="5" t="s">
        <v>144</v>
      </c>
      <c r="EF38" s="76" t="s">
        <v>632</v>
      </c>
      <c r="EG38" s="72" t="s">
        <v>632</v>
      </c>
      <c r="EH38" s="72" t="s">
        <v>632</v>
      </c>
      <c r="EI38" s="72" t="s">
        <v>632</v>
      </c>
      <c r="EJ38" s="72" t="s">
        <v>632</v>
      </c>
      <c r="EK38" s="72" t="s">
        <v>632</v>
      </c>
      <c r="EL38" s="72" t="s">
        <v>632</v>
      </c>
      <c r="EM38" s="72" t="s">
        <v>632</v>
      </c>
      <c r="EN38" s="72" t="s">
        <v>632</v>
      </c>
      <c r="EO38" s="72" t="s">
        <v>632</v>
      </c>
      <c r="EP38" s="72" t="s">
        <v>632</v>
      </c>
      <c r="EQ38" s="72" t="s">
        <v>632</v>
      </c>
      <c r="ER38" s="72" t="s">
        <v>632</v>
      </c>
      <c r="ES38" s="72" t="s">
        <v>632</v>
      </c>
      <c r="ET38" s="72" t="s">
        <v>632</v>
      </c>
      <c r="EU38" s="72" t="s">
        <v>632</v>
      </c>
      <c r="EV38" s="73" t="s">
        <v>632</v>
      </c>
      <c r="EW38" s="73" t="s">
        <v>632</v>
      </c>
      <c r="EX38" s="73" t="s">
        <v>632</v>
      </c>
      <c r="EY38" s="73" t="s">
        <v>632</v>
      </c>
      <c r="EZ38" s="73" t="s">
        <v>632</v>
      </c>
      <c r="FA38" s="73" t="s">
        <v>632</v>
      </c>
      <c r="FB38" s="73" t="s">
        <v>632</v>
      </c>
      <c r="FC38" s="73" t="s">
        <v>632</v>
      </c>
      <c r="FD38" s="72" t="s">
        <v>632</v>
      </c>
      <c r="FE38" s="73" t="s">
        <v>632</v>
      </c>
      <c r="FF38" s="73" t="s">
        <v>632</v>
      </c>
      <c r="FG38" s="73" t="s">
        <v>632</v>
      </c>
      <c r="FH38" s="73" t="s">
        <v>632</v>
      </c>
      <c r="FI38" s="73" t="s">
        <v>632</v>
      </c>
      <c r="FJ38" s="73" t="s">
        <v>632</v>
      </c>
      <c r="FK38" s="73" t="s">
        <v>632</v>
      </c>
      <c r="FL38" s="5" t="s">
        <v>144</v>
      </c>
      <c r="FM38" s="76" t="s">
        <v>632</v>
      </c>
      <c r="FN38" s="72" t="s">
        <v>632</v>
      </c>
      <c r="FO38" s="72" t="s">
        <v>632</v>
      </c>
      <c r="FP38" s="72" t="s">
        <v>632</v>
      </c>
      <c r="FQ38" s="72" t="s">
        <v>632</v>
      </c>
      <c r="FR38" s="72" t="s">
        <v>632</v>
      </c>
      <c r="FS38" s="72" t="s">
        <v>632</v>
      </c>
      <c r="FT38" s="72" t="s">
        <v>632</v>
      </c>
      <c r="FU38" s="72" t="s">
        <v>632</v>
      </c>
      <c r="FV38" s="72" t="s">
        <v>632</v>
      </c>
      <c r="FW38" s="72" t="s">
        <v>632</v>
      </c>
      <c r="FX38" s="72" t="s">
        <v>632</v>
      </c>
      <c r="FY38" s="72" t="s">
        <v>632</v>
      </c>
      <c r="FZ38" s="72" t="s">
        <v>632</v>
      </c>
      <c r="GA38" s="72" t="s">
        <v>632</v>
      </c>
      <c r="GB38" s="72" t="s">
        <v>632</v>
      </c>
      <c r="GC38" s="73" t="s">
        <v>632</v>
      </c>
      <c r="GD38" s="73" t="s">
        <v>632</v>
      </c>
      <c r="GE38" s="73" t="s">
        <v>632</v>
      </c>
      <c r="GF38" s="73" t="s">
        <v>632</v>
      </c>
      <c r="GG38" s="73" t="s">
        <v>632</v>
      </c>
      <c r="GH38" s="73" t="s">
        <v>632</v>
      </c>
      <c r="GI38" s="73" t="s">
        <v>632</v>
      </c>
      <c r="GJ38" s="73" t="s">
        <v>632</v>
      </c>
      <c r="GK38" s="72" t="s">
        <v>632</v>
      </c>
      <c r="GL38" s="73" t="s">
        <v>632</v>
      </c>
      <c r="GM38" s="73" t="s">
        <v>632</v>
      </c>
      <c r="GN38" s="73" t="s">
        <v>632</v>
      </c>
      <c r="GO38" s="73" t="s">
        <v>632</v>
      </c>
      <c r="GP38" s="73" t="s">
        <v>632</v>
      </c>
      <c r="GQ38" s="73" t="s">
        <v>632</v>
      </c>
      <c r="GR38" s="73" t="s">
        <v>632</v>
      </c>
      <c r="GS38" s="5" t="s">
        <v>144</v>
      </c>
      <c r="GT38" s="76" t="s">
        <v>632</v>
      </c>
      <c r="GU38" s="72" t="s">
        <v>632</v>
      </c>
      <c r="GV38" s="72" t="s">
        <v>632</v>
      </c>
      <c r="GW38" s="72" t="s">
        <v>632</v>
      </c>
      <c r="GX38" s="72" t="s">
        <v>632</v>
      </c>
      <c r="GY38" s="72" t="s">
        <v>632</v>
      </c>
      <c r="GZ38" s="72" t="s">
        <v>632</v>
      </c>
      <c r="HA38" s="72" t="s">
        <v>632</v>
      </c>
      <c r="HB38" s="72" t="s">
        <v>632</v>
      </c>
      <c r="HC38" s="72" t="s">
        <v>632</v>
      </c>
      <c r="HD38" s="72" t="s">
        <v>632</v>
      </c>
      <c r="HE38" s="72" t="s">
        <v>632</v>
      </c>
      <c r="HF38" s="72" t="s">
        <v>632</v>
      </c>
      <c r="HG38" s="72" t="s">
        <v>632</v>
      </c>
      <c r="HH38" s="72" t="s">
        <v>632</v>
      </c>
      <c r="HI38" s="72" t="s">
        <v>632</v>
      </c>
      <c r="HJ38" s="73" t="s">
        <v>632</v>
      </c>
      <c r="HK38" s="73" t="s">
        <v>632</v>
      </c>
      <c r="HL38" s="73" t="s">
        <v>632</v>
      </c>
      <c r="HM38" s="73" t="s">
        <v>632</v>
      </c>
      <c r="HN38" s="73" t="s">
        <v>632</v>
      </c>
      <c r="HO38" s="73" t="s">
        <v>632</v>
      </c>
      <c r="HP38" s="73" t="s">
        <v>632</v>
      </c>
      <c r="HQ38" s="73" t="s">
        <v>632</v>
      </c>
      <c r="HR38" s="72" t="s">
        <v>632</v>
      </c>
      <c r="HS38" s="73" t="s">
        <v>632</v>
      </c>
      <c r="HT38" s="73" t="s">
        <v>632</v>
      </c>
      <c r="HU38" s="73" t="s">
        <v>632</v>
      </c>
      <c r="HV38" s="73" t="s">
        <v>632</v>
      </c>
      <c r="HW38" s="73" t="s">
        <v>632</v>
      </c>
      <c r="HX38" s="73" t="s">
        <v>632</v>
      </c>
      <c r="HY38" s="73" t="s">
        <v>632</v>
      </c>
      <c r="HZ38" s="5" t="s">
        <v>144</v>
      </c>
    </row>
    <row r="39" spans="1:234" ht="15" customHeight="1">
      <c r="A39" s="439" t="s">
        <v>683</v>
      </c>
      <c r="B39" s="90" t="s">
        <v>673</v>
      </c>
      <c r="C39" s="120">
        <v>40908</v>
      </c>
      <c r="D39" s="202"/>
      <c r="E39" s="211"/>
      <c r="F39" s="211"/>
      <c r="G39" s="211"/>
      <c r="H39" s="211"/>
      <c r="I39" s="211"/>
      <c r="J39" s="211"/>
      <c r="K39" s="211"/>
      <c r="L39" s="211"/>
      <c r="M39" s="211"/>
      <c r="N39" s="211"/>
      <c r="O39" s="211"/>
      <c r="P39" s="211"/>
      <c r="Q39" s="211"/>
      <c r="R39" s="211"/>
      <c r="S39" s="211"/>
      <c r="T39" s="211"/>
      <c r="U39" s="211"/>
      <c r="V39" s="211"/>
      <c r="W39" s="211"/>
      <c r="X39" s="211"/>
      <c r="Y39" s="211"/>
      <c r="Z39" s="211"/>
      <c r="AA39" s="220"/>
      <c r="AB39" s="211"/>
      <c r="AC39" s="211"/>
      <c r="AD39" s="211"/>
      <c r="AE39" s="211"/>
      <c r="AF39" s="211"/>
      <c r="AG39" s="211"/>
      <c r="AH39" s="211"/>
      <c r="AI39" s="211"/>
      <c r="AJ39" s="79">
        <f t="shared" ref="AJ39:AJ79" si="0">(IF(ISBLANK(G39),0,G39-$G$34)+IF(ISBLANK(H39),0,H39-$H$34)+IF(ISBLANK(I39),0,I39-$I$34)+IF(ISBLANK(J39),0,J39-$J$34)+IF(ISBLANK(K39),0,K39-$K$34)+IF(ISBLANK(L39),0,L39-$L$34)+IF(ISBLANK(M39),0,M39-$M$34)+IF(ISBLANK(N39),0,N39-$N$34)+IF(ISBLANK(O39),0,O39-$O$34)+IF(ISBLANK(P39),0,P39-$P$34)+IF(ISBLANK(Q39),0,Q39-$Q$34)+IF(ISBLANK(R39),0,R39-$R$34)+IF(ISBLANK(S39),0,S39-$S$34)+IF(ISBLANK(T39),0,T39-$T$34)+IF(ISBLANK(U39),0,U39-$U$34)+IF(ISBLANK(V39),0,V39-$V$34)+IF(ISBLANK(W39),0,W39-$W$34)+IF(ISBLANK(X39),0,X39-$X$34)+IF(ISBLANK(Y39),0,Y39-$Y$34)+IF(ISBLANK(Z39),0,Z39-$Z$34)+IF(ISBLANK(AA39),0,AA39-$AA$34)+IF(ISBLANK(AB39),0,AB39-$AB$34)+IF(ISBLANK(AC39),0,AC39-$AC$34)+IF(ISBLANK(AD39),0,AD39-$AD$34)+IF(ISBLANK(AE39),0,AE39-$AE$34)+IF(ISBLANK(AF39),0,AF39-$AF$34)+IF(ISBLANK(AG39),0,AG39-$AG$34)+IF(ISBLANK(AH39),0,AH39-$AH$34)+IF(ISBLANK(AI39),0,AI39-$AI$34))/30</f>
        <v>0</v>
      </c>
      <c r="AK39" s="75"/>
      <c r="AL39" s="75"/>
      <c r="AM39" s="75"/>
      <c r="AN39" s="75"/>
      <c r="AO39" s="75"/>
      <c r="AP39" s="75"/>
      <c r="AQ39" s="75"/>
      <c r="AR39" s="75"/>
      <c r="AS39" s="75"/>
      <c r="AT39" s="75"/>
      <c r="AU39" s="75"/>
      <c r="AV39" s="75"/>
      <c r="AW39" s="75"/>
      <c r="AX39" s="75"/>
      <c r="AY39" s="75"/>
      <c r="AZ39" s="75"/>
      <c r="BA39" s="75"/>
      <c r="BB39" s="75"/>
      <c r="BC39" s="75"/>
      <c r="BD39" s="75"/>
      <c r="BE39" s="75"/>
      <c r="BF39" s="75"/>
      <c r="BG39" s="75"/>
      <c r="BH39" s="75"/>
      <c r="BI39" s="75"/>
      <c r="BJ39" s="75"/>
      <c r="BK39" s="75"/>
      <c r="BL39" s="75"/>
      <c r="BM39" s="75"/>
      <c r="BN39" s="75"/>
      <c r="BO39" s="75"/>
      <c r="BP39" s="75"/>
      <c r="BQ39" s="79">
        <f t="shared" ref="BQ39:BQ79" si="1">(IF(ISBLANK(AN39),0,AN39-$AN$34)+IF(ISBLANK(AO39),0,AO39-$AO$34)+IF(ISBLANK(AP39),0,AP39-$AP$34)+IF(ISBLANK(AQ39),0,AQ39-$AQ$34)+IF(ISBLANK(AR39),0,AR39-$AR$34)+IF(ISBLANK(AS39),0,AS39-$AS$34)+IF(ISBLANK(AT39),0,AT39-$AT$34)+IF(ISBLANK(AU39),0,AU39-$AU$34)+IF(ISBLANK(AV39),0,AV39-$AV$34)+IF(ISBLANK(AW39),0,AW39-$AW$34)+IF(ISBLANK(AX39),0,AX39-$AX$34)+IF(ISBLANK(AY39),0,AY39-$AY$34)+IF(ISBLANK(AZ39),0,AZ39-$AZ$34)+IF(ISBLANK(BA39),0,BA39-$BA$34)+IF(ISBLANK(BB39),0,BB39-$BB$34)+IF(ISBLANK(BC39),0,BC39-$BC$34)+IF(ISBLANK(BD39),0,BD39-$BD$34)+IF(ISBLANK(BE39),0,BE39-$BE$34)+IF(ISBLANK(BF39),0,BF39-$BF$34)+IF(ISBLANK(BG39),0,BG39-$BG$34)+IF(ISBLANK(BH39),0,BH39-$BH$34)+IF(ISBLANK(BI39),0,BI39-$BI$34)+IF(ISBLANK(BJ39),0,BJ39-$BJ$34)+IF(ISBLANK(BK39),0,BK39-$BK$34)+IF(ISBLANK(BL39),0,BL39-$BL$34)+IF(ISBLANK(BM39),0,BM39-$BM$34)+IF(ISBLANK(BN39),0,BN39-$BN$34)+IF(ISBLANK(BO39),0,BO39-$BO$34)+IF(ISBLANK(BP39),0,BP39-$BP$34))/30</f>
        <v>0</v>
      </c>
      <c r="BR39" s="75"/>
      <c r="BS39" s="75"/>
      <c r="BT39" s="75"/>
      <c r="BU39" s="75"/>
      <c r="BV39" s="75"/>
      <c r="BW39" s="75"/>
      <c r="BX39" s="75"/>
      <c r="BY39" s="75"/>
      <c r="BZ39" s="75"/>
      <c r="CA39" s="75"/>
      <c r="CB39" s="75"/>
      <c r="CC39" s="75"/>
      <c r="CD39" s="75"/>
      <c r="CE39" s="75"/>
      <c r="CF39" s="75"/>
      <c r="CG39" s="75"/>
      <c r="CH39" s="75"/>
      <c r="CI39" s="75"/>
      <c r="CJ39" s="75"/>
      <c r="CK39" s="75"/>
      <c r="CL39" s="75"/>
      <c r="CM39" s="75"/>
      <c r="CN39" s="75"/>
      <c r="CO39" s="75"/>
      <c r="CP39" s="75"/>
      <c r="CQ39" s="75"/>
      <c r="CR39" s="75"/>
      <c r="CS39" s="75"/>
      <c r="CT39" s="75"/>
      <c r="CU39" s="75"/>
      <c r="CV39" s="75"/>
      <c r="CW39" s="75"/>
      <c r="CX39" s="79">
        <f t="shared" ref="CX39:CX79" si="2">(IF(ISBLANK(BU39),0,BU39-$BU$34)+IF(ISBLANK(BV39),0,BV39-$BV$34)+IF(ISBLANK(BW39),0,BW39-$BW$34)+IF(ISBLANK(BX39),0,BX39-$BX$34)+IF(ISBLANK(BY39),0,BY39-$BY$34)+IF(ISBLANK(BZ39),0,BZ39-$BZ$34)+IF(ISBLANK(CA39),0,CA39-$CA$34)+IF(ISBLANK(CB39),0,CB39-$CB$34)+IF(ISBLANK(CC39),0,CC39-$CC$34)+IF(ISBLANK(CD39),0,CD39-$CD$34)+IF(ISBLANK(CE39),0,CE39-$CE$34)+IF(ISBLANK(CF39),0,CF39-$CF$34)+IF(ISBLANK(CG39),0,CG39-$CG$34)+IF(ISBLANK(CH39),0,CH39-$CH$34)+IF(ISBLANK(CI39),0,CI39-$CI$34)+IF(ISBLANK(CJ39),0,CJ39-$CJ$34)+IF(ISBLANK(CK39),0,CK39-$CK$34)+IF(ISBLANK(CL39),0,CL39-$CL$34)+IF(ISBLANK(CM39),0,CM39-$CM$34)+IF(ISBLANK(CN39),0,CN39-$CN$34)+IF(ISBLANK(CO39),0,CO39-$CO$34)+IF(ISBLANK(CP39),0,CP39-$CP$34)+IF(ISBLANK(CQ39),0,CQ39-$CQ$34)+IF(ISBLANK(CR39),0,CR39-$CR$34)+IF(ISBLANK(CS39),0,CS39-$CS$34)+IF(ISBLANK(CT39),0,CT39-$CT$34)+IF(ISBLANK(CU39),0,CU39-$CU$34)+IF(ISBLANK(CV39),0,CV39-$CV$34)+IF(ISBLANK(CW39),0,CW39-$CW$34))/30</f>
        <v>0</v>
      </c>
      <c r="CY39" s="75"/>
      <c r="CZ39" s="75"/>
      <c r="DA39" s="75"/>
      <c r="DB39" s="75"/>
      <c r="DC39" s="75"/>
      <c r="DD39" s="75"/>
      <c r="DE39" s="75"/>
      <c r="DF39" s="75"/>
      <c r="DG39" s="75"/>
      <c r="DH39" s="75"/>
      <c r="DI39" s="75"/>
      <c r="DJ39" s="75"/>
      <c r="DK39" s="75"/>
      <c r="DL39" s="75"/>
      <c r="DM39" s="75"/>
      <c r="DN39" s="75"/>
      <c r="DO39" s="75"/>
      <c r="DP39" s="75"/>
      <c r="DQ39" s="75"/>
      <c r="DR39" s="75"/>
      <c r="DS39" s="75"/>
      <c r="DT39" s="75"/>
      <c r="DU39" s="75"/>
      <c r="DV39" s="75"/>
      <c r="DW39" s="75"/>
      <c r="DX39" s="75"/>
      <c r="DY39" s="75"/>
      <c r="DZ39" s="75"/>
      <c r="EA39" s="75"/>
      <c r="EB39" s="75"/>
      <c r="EC39" s="75"/>
      <c r="ED39" s="75"/>
      <c r="EE39" s="79">
        <f t="shared" ref="EE39:EE79" si="3">(IF(ISBLANK(DB39),0,DB39-$DB$34)+IF(ISBLANK(DC39),0,DC39-$DC$34)+IF(ISBLANK(DD39),0,DD39-$DD$34)+IF(ISBLANK(DE39),0,DE39-$DE$34)+IF(ISBLANK(DF39),0,DF39-$DF$34)+IF(ISBLANK(DG39),0,DG39-$DG$34)+IF(ISBLANK(DH39),0,DH39-$DH$34)+IF(ISBLANK(DI39),0,DI39-$DI$34)+IF(ISBLANK(DJ39),0,DJ39-$DJ$34)+IF(ISBLANK(DK39),0,DK39-$DK$34)+IF(ISBLANK(DL39),0,DL39-$DL$34)+IF(ISBLANK(DM39),0,DM39-$DM$34)+IF(ISBLANK(DN39),0,DN39-$DN$34)+IF(ISBLANK(DO39),0,DO39-$DO$34)+IF(ISBLANK(DP39),0,DP39-$DP$34)+IF(ISBLANK(DQ39),0,DQ39-$DQ$34)+IF(ISBLANK(DR39),0,DR39-$DR$34)+IF(ISBLANK(DS39),0,DS39-$DS$34)+IF(ISBLANK(DT39),0,DT39-$DT$34)+IF(ISBLANK(DU39),0,DU39-$DU$34)+IF(ISBLANK(DV39),0,DV39-$DV$34)+IF(ISBLANK(DW39),0,DW39-$DW$34)+IF(ISBLANK(DX39),0,DX39-$DX$34)+IF(ISBLANK(DY39),0,DY39-$DY$34)+IF(ISBLANK(DZ39),0,DZ39-$DZ$34)+IF(ISBLANK(EA39),0,EA39-$EA$34)+IF(ISBLANK(EB39),0,EB39-$EB$34)+IF(ISBLANK(EC39),0,EC39-$EC$34)+IF(ISBLANK(ED39),0,ED39-$ED$34))/30</f>
        <v>0</v>
      </c>
      <c r="EF39" s="75"/>
      <c r="EG39" s="75"/>
      <c r="EH39" s="75"/>
      <c r="EI39" s="75"/>
      <c r="EJ39" s="75"/>
      <c r="EK39" s="75"/>
      <c r="EL39" s="75"/>
      <c r="EM39" s="75"/>
      <c r="EN39" s="75"/>
      <c r="EO39" s="75"/>
      <c r="EP39" s="75"/>
      <c r="EQ39" s="75"/>
      <c r="ER39" s="75"/>
      <c r="ES39" s="75"/>
      <c r="ET39" s="75"/>
      <c r="EU39" s="75"/>
      <c r="EV39" s="75"/>
      <c r="EW39" s="75"/>
      <c r="EX39" s="75"/>
      <c r="EY39" s="75"/>
      <c r="EZ39" s="75"/>
      <c r="FA39" s="75"/>
      <c r="FB39" s="75"/>
      <c r="FC39" s="75"/>
      <c r="FD39" s="75"/>
      <c r="FE39" s="75"/>
      <c r="FF39" s="75"/>
      <c r="FG39" s="75"/>
      <c r="FH39" s="75"/>
      <c r="FI39" s="75"/>
      <c r="FJ39" s="75"/>
      <c r="FK39" s="75"/>
      <c r="FL39" s="79">
        <f t="shared" ref="FL39:FL79" si="4">(IF(ISBLANK(EI39),0,EI39-$EI$34)+IF(ISBLANK(EJ39),0,EJ39-$EJ$34)+IF(ISBLANK(EK39),0,EK39-$EK$34)+IF(ISBLANK(EL39),0,EL39-$EL$34)+IF(ISBLANK(EM39),0,EM39-$EM$34)+IF(ISBLANK(EN39),0,EN39-$EN$34)+IF(ISBLANK(EO39),0,EO39-$EO$34)+IF(ISBLANK(EP39),0,EP39-$EP$34)+IF(ISBLANK(EQ39),0,EQ39-$EQ$34)+IF(ISBLANK(ER39),0,ER39-$ER$34)+IF(ISBLANK(ES39),0,ES39-$ES$34)+IF(ISBLANK(ET39),0,ET39-$ET$34)+IF(ISBLANK(EU39),0,EU39-$EU$34)+IF(ISBLANK(EV39),0,EV39-$EV$34)+IF(ISBLANK(EW39),0,EW39-$EW$34)+IF(ISBLANK(EX39),0,EX39-$EX$34)+IF(ISBLANK(EY39),0,EY39-$EY$34)+IF(ISBLANK(EZ39),0,EZ39-$EZ$34)+IF(ISBLANK(FA39),0,FA39-$FA$34)+IF(ISBLANK(FB39),0,FB39-$FB$34)+IF(ISBLANK(FC39),0,FC39-$FC$34)+IF(ISBLANK(FD39),0,FD39-$FD$34)+IF(ISBLANK(FE39),0,FE39-$FE$34)+IF(ISBLANK(FF39),0,FF39-$FF$34)+IF(ISBLANK(FG39),0,FG39-$FG$34)+IF(ISBLANK(FH39),0,FH39-$FH$34)+IF(ISBLANK(FI39),0,FI39-$FI$34)+IF(ISBLANK(FJ39),0,FJ39-$FJ$34)+IF(ISBLANK(FK39),0,FK39-$FK$34))/30</f>
        <v>0</v>
      </c>
      <c r="FM39" s="75"/>
      <c r="FN39" s="75"/>
      <c r="FO39" s="75"/>
      <c r="FP39" s="75"/>
      <c r="FQ39" s="75"/>
      <c r="FR39" s="75"/>
      <c r="FS39" s="75"/>
      <c r="FT39" s="75"/>
      <c r="FU39" s="75"/>
      <c r="FV39" s="75"/>
      <c r="FW39" s="75"/>
      <c r="FX39" s="75"/>
      <c r="FY39" s="75"/>
      <c r="FZ39" s="75"/>
      <c r="GA39" s="75"/>
      <c r="GB39" s="75"/>
      <c r="GC39" s="75"/>
      <c r="GD39" s="75"/>
      <c r="GE39" s="75"/>
      <c r="GF39" s="75"/>
      <c r="GG39" s="75"/>
      <c r="GH39" s="75"/>
      <c r="GI39" s="75"/>
      <c r="GJ39" s="75"/>
      <c r="GK39" s="75"/>
      <c r="GL39" s="75"/>
      <c r="GM39" s="75"/>
      <c r="GN39" s="75"/>
      <c r="GO39" s="75"/>
      <c r="GP39" s="75"/>
      <c r="GQ39" s="75"/>
      <c r="GR39" s="75"/>
      <c r="GS39" s="79">
        <f t="shared" ref="GS39:GS79" si="5">(IF(ISBLANK(FP39),0,FP39-$FP$34)+IF(ISBLANK(FQ39),0,FQ39-$FQ$34)+IF(ISBLANK(FR39),0,FR39-$FR$34)+IF(ISBLANK(FS39),0,FS39-$FS$34)+IF(ISBLANK(FT39),0,FT39-$FT$34)+IF(ISBLANK(FU39),0,FU39-$FU$34)+IF(ISBLANK(FV39),0,FV39-$FV$34)+IF(ISBLANK(FW39),0,FW39-$FW$34)+IF(ISBLANK(FX39),0,FX39-$FX$34)+IF(ISBLANK(FY39),0,FY39-$FY$34)+IF(ISBLANK(FZ39),0,FZ39-$FZ$34)+IF(ISBLANK(GA39),0,GA39-$GA$34)+IF(ISBLANK(GB39),0,GB39-$GB$34)+IF(ISBLANK(GC39),0,GC39-$GC$34)+IF(ISBLANK(GD39),0,GD39-$GD$34)+IF(ISBLANK(GE39),0,GE39-$GE$34)+IF(ISBLANK(GF39),0,GF39-$GF$34)+IF(ISBLANK(GG39),0,GG39-$GG$34)+IF(ISBLANK(GH39),0,GH39-$GH$34)+IF(ISBLANK(GI39),0,GI39-$GI$34)+IF(ISBLANK(GJ39),0,GJ39-$GJ$34)+IF(ISBLANK(GK39),0,GK39-$GK$34)+IF(ISBLANK(GL39),0,GL39-$GL$34)+IF(ISBLANK(GM39),0,GM39-$GM$34)+IF(ISBLANK(GN39),0,GN39-$GN$34)+IF(ISBLANK(GO39),0,GO39-$GO$34)+IF(ISBLANK(GP39),0,GP39-$GP$34)+IF(ISBLANK(GQ39),0,GQ39-$GQ$34)+IF(ISBLANK(GR39),0,GR39-$GR$34))/30</f>
        <v>0</v>
      </c>
      <c r="GT39" s="75"/>
      <c r="GU39" s="75"/>
      <c r="GV39" s="75"/>
      <c r="GW39" s="75"/>
      <c r="GX39" s="75"/>
      <c r="GY39" s="75"/>
      <c r="GZ39" s="75"/>
      <c r="HA39" s="75"/>
      <c r="HB39" s="75"/>
      <c r="HC39" s="75"/>
      <c r="HD39" s="75"/>
      <c r="HE39" s="75"/>
      <c r="HF39" s="75"/>
      <c r="HG39" s="75"/>
      <c r="HH39" s="75"/>
      <c r="HI39" s="75"/>
      <c r="HJ39" s="75"/>
      <c r="HK39" s="75"/>
      <c r="HL39" s="75"/>
      <c r="HM39" s="75"/>
      <c r="HN39" s="75"/>
      <c r="HO39" s="75"/>
      <c r="HP39" s="75"/>
      <c r="HQ39" s="75"/>
      <c r="HR39" s="75"/>
      <c r="HS39" s="75"/>
      <c r="HT39" s="75"/>
      <c r="HU39" s="75"/>
      <c r="HV39" s="75"/>
      <c r="HW39" s="75"/>
      <c r="HX39" s="75"/>
      <c r="HY39" s="75"/>
      <c r="HZ39" s="79">
        <f t="shared" ref="HZ39:HZ79" si="6">(IF(ISBLANK(GW39),0,GW39-$GW$34)+IF(ISBLANK(GX39),0,GX39-$GX$34)+IF(ISBLANK(GY39),0,GY39-$GY$34)+IF(ISBLANK(GZ39),0,GZ39-$GZ$34)+IF(ISBLANK(HA39),0,HA39-$HA$34)+IF(ISBLANK(HB39),0,HB39-$HB$34)+IF(ISBLANK(HC39),0,HC39-$HC$34)+IF(ISBLANK(HD39),0,HD39-$HD$34)+IF(ISBLANK(HE39),0,HE39-$HE$34)+IF(ISBLANK(HF39),0,HF39-$HF$34)+IF(ISBLANK(HG39),0,HG39-$HG$34)+IF(ISBLANK(HH39),0,HH39-$HH$34)+IF(ISBLANK(HI39),0,HI39-$HI$34)+IF(ISBLANK(HJ39),0,HJ39-$HJ$34)+IF(ISBLANK(HK39),0,HK39-$HK$34)+IF(ISBLANK(HL39),0,HL39-$HL$34)+IF(ISBLANK(HM39),0,HM39-$HM$34)+IF(ISBLANK(HN39),0,HN39-$HN$34)+IF(ISBLANK(HO39),0,HO39-$HO$34)+IF(ISBLANK(HP39),0,HP39-$HP$34)+IF(ISBLANK(HQ39),0,HQ39-$HQ$34)+IF(ISBLANK(HR39),0,HR39-$HR$34)+IF(ISBLANK(HS39),0,HS39-$HS$34)+IF(ISBLANK(HT39),0,HT39-$HT$34)+IF(ISBLANK(HU39),0,HU39-$HU$34)+IF(ISBLANK(HV39),0,HV39-$HV$34)+IF(ISBLANK(HW39),0,HW39-$HW$34)+IF(ISBLANK(HX39),0,HX39-$HX$34)+IF(ISBLANK(HY39),0,HY39-$HY$34))/30</f>
        <v>0</v>
      </c>
    </row>
    <row r="40" spans="1:234" ht="15" customHeight="1">
      <c r="A40" s="440"/>
      <c r="B40" s="91" t="s">
        <v>670</v>
      </c>
      <c r="C40" s="121">
        <v>40939</v>
      </c>
      <c r="D40" s="203"/>
      <c r="E40" s="212"/>
      <c r="F40" s="212"/>
      <c r="G40" s="212"/>
      <c r="H40" s="212"/>
      <c r="I40" s="212"/>
      <c r="J40" s="212"/>
      <c r="K40" s="212"/>
      <c r="L40" s="212"/>
      <c r="M40" s="212"/>
      <c r="N40" s="212"/>
      <c r="O40" s="212"/>
      <c r="P40" s="212"/>
      <c r="Q40" s="212"/>
      <c r="R40" s="212"/>
      <c r="S40" s="212"/>
      <c r="T40" s="212"/>
      <c r="U40" s="212"/>
      <c r="V40" s="212"/>
      <c r="W40" s="212"/>
      <c r="X40" s="212"/>
      <c r="Y40" s="212"/>
      <c r="Z40" s="212"/>
      <c r="AA40" s="221"/>
      <c r="AB40" s="212"/>
      <c r="AC40" s="212"/>
      <c r="AD40" s="212"/>
      <c r="AE40" s="212"/>
      <c r="AF40" s="212"/>
      <c r="AG40" s="212"/>
      <c r="AH40" s="212"/>
      <c r="AI40" s="212"/>
      <c r="AJ40" s="80">
        <f t="shared" si="0"/>
        <v>0</v>
      </c>
      <c r="AK40" s="74"/>
      <c r="AL40" s="74"/>
      <c r="AM40" s="74"/>
      <c r="AN40" s="74"/>
      <c r="AO40" s="74"/>
      <c r="AP40" s="74"/>
      <c r="AQ40" s="74"/>
      <c r="AR40" s="74"/>
      <c r="AS40" s="74"/>
      <c r="AT40" s="74"/>
      <c r="AU40" s="74"/>
      <c r="AV40" s="74"/>
      <c r="AW40" s="74"/>
      <c r="AX40" s="74"/>
      <c r="AY40" s="74"/>
      <c r="AZ40" s="74"/>
      <c r="BA40" s="74"/>
      <c r="BB40" s="74"/>
      <c r="BC40" s="74"/>
      <c r="BD40" s="74"/>
      <c r="BE40" s="74"/>
      <c r="BF40" s="74"/>
      <c r="BG40" s="74"/>
      <c r="BH40" s="74"/>
      <c r="BI40" s="74"/>
      <c r="BJ40" s="74"/>
      <c r="BK40" s="74"/>
      <c r="BL40" s="74"/>
      <c r="BM40" s="74"/>
      <c r="BN40" s="74"/>
      <c r="BO40" s="74"/>
      <c r="BP40" s="74"/>
      <c r="BQ40" s="80">
        <f t="shared" si="1"/>
        <v>0</v>
      </c>
      <c r="BR40" s="74"/>
      <c r="BS40" s="74"/>
      <c r="BT40" s="74"/>
      <c r="BU40" s="74"/>
      <c r="BV40" s="74"/>
      <c r="BW40" s="74"/>
      <c r="BX40" s="74"/>
      <c r="BY40" s="74"/>
      <c r="BZ40" s="74"/>
      <c r="CA40" s="74"/>
      <c r="CB40" s="74"/>
      <c r="CC40" s="74"/>
      <c r="CD40" s="74"/>
      <c r="CE40" s="74"/>
      <c r="CF40" s="74"/>
      <c r="CG40" s="74"/>
      <c r="CH40" s="74"/>
      <c r="CI40" s="74"/>
      <c r="CJ40" s="74"/>
      <c r="CK40" s="74"/>
      <c r="CL40" s="74"/>
      <c r="CM40" s="74"/>
      <c r="CN40" s="74"/>
      <c r="CO40" s="74"/>
      <c r="CP40" s="74"/>
      <c r="CQ40" s="74"/>
      <c r="CR40" s="74"/>
      <c r="CS40" s="74"/>
      <c r="CT40" s="74"/>
      <c r="CU40" s="74"/>
      <c r="CV40" s="74"/>
      <c r="CW40" s="74"/>
      <c r="CX40" s="80">
        <f t="shared" si="2"/>
        <v>0</v>
      </c>
      <c r="CY40" s="74"/>
      <c r="CZ40" s="74"/>
      <c r="DA40" s="74"/>
      <c r="DB40" s="74"/>
      <c r="DC40" s="74"/>
      <c r="DD40" s="74"/>
      <c r="DE40" s="74"/>
      <c r="DF40" s="74"/>
      <c r="DG40" s="74"/>
      <c r="DH40" s="74"/>
      <c r="DI40" s="74"/>
      <c r="DJ40" s="74"/>
      <c r="DK40" s="74"/>
      <c r="DL40" s="74"/>
      <c r="DM40" s="74"/>
      <c r="DN40" s="74"/>
      <c r="DO40" s="74"/>
      <c r="DP40" s="74"/>
      <c r="DQ40" s="74"/>
      <c r="DR40" s="74"/>
      <c r="DS40" s="74"/>
      <c r="DT40" s="74"/>
      <c r="DU40" s="74"/>
      <c r="DV40" s="74"/>
      <c r="DW40" s="74"/>
      <c r="DX40" s="74"/>
      <c r="DY40" s="74"/>
      <c r="DZ40" s="74"/>
      <c r="EA40" s="74"/>
      <c r="EB40" s="74"/>
      <c r="EC40" s="74"/>
      <c r="ED40" s="74"/>
      <c r="EE40" s="80">
        <f t="shared" si="3"/>
        <v>0</v>
      </c>
      <c r="EF40" s="74"/>
      <c r="EG40" s="74"/>
      <c r="EH40" s="74"/>
      <c r="EI40" s="74"/>
      <c r="EJ40" s="74"/>
      <c r="EK40" s="74"/>
      <c r="EL40" s="74"/>
      <c r="EM40" s="74"/>
      <c r="EN40" s="74"/>
      <c r="EO40" s="74"/>
      <c r="EP40" s="74"/>
      <c r="EQ40" s="74"/>
      <c r="ER40" s="74"/>
      <c r="ES40" s="74"/>
      <c r="ET40" s="74"/>
      <c r="EU40" s="74"/>
      <c r="EV40" s="74"/>
      <c r="EW40" s="74"/>
      <c r="EX40" s="74"/>
      <c r="EY40" s="74"/>
      <c r="EZ40" s="74"/>
      <c r="FA40" s="74"/>
      <c r="FB40" s="74"/>
      <c r="FC40" s="74"/>
      <c r="FD40" s="74"/>
      <c r="FE40" s="74"/>
      <c r="FF40" s="74"/>
      <c r="FG40" s="74"/>
      <c r="FH40" s="74"/>
      <c r="FI40" s="74"/>
      <c r="FJ40" s="74"/>
      <c r="FK40" s="74"/>
      <c r="FL40" s="80">
        <f t="shared" si="4"/>
        <v>0</v>
      </c>
      <c r="FM40" s="74"/>
      <c r="FN40" s="74"/>
      <c r="FO40" s="74"/>
      <c r="FP40" s="74"/>
      <c r="FQ40" s="74"/>
      <c r="FR40" s="74"/>
      <c r="FS40" s="74"/>
      <c r="FT40" s="74"/>
      <c r="FU40" s="74"/>
      <c r="FV40" s="74"/>
      <c r="FW40" s="74"/>
      <c r="FX40" s="74"/>
      <c r="FY40" s="74"/>
      <c r="FZ40" s="74"/>
      <c r="GA40" s="74"/>
      <c r="GB40" s="74"/>
      <c r="GC40" s="74"/>
      <c r="GD40" s="74"/>
      <c r="GE40" s="74"/>
      <c r="GF40" s="74"/>
      <c r="GG40" s="74"/>
      <c r="GH40" s="74"/>
      <c r="GI40" s="74"/>
      <c r="GJ40" s="74"/>
      <c r="GK40" s="74"/>
      <c r="GL40" s="74"/>
      <c r="GM40" s="74"/>
      <c r="GN40" s="74"/>
      <c r="GO40" s="74"/>
      <c r="GP40" s="74"/>
      <c r="GQ40" s="74"/>
      <c r="GR40" s="74"/>
      <c r="GS40" s="80">
        <f t="shared" si="5"/>
        <v>0</v>
      </c>
      <c r="GT40" s="74"/>
      <c r="GU40" s="74"/>
      <c r="GV40" s="74"/>
      <c r="GW40" s="74"/>
      <c r="GX40" s="74"/>
      <c r="GY40" s="74"/>
      <c r="GZ40" s="74"/>
      <c r="HA40" s="74"/>
      <c r="HB40" s="74"/>
      <c r="HC40" s="74"/>
      <c r="HD40" s="74"/>
      <c r="HE40" s="74"/>
      <c r="HF40" s="74"/>
      <c r="HG40" s="74"/>
      <c r="HH40" s="74"/>
      <c r="HI40" s="74"/>
      <c r="HJ40" s="74"/>
      <c r="HK40" s="74"/>
      <c r="HL40" s="74"/>
      <c r="HM40" s="74"/>
      <c r="HN40" s="74"/>
      <c r="HO40" s="74"/>
      <c r="HP40" s="74"/>
      <c r="HQ40" s="74"/>
      <c r="HR40" s="74"/>
      <c r="HS40" s="74"/>
      <c r="HT40" s="74"/>
      <c r="HU40" s="74"/>
      <c r="HV40" s="74"/>
      <c r="HW40" s="74"/>
      <c r="HX40" s="74"/>
      <c r="HY40" s="74"/>
      <c r="HZ40" s="80">
        <f t="shared" si="6"/>
        <v>0</v>
      </c>
    </row>
    <row r="41" spans="1:234" ht="15" customHeight="1">
      <c r="A41" s="440"/>
      <c r="B41" s="91" t="s">
        <v>671</v>
      </c>
      <c r="C41" s="121">
        <v>40967</v>
      </c>
      <c r="D41" s="204"/>
      <c r="E41" s="213"/>
      <c r="F41" s="213"/>
      <c r="G41" s="213"/>
      <c r="H41" s="213"/>
      <c r="I41" s="213"/>
      <c r="J41" s="213"/>
      <c r="K41" s="213"/>
      <c r="L41" s="213"/>
      <c r="M41" s="213"/>
      <c r="N41" s="213"/>
      <c r="O41" s="213"/>
      <c r="P41" s="213"/>
      <c r="Q41" s="213"/>
      <c r="R41" s="213"/>
      <c r="S41" s="213"/>
      <c r="T41" s="213"/>
      <c r="U41" s="213"/>
      <c r="V41" s="213"/>
      <c r="W41" s="213"/>
      <c r="X41" s="213"/>
      <c r="Y41" s="213"/>
      <c r="Z41" s="213"/>
      <c r="AA41" s="222"/>
      <c r="AB41" s="213"/>
      <c r="AC41" s="213"/>
      <c r="AD41" s="213"/>
      <c r="AE41" s="213"/>
      <c r="AF41" s="213"/>
      <c r="AG41" s="213"/>
      <c r="AH41" s="213"/>
      <c r="AI41" s="213"/>
      <c r="AJ41" s="81">
        <f t="shared" si="0"/>
        <v>0</v>
      </c>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81">
        <f t="shared" si="1"/>
        <v>0</v>
      </c>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2"/>
      <c r="CQ41" s="32"/>
      <c r="CR41" s="32"/>
      <c r="CS41" s="32"/>
      <c r="CT41" s="32"/>
      <c r="CU41" s="32"/>
      <c r="CV41" s="32"/>
      <c r="CW41" s="32"/>
      <c r="CX41" s="81">
        <f t="shared" si="2"/>
        <v>0</v>
      </c>
      <c r="CY41" s="32"/>
      <c r="CZ41" s="32"/>
      <c r="DA41" s="32"/>
      <c r="DB41" s="32"/>
      <c r="DC41" s="32"/>
      <c r="DD41" s="32"/>
      <c r="DE41" s="32"/>
      <c r="DF41" s="32"/>
      <c r="DG41" s="32"/>
      <c r="DH41" s="32"/>
      <c r="DI41" s="32"/>
      <c r="DJ41" s="32"/>
      <c r="DK41" s="32"/>
      <c r="DL41" s="32"/>
      <c r="DM41" s="32"/>
      <c r="DN41" s="32"/>
      <c r="DO41" s="32"/>
      <c r="DP41" s="32"/>
      <c r="DQ41" s="32"/>
      <c r="DR41" s="32"/>
      <c r="DS41" s="32"/>
      <c r="DT41" s="32"/>
      <c r="DU41" s="32"/>
      <c r="DV41" s="32"/>
      <c r="DW41" s="32"/>
      <c r="DX41" s="32"/>
      <c r="DY41" s="32"/>
      <c r="DZ41" s="32"/>
      <c r="EA41" s="32"/>
      <c r="EB41" s="32"/>
      <c r="EC41" s="32"/>
      <c r="ED41" s="32"/>
      <c r="EE41" s="81">
        <f t="shared" si="3"/>
        <v>0</v>
      </c>
      <c r="EF41" s="32"/>
      <c r="EG41" s="32"/>
      <c r="EH41" s="32"/>
      <c r="EI41" s="32"/>
      <c r="EJ41" s="32"/>
      <c r="EK41" s="32"/>
      <c r="EL41" s="32"/>
      <c r="EM41" s="32"/>
      <c r="EN41" s="32"/>
      <c r="EO41" s="32"/>
      <c r="EP41" s="32"/>
      <c r="EQ41" s="32"/>
      <c r="ER41" s="32"/>
      <c r="ES41" s="32"/>
      <c r="ET41" s="32"/>
      <c r="EU41" s="32"/>
      <c r="EV41" s="32"/>
      <c r="EW41" s="32"/>
      <c r="EX41" s="32"/>
      <c r="EY41" s="32"/>
      <c r="EZ41" s="32"/>
      <c r="FA41" s="32"/>
      <c r="FB41" s="32"/>
      <c r="FC41" s="32"/>
      <c r="FD41" s="32"/>
      <c r="FE41" s="32"/>
      <c r="FF41" s="32"/>
      <c r="FG41" s="32"/>
      <c r="FH41" s="32"/>
      <c r="FI41" s="32"/>
      <c r="FJ41" s="32"/>
      <c r="FK41" s="32"/>
      <c r="FL41" s="81">
        <f t="shared" si="4"/>
        <v>0</v>
      </c>
      <c r="FM41" s="32"/>
      <c r="FN41" s="32"/>
      <c r="FO41" s="32"/>
      <c r="FP41" s="32"/>
      <c r="FQ41" s="32"/>
      <c r="FR41" s="32"/>
      <c r="FS41" s="32"/>
      <c r="FT41" s="32"/>
      <c r="FU41" s="32"/>
      <c r="FV41" s="32"/>
      <c r="FW41" s="32"/>
      <c r="FX41" s="32"/>
      <c r="FY41" s="32"/>
      <c r="FZ41" s="32"/>
      <c r="GA41" s="32"/>
      <c r="GB41" s="32"/>
      <c r="GC41" s="32"/>
      <c r="GD41" s="32"/>
      <c r="GE41" s="32"/>
      <c r="GF41" s="32"/>
      <c r="GG41" s="32"/>
      <c r="GH41" s="32"/>
      <c r="GI41" s="32"/>
      <c r="GJ41" s="32"/>
      <c r="GK41" s="32"/>
      <c r="GL41" s="32"/>
      <c r="GM41" s="32"/>
      <c r="GN41" s="32"/>
      <c r="GO41" s="32"/>
      <c r="GP41" s="32"/>
      <c r="GQ41" s="32"/>
      <c r="GR41" s="32"/>
      <c r="GS41" s="81">
        <f t="shared" si="5"/>
        <v>0</v>
      </c>
      <c r="GT41" s="32"/>
      <c r="GU41" s="32"/>
      <c r="GV41" s="32"/>
      <c r="GW41" s="32"/>
      <c r="GX41" s="32"/>
      <c r="GY41" s="32"/>
      <c r="GZ41" s="32"/>
      <c r="HA41" s="32"/>
      <c r="HB41" s="32"/>
      <c r="HC41" s="32"/>
      <c r="HD41" s="32"/>
      <c r="HE41" s="32"/>
      <c r="HF41" s="32"/>
      <c r="HG41" s="32"/>
      <c r="HH41" s="32"/>
      <c r="HI41" s="32"/>
      <c r="HJ41" s="32"/>
      <c r="HK41" s="32"/>
      <c r="HL41" s="32"/>
      <c r="HM41" s="32"/>
      <c r="HN41" s="32"/>
      <c r="HO41" s="32"/>
      <c r="HP41" s="32"/>
      <c r="HQ41" s="32"/>
      <c r="HR41" s="32"/>
      <c r="HS41" s="32"/>
      <c r="HT41" s="32"/>
      <c r="HU41" s="32"/>
      <c r="HV41" s="32"/>
      <c r="HW41" s="32"/>
      <c r="HX41" s="32"/>
      <c r="HY41" s="32"/>
      <c r="HZ41" s="81">
        <f t="shared" si="6"/>
        <v>0</v>
      </c>
    </row>
    <row r="42" spans="1:234" ht="15" customHeight="1" thickBot="1">
      <c r="A42" s="440"/>
      <c r="B42" s="92" t="s">
        <v>672</v>
      </c>
      <c r="C42" s="122">
        <v>40999</v>
      </c>
      <c r="D42" s="205"/>
      <c r="E42" s="214"/>
      <c r="F42" s="214"/>
      <c r="G42" s="214"/>
      <c r="H42" s="214"/>
      <c r="I42" s="214"/>
      <c r="J42" s="214"/>
      <c r="K42" s="214"/>
      <c r="L42" s="214"/>
      <c r="M42" s="214"/>
      <c r="N42" s="214"/>
      <c r="O42" s="214"/>
      <c r="P42" s="214"/>
      <c r="Q42" s="214"/>
      <c r="R42" s="214"/>
      <c r="S42" s="214"/>
      <c r="T42" s="214"/>
      <c r="U42" s="214"/>
      <c r="V42" s="214"/>
      <c r="W42" s="214"/>
      <c r="X42" s="214"/>
      <c r="Y42" s="214"/>
      <c r="Z42" s="214"/>
      <c r="AA42" s="223"/>
      <c r="AB42" s="214"/>
      <c r="AC42" s="214"/>
      <c r="AD42" s="214"/>
      <c r="AE42" s="214"/>
      <c r="AF42" s="214"/>
      <c r="AG42" s="214"/>
      <c r="AH42" s="214"/>
      <c r="AI42" s="214"/>
      <c r="AJ42" s="82">
        <f t="shared" si="0"/>
        <v>0</v>
      </c>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82">
        <f t="shared" si="1"/>
        <v>0</v>
      </c>
      <c r="BR42" s="31"/>
      <c r="BS42" s="31"/>
      <c r="BT42" s="31"/>
      <c r="BU42" s="31"/>
      <c r="BV42" s="31"/>
      <c r="BW42" s="31"/>
      <c r="BX42" s="31"/>
      <c r="BY42" s="31"/>
      <c r="BZ42" s="31"/>
      <c r="CA42" s="31"/>
      <c r="CB42" s="31"/>
      <c r="CC42" s="31"/>
      <c r="CD42" s="31"/>
      <c r="CE42" s="31"/>
      <c r="CF42" s="31"/>
      <c r="CG42" s="31"/>
      <c r="CH42" s="31"/>
      <c r="CI42" s="31"/>
      <c r="CJ42" s="31"/>
      <c r="CK42" s="31"/>
      <c r="CL42" s="31"/>
      <c r="CM42" s="31"/>
      <c r="CN42" s="31"/>
      <c r="CO42" s="31"/>
      <c r="CP42" s="31"/>
      <c r="CQ42" s="31"/>
      <c r="CR42" s="31"/>
      <c r="CS42" s="31"/>
      <c r="CT42" s="31"/>
      <c r="CU42" s="31"/>
      <c r="CV42" s="31"/>
      <c r="CW42" s="31"/>
      <c r="CX42" s="82">
        <f t="shared" si="2"/>
        <v>0</v>
      </c>
      <c r="CY42" s="31"/>
      <c r="CZ42" s="31"/>
      <c r="DA42" s="31"/>
      <c r="DB42" s="31"/>
      <c r="DC42" s="31"/>
      <c r="DD42" s="31"/>
      <c r="DE42" s="31"/>
      <c r="DF42" s="31"/>
      <c r="DG42" s="31"/>
      <c r="DH42" s="31"/>
      <c r="DI42" s="31"/>
      <c r="DJ42" s="31"/>
      <c r="DK42" s="31"/>
      <c r="DL42" s="31"/>
      <c r="DM42" s="31"/>
      <c r="DN42" s="31"/>
      <c r="DO42" s="31"/>
      <c r="DP42" s="31"/>
      <c r="DQ42" s="31"/>
      <c r="DR42" s="31"/>
      <c r="DS42" s="31"/>
      <c r="DT42" s="31"/>
      <c r="DU42" s="31"/>
      <c r="DV42" s="31"/>
      <c r="DW42" s="31"/>
      <c r="DX42" s="31"/>
      <c r="DY42" s="31"/>
      <c r="DZ42" s="31"/>
      <c r="EA42" s="31"/>
      <c r="EB42" s="31"/>
      <c r="EC42" s="31"/>
      <c r="ED42" s="31"/>
      <c r="EE42" s="82">
        <f t="shared" si="3"/>
        <v>0</v>
      </c>
      <c r="EF42" s="31"/>
      <c r="EG42" s="31"/>
      <c r="EH42" s="31"/>
      <c r="EI42" s="31"/>
      <c r="EJ42" s="31"/>
      <c r="EK42" s="31"/>
      <c r="EL42" s="31"/>
      <c r="EM42" s="31"/>
      <c r="EN42" s="31"/>
      <c r="EO42" s="31"/>
      <c r="EP42" s="31"/>
      <c r="EQ42" s="31"/>
      <c r="ER42" s="31"/>
      <c r="ES42" s="31"/>
      <c r="ET42" s="31"/>
      <c r="EU42" s="31"/>
      <c r="EV42" s="31"/>
      <c r="EW42" s="31"/>
      <c r="EX42" s="31"/>
      <c r="EY42" s="31"/>
      <c r="EZ42" s="31"/>
      <c r="FA42" s="31"/>
      <c r="FB42" s="31"/>
      <c r="FC42" s="31"/>
      <c r="FD42" s="31"/>
      <c r="FE42" s="31"/>
      <c r="FF42" s="31"/>
      <c r="FG42" s="31"/>
      <c r="FH42" s="31"/>
      <c r="FI42" s="31"/>
      <c r="FJ42" s="31"/>
      <c r="FK42" s="31"/>
      <c r="FL42" s="82">
        <f t="shared" si="4"/>
        <v>0</v>
      </c>
      <c r="FM42" s="31"/>
      <c r="FN42" s="31"/>
      <c r="FO42" s="31"/>
      <c r="FP42" s="31"/>
      <c r="FQ42" s="31"/>
      <c r="FR42" s="31"/>
      <c r="FS42" s="31"/>
      <c r="FT42" s="31"/>
      <c r="FU42" s="31"/>
      <c r="FV42" s="31"/>
      <c r="FW42" s="31"/>
      <c r="FX42" s="31"/>
      <c r="FY42" s="31"/>
      <c r="FZ42" s="31"/>
      <c r="GA42" s="31"/>
      <c r="GB42" s="31"/>
      <c r="GC42" s="31"/>
      <c r="GD42" s="31"/>
      <c r="GE42" s="31"/>
      <c r="GF42" s="31"/>
      <c r="GG42" s="31"/>
      <c r="GH42" s="31"/>
      <c r="GI42" s="31"/>
      <c r="GJ42" s="31"/>
      <c r="GK42" s="31"/>
      <c r="GL42" s="31"/>
      <c r="GM42" s="31"/>
      <c r="GN42" s="31"/>
      <c r="GO42" s="31"/>
      <c r="GP42" s="31"/>
      <c r="GQ42" s="31"/>
      <c r="GR42" s="31"/>
      <c r="GS42" s="82">
        <f t="shared" si="5"/>
        <v>0</v>
      </c>
      <c r="GT42" s="31"/>
      <c r="GU42" s="31"/>
      <c r="GV42" s="31"/>
      <c r="GW42" s="31"/>
      <c r="GX42" s="31"/>
      <c r="GY42" s="31"/>
      <c r="GZ42" s="31"/>
      <c r="HA42" s="31"/>
      <c r="HB42" s="31"/>
      <c r="HC42" s="31"/>
      <c r="HD42" s="31"/>
      <c r="HE42" s="31"/>
      <c r="HF42" s="31"/>
      <c r="HG42" s="31"/>
      <c r="HH42" s="31"/>
      <c r="HI42" s="31"/>
      <c r="HJ42" s="31"/>
      <c r="HK42" s="31"/>
      <c r="HL42" s="31"/>
      <c r="HM42" s="31"/>
      <c r="HN42" s="31"/>
      <c r="HO42" s="31"/>
      <c r="HP42" s="31"/>
      <c r="HQ42" s="31"/>
      <c r="HR42" s="31"/>
      <c r="HS42" s="31"/>
      <c r="HT42" s="31"/>
      <c r="HU42" s="31"/>
      <c r="HV42" s="31"/>
      <c r="HW42" s="31"/>
      <c r="HX42" s="31"/>
      <c r="HY42" s="31"/>
      <c r="HZ42" s="82">
        <f t="shared" si="6"/>
        <v>0</v>
      </c>
    </row>
    <row r="43" spans="1:234" ht="15" customHeight="1" thickTop="1">
      <c r="A43" s="440"/>
      <c r="B43" s="91" t="s">
        <v>674</v>
      </c>
      <c r="C43" s="123">
        <v>41029</v>
      </c>
      <c r="D43" s="206"/>
      <c r="E43" s="215"/>
      <c r="F43" s="215"/>
      <c r="G43" s="215">
        <v>41182</v>
      </c>
      <c r="H43" s="215">
        <v>41364</v>
      </c>
      <c r="I43" s="215">
        <v>41060</v>
      </c>
      <c r="J43" s="215">
        <v>41364</v>
      </c>
      <c r="K43" s="215">
        <v>41394</v>
      </c>
      <c r="L43" s="215">
        <v>41729</v>
      </c>
      <c r="M43" s="215">
        <v>41759</v>
      </c>
      <c r="N43" s="215">
        <v>42094</v>
      </c>
      <c r="O43" s="215">
        <v>41029</v>
      </c>
      <c r="P43" s="215">
        <v>41121</v>
      </c>
      <c r="Q43" s="215">
        <v>41213</v>
      </c>
      <c r="R43" s="215">
        <v>41517</v>
      </c>
      <c r="S43" s="215">
        <v>41182</v>
      </c>
      <c r="T43" s="215">
        <v>41029</v>
      </c>
      <c r="U43" s="215">
        <v>41060</v>
      </c>
      <c r="V43" s="215">
        <v>41182</v>
      </c>
      <c r="W43" s="215">
        <v>41182</v>
      </c>
      <c r="X43" s="215">
        <v>41274</v>
      </c>
      <c r="Y43" s="215">
        <v>41364</v>
      </c>
      <c r="Z43" s="215">
        <v>41364</v>
      </c>
      <c r="AA43" s="224">
        <v>41394</v>
      </c>
      <c r="AB43" s="215">
        <v>41729</v>
      </c>
      <c r="AC43" s="215">
        <v>41759</v>
      </c>
      <c r="AD43" s="215">
        <v>42094</v>
      </c>
      <c r="AE43" s="215"/>
      <c r="AF43" s="215"/>
      <c r="AG43" s="215"/>
      <c r="AH43" s="215"/>
      <c r="AI43" s="215"/>
      <c r="AJ43" s="80">
        <f t="shared" si="0"/>
        <v>7.166666666666667</v>
      </c>
      <c r="AK43" s="36"/>
      <c r="AL43" s="36"/>
      <c r="AM43" s="36"/>
      <c r="AN43" s="36">
        <v>41182</v>
      </c>
      <c r="AO43" s="36">
        <v>41213</v>
      </c>
      <c r="AP43" s="36">
        <v>41455</v>
      </c>
      <c r="AQ43" s="36">
        <v>41486</v>
      </c>
      <c r="AR43" s="36">
        <v>41851</v>
      </c>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80">
        <f t="shared" si="1"/>
        <v>0</v>
      </c>
      <c r="BR43" s="36"/>
      <c r="BS43" s="36"/>
      <c r="BT43" s="36"/>
      <c r="BU43" s="36">
        <v>41029</v>
      </c>
      <c r="BV43" s="36">
        <v>41029</v>
      </c>
      <c r="BW43" s="36">
        <v>41090</v>
      </c>
      <c r="BX43" s="36">
        <v>41060</v>
      </c>
      <c r="BY43" s="36">
        <v>41090</v>
      </c>
      <c r="BZ43" s="36">
        <v>41090</v>
      </c>
      <c r="CA43" s="36">
        <v>41182</v>
      </c>
      <c r="CB43" s="36">
        <v>41182</v>
      </c>
      <c r="CC43" s="36">
        <v>41182</v>
      </c>
      <c r="CD43" s="36">
        <v>41182</v>
      </c>
      <c r="CE43" s="36">
        <v>41182</v>
      </c>
      <c r="CF43" s="36">
        <v>41243</v>
      </c>
      <c r="CG43" s="36">
        <v>41274</v>
      </c>
      <c r="CH43" s="36">
        <v>41274</v>
      </c>
      <c r="CI43" s="36">
        <v>41274</v>
      </c>
      <c r="CJ43" s="36">
        <v>41274</v>
      </c>
      <c r="CK43" s="36">
        <v>41305</v>
      </c>
      <c r="CL43" s="36">
        <v>41364</v>
      </c>
      <c r="CM43" s="36">
        <v>41364</v>
      </c>
      <c r="CN43" s="36">
        <v>41364</v>
      </c>
      <c r="CO43" s="36">
        <v>41455</v>
      </c>
      <c r="CP43" s="36">
        <v>41455</v>
      </c>
      <c r="CQ43" s="36">
        <v>41455</v>
      </c>
      <c r="CR43" s="36">
        <v>41455</v>
      </c>
      <c r="CS43" s="36">
        <v>41729</v>
      </c>
      <c r="CT43" s="36">
        <v>41729</v>
      </c>
      <c r="CU43" s="36">
        <v>42094</v>
      </c>
      <c r="CV43" s="36">
        <v>42094</v>
      </c>
      <c r="CW43" s="36">
        <v>41029</v>
      </c>
      <c r="CX43" s="80">
        <f t="shared" si="2"/>
        <v>-1</v>
      </c>
      <c r="CY43" s="36"/>
      <c r="CZ43" s="36"/>
      <c r="DA43" s="36"/>
      <c r="DB43" s="36">
        <v>41060</v>
      </c>
      <c r="DC43" s="36">
        <v>41090</v>
      </c>
      <c r="DD43" s="36">
        <v>41121</v>
      </c>
      <c r="DE43" s="36">
        <v>41274</v>
      </c>
      <c r="DF43" s="36">
        <v>41090</v>
      </c>
      <c r="DG43" s="36">
        <v>41060</v>
      </c>
      <c r="DH43" s="36">
        <v>41182</v>
      </c>
      <c r="DI43" s="36">
        <v>41182</v>
      </c>
      <c r="DJ43" s="36">
        <v>41182</v>
      </c>
      <c r="DK43" s="36">
        <v>41274</v>
      </c>
      <c r="DL43" s="36">
        <v>41274</v>
      </c>
      <c r="DM43" s="36">
        <v>41333</v>
      </c>
      <c r="DN43" s="36">
        <v>41486</v>
      </c>
      <c r="DO43" s="36">
        <v>41639</v>
      </c>
      <c r="DP43" s="36">
        <v>42094</v>
      </c>
      <c r="DQ43" s="36">
        <v>41029</v>
      </c>
      <c r="DR43" s="36">
        <v>41121</v>
      </c>
      <c r="DS43" s="36">
        <v>41090</v>
      </c>
      <c r="DT43" s="36">
        <v>41182</v>
      </c>
      <c r="DU43" s="36">
        <v>41182</v>
      </c>
      <c r="DV43" s="36">
        <v>41364</v>
      </c>
      <c r="DW43" s="36">
        <v>41364</v>
      </c>
      <c r="DX43" s="36">
        <v>41639</v>
      </c>
      <c r="DY43" s="36">
        <v>41639</v>
      </c>
      <c r="DZ43" s="36"/>
      <c r="EA43" s="36"/>
      <c r="EB43" s="36"/>
      <c r="EC43" s="36"/>
      <c r="ED43" s="36"/>
      <c r="EE43" s="80">
        <f t="shared" si="3"/>
        <v>11.266666666666667</v>
      </c>
      <c r="EF43" s="36"/>
      <c r="EG43" s="36"/>
      <c r="EH43" s="36"/>
      <c r="EI43" s="36">
        <v>41029</v>
      </c>
      <c r="EJ43" s="36">
        <v>41182</v>
      </c>
      <c r="EK43" s="36">
        <v>41364</v>
      </c>
      <c r="EL43" s="36">
        <v>41729</v>
      </c>
      <c r="EM43" s="36">
        <v>42094</v>
      </c>
      <c r="EN43" s="36"/>
      <c r="EO43" s="36"/>
      <c r="EP43" s="36"/>
      <c r="EQ43" s="36"/>
      <c r="ER43" s="36"/>
      <c r="ES43" s="36"/>
      <c r="ET43" s="36"/>
      <c r="EU43" s="36"/>
      <c r="EV43" s="36"/>
      <c r="EW43" s="36"/>
      <c r="EX43" s="36"/>
      <c r="EY43" s="36"/>
      <c r="EZ43" s="36"/>
      <c r="FA43" s="36"/>
      <c r="FB43" s="36"/>
      <c r="FC43" s="36"/>
      <c r="FD43" s="36"/>
      <c r="FE43" s="36"/>
      <c r="FF43" s="36"/>
      <c r="FG43" s="36"/>
      <c r="FH43" s="36"/>
      <c r="FI43" s="36"/>
      <c r="FJ43" s="36"/>
      <c r="FK43" s="36"/>
      <c r="FL43" s="80">
        <f t="shared" si="4"/>
        <v>0</v>
      </c>
      <c r="FM43" s="36"/>
      <c r="FN43" s="36"/>
      <c r="FO43" s="36"/>
      <c r="FP43" s="36">
        <v>41121</v>
      </c>
      <c r="FQ43" s="36">
        <v>41305</v>
      </c>
      <c r="FR43" s="36"/>
      <c r="FS43" s="36"/>
      <c r="FT43" s="36"/>
      <c r="FU43" s="36"/>
      <c r="FV43" s="36"/>
      <c r="FW43" s="36"/>
      <c r="FX43" s="36"/>
      <c r="FY43" s="36"/>
      <c r="FZ43" s="36"/>
      <c r="GA43" s="36"/>
      <c r="GB43" s="36"/>
      <c r="GC43" s="36"/>
      <c r="GD43" s="36"/>
      <c r="GE43" s="36"/>
      <c r="GF43" s="36"/>
      <c r="GG43" s="36"/>
      <c r="GH43" s="36"/>
      <c r="GI43" s="36"/>
      <c r="GJ43" s="36"/>
      <c r="GK43" s="36"/>
      <c r="GL43" s="36"/>
      <c r="GM43" s="36"/>
      <c r="GN43" s="36"/>
      <c r="GO43" s="36"/>
      <c r="GP43" s="36"/>
      <c r="GQ43" s="36"/>
      <c r="GR43" s="36"/>
      <c r="GS43" s="80">
        <f t="shared" si="5"/>
        <v>0</v>
      </c>
      <c r="GT43" s="36"/>
      <c r="GU43" s="36"/>
      <c r="GV43" s="36"/>
      <c r="GW43" s="36"/>
      <c r="GX43" s="36"/>
      <c r="GY43" s="36"/>
      <c r="GZ43" s="36"/>
      <c r="HA43" s="36"/>
      <c r="HB43" s="36"/>
      <c r="HC43" s="36"/>
      <c r="HD43" s="36"/>
      <c r="HE43" s="36"/>
      <c r="HF43" s="36"/>
      <c r="HG43" s="36"/>
      <c r="HH43" s="36"/>
      <c r="HI43" s="36"/>
      <c r="HJ43" s="36"/>
      <c r="HK43" s="36"/>
      <c r="HL43" s="36"/>
      <c r="HM43" s="36"/>
      <c r="HN43" s="36"/>
      <c r="HO43" s="36"/>
      <c r="HP43" s="36"/>
      <c r="HQ43" s="36"/>
      <c r="HR43" s="36"/>
      <c r="HS43" s="36"/>
      <c r="HT43" s="36"/>
      <c r="HU43" s="36"/>
      <c r="HV43" s="36"/>
      <c r="HW43" s="36"/>
      <c r="HX43" s="36"/>
      <c r="HY43" s="36"/>
      <c r="HZ43" s="80">
        <f t="shared" si="6"/>
        <v>0</v>
      </c>
    </row>
    <row r="44" spans="1:234" ht="15" customHeight="1">
      <c r="A44" s="440"/>
      <c r="B44" s="91" t="s">
        <v>675</v>
      </c>
      <c r="C44" s="124">
        <v>41060</v>
      </c>
      <c r="D44" s="207"/>
      <c r="E44" s="216"/>
      <c r="F44" s="216"/>
      <c r="G44" s="216">
        <v>41182</v>
      </c>
      <c r="H44" s="216">
        <v>41364</v>
      </c>
      <c r="I44" s="216">
        <v>41060</v>
      </c>
      <c r="J44" s="216">
        <v>41364</v>
      </c>
      <c r="K44" s="216">
        <v>41394</v>
      </c>
      <c r="L44" s="216">
        <v>41729</v>
      </c>
      <c r="M44" s="216">
        <v>41759</v>
      </c>
      <c r="N44" s="216">
        <v>42094</v>
      </c>
      <c r="O44" s="216"/>
      <c r="P44" s="216">
        <v>41121</v>
      </c>
      <c r="Q44" s="216">
        <v>41213</v>
      </c>
      <c r="R44" s="216">
        <v>41517</v>
      </c>
      <c r="S44" s="216">
        <v>41182</v>
      </c>
      <c r="T44" s="216"/>
      <c r="U44" s="216">
        <v>41090</v>
      </c>
      <c r="V44" s="216">
        <v>41182</v>
      </c>
      <c r="W44" s="216">
        <v>41182</v>
      </c>
      <c r="X44" s="216">
        <v>41274</v>
      </c>
      <c r="Y44" s="216">
        <v>41364</v>
      </c>
      <c r="Z44" s="216">
        <v>41364</v>
      </c>
      <c r="AA44" s="225">
        <v>41394</v>
      </c>
      <c r="AB44" s="216">
        <v>41729</v>
      </c>
      <c r="AC44" s="216">
        <v>41759</v>
      </c>
      <c r="AD44" s="216">
        <v>42094</v>
      </c>
      <c r="AE44" s="216"/>
      <c r="AF44" s="216"/>
      <c r="AG44" s="216"/>
      <c r="AH44" s="216"/>
      <c r="AI44" s="216"/>
      <c r="AJ44" s="81">
        <f t="shared" si="0"/>
        <v>8.1666666666666661</v>
      </c>
      <c r="AK44" s="37"/>
      <c r="AL44" s="37"/>
      <c r="AM44" s="37"/>
      <c r="AN44" s="37">
        <v>41182</v>
      </c>
      <c r="AO44" s="37">
        <v>41213</v>
      </c>
      <c r="AP44" s="37">
        <v>41455</v>
      </c>
      <c r="AQ44" s="37">
        <v>41486</v>
      </c>
      <c r="AR44" s="37">
        <v>41851</v>
      </c>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81">
        <f t="shared" si="1"/>
        <v>0</v>
      </c>
      <c r="BR44" s="37"/>
      <c r="BS44" s="37"/>
      <c r="BT44" s="37"/>
      <c r="BU44" s="37"/>
      <c r="BV44" s="37"/>
      <c r="BW44" s="37">
        <v>41090</v>
      </c>
      <c r="BX44" s="37">
        <v>41060</v>
      </c>
      <c r="BY44" s="37">
        <v>41090</v>
      </c>
      <c r="BZ44" s="37">
        <v>41090</v>
      </c>
      <c r="CA44" s="37">
        <v>41182</v>
      </c>
      <c r="CB44" s="37">
        <v>41182</v>
      </c>
      <c r="CC44" s="37">
        <v>41182</v>
      </c>
      <c r="CD44" s="37">
        <v>41182</v>
      </c>
      <c r="CE44" s="37">
        <v>41182</v>
      </c>
      <c r="CF44" s="37">
        <v>41243</v>
      </c>
      <c r="CG44" s="37">
        <v>41274</v>
      </c>
      <c r="CH44" s="37">
        <v>41274</v>
      </c>
      <c r="CI44" s="37">
        <v>41274</v>
      </c>
      <c r="CJ44" s="37">
        <v>41274</v>
      </c>
      <c r="CK44" s="37">
        <v>41305</v>
      </c>
      <c r="CL44" s="37">
        <v>41364</v>
      </c>
      <c r="CM44" s="37">
        <v>41364</v>
      </c>
      <c r="CN44" s="37">
        <v>41364</v>
      </c>
      <c r="CO44" s="37">
        <v>41455</v>
      </c>
      <c r="CP44" s="37">
        <v>41455</v>
      </c>
      <c r="CQ44" s="37">
        <v>41455</v>
      </c>
      <c r="CR44" s="37">
        <v>41455</v>
      </c>
      <c r="CS44" s="37">
        <v>41729</v>
      </c>
      <c r="CT44" s="37">
        <v>41729</v>
      </c>
      <c r="CU44" s="37">
        <v>42094</v>
      </c>
      <c r="CV44" s="37">
        <v>42094</v>
      </c>
      <c r="CW44" s="37">
        <v>41029</v>
      </c>
      <c r="CX44" s="81">
        <f t="shared" si="2"/>
        <v>-1</v>
      </c>
      <c r="CY44" s="37"/>
      <c r="CZ44" s="37"/>
      <c r="DA44" s="37"/>
      <c r="DB44" s="37">
        <v>41060</v>
      </c>
      <c r="DC44" s="37">
        <v>41090</v>
      </c>
      <c r="DD44" s="37">
        <v>41121</v>
      </c>
      <c r="DE44" s="37">
        <v>41274</v>
      </c>
      <c r="DF44" s="37">
        <v>41090</v>
      </c>
      <c r="DG44" s="37">
        <v>41060</v>
      </c>
      <c r="DH44" s="37">
        <v>41182</v>
      </c>
      <c r="DI44" s="37">
        <v>41182</v>
      </c>
      <c r="DJ44" s="37">
        <v>41182</v>
      </c>
      <c r="DK44" s="37">
        <v>41274</v>
      </c>
      <c r="DL44" s="37">
        <v>41274</v>
      </c>
      <c r="DM44" s="37">
        <v>41333</v>
      </c>
      <c r="DN44" s="37">
        <v>41486</v>
      </c>
      <c r="DO44" s="37">
        <v>41639</v>
      </c>
      <c r="DP44" s="37">
        <v>42094</v>
      </c>
      <c r="DQ44" s="37"/>
      <c r="DR44" s="37">
        <v>41121</v>
      </c>
      <c r="DS44" s="37">
        <v>41090</v>
      </c>
      <c r="DT44" s="37">
        <v>41182</v>
      </c>
      <c r="DU44" s="37">
        <v>41182</v>
      </c>
      <c r="DV44" s="37">
        <v>41364</v>
      </c>
      <c r="DW44" s="37">
        <v>41364</v>
      </c>
      <c r="DX44" s="37">
        <v>41639</v>
      </c>
      <c r="DY44" s="37">
        <v>41639</v>
      </c>
      <c r="DZ44" s="37"/>
      <c r="EA44" s="37"/>
      <c r="EB44" s="37"/>
      <c r="EC44" s="37"/>
      <c r="ED44" s="37"/>
      <c r="EE44" s="81">
        <f t="shared" si="3"/>
        <v>11.266666666666667</v>
      </c>
      <c r="EF44" s="37"/>
      <c r="EG44" s="37"/>
      <c r="EH44" s="37"/>
      <c r="EI44" s="37"/>
      <c r="EJ44" s="37">
        <v>41182</v>
      </c>
      <c r="EK44" s="37">
        <v>41364</v>
      </c>
      <c r="EL44" s="37">
        <v>41729</v>
      </c>
      <c r="EM44" s="37">
        <v>42094</v>
      </c>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81">
        <f t="shared" si="4"/>
        <v>0</v>
      </c>
      <c r="FM44" s="37"/>
      <c r="FN44" s="37"/>
      <c r="FO44" s="37"/>
      <c r="FP44" s="37">
        <v>41121</v>
      </c>
      <c r="FQ44" s="37">
        <v>41305</v>
      </c>
      <c r="FR44" s="37"/>
      <c r="FS44" s="37"/>
      <c r="FT44" s="37"/>
      <c r="FU44" s="37"/>
      <c r="FV44" s="37"/>
      <c r="FW44" s="37"/>
      <c r="FX44" s="37"/>
      <c r="FY44" s="37"/>
      <c r="FZ44" s="37"/>
      <c r="GA44" s="37"/>
      <c r="GB44" s="37"/>
      <c r="GC44" s="37"/>
      <c r="GD44" s="37"/>
      <c r="GE44" s="37"/>
      <c r="GF44" s="37"/>
      <c r="GG44" s="37"/>
      <c r="GH44" s="37"/>
      <c r="GI44" s="37"/>
      <c r="GJ44" s="37"/>
      <c r="GK44" s="37"/>
      <c r="GL44" s="37"/>
      <c r="GM44" s="37"/>
      <c r="GN44" s="37"/>
      <c r="GO44" s="37"/>
      <c r="GP44" s="37"/>
      <c r="GQ44" s="37"/>
      <c r="GR44" s="37"/>
      <c r="GS44" s="81">
        <f t="shared" si="5"/>
        <v>0</v>
      </c>
      <c r="GT44" s="37"/>
      <c r="GU44" s="37"/>
      <c r="GV44" s="37"/>
      <c r="GW44" s="37"/>
      <c r="GX44" s="37"/>
      <c r="GY44" s="37"/>
      <c r="GZ44" s="37"/>
      <c r="HA44" s="37"/>
      <c r="HB44" s="37"/>
      <c r="HC44" s="37"/>
      <c r="HD44" s="37"/>
      <c r="HE44" s="37"/>
      <c r="HF44" s="37"/>
      <c r="HG44" s="37"/>
      <c r="HH44" s="37"/>
      <c r="HI44" s="37"/>
      <c r="HJ44" s="37"/>
      <c r="HK44" s="37"/>
      <c r="HL44" s="37"/>
      <c r="HM44" s="37"/>
      <c r="HN44" s="37"/>
      <c r="HO44" s="37"/>
      <c r="HP44" s="37"/>
      <c r="HQ44" s="37"/>
      <c r="HR44" s="37"/>
      <c r="HS44" s="37"/>
      <c r="HT44" s="37"/>
      <c r="HU44" s="37"/>
      <c r="HV44" s="37"/>
      <c r="HW44" s="37"/>
      <c r="HX44" s="37"/>
      <c r="HY44" s="37"/>
      <c r="HZ44" s="81">
        <f t="shared" si="6"/>
        <v>0</v>
      </c>
    </row>
    <row r="45" spans="1:234" ht="15" customHeight="1">
      <c r="A45" s="440"/>
      <c r="B45" s="91" t="s">
        <v>676</v>
      </c>
      <c r="C45" s="124">
        <v>41090</v>
      </c>
      <c r="D45" s="207"/>
      <c r="E45" s="216"/>
      <c r="F45" s="216"/>
      <c r="G45" s="216">
        <v>41182</v>
      </c>
      <c r="H45" s="216">
        <v>41364</v>
      </c>
      <c r="I45" s="216">
        <v>41090</v>
      </c>
      <c r="J45" s="216">
        <v>41364</v>
      </c>
      <c r="K45" s="216">
        <v>41394</v>
      </c>
      <c r="L45" s="216">
        <v>41729</v>
      </c>
      <c r="M45" s="216">
        <v>41759</v>
      </c>
      <c r="N45" s="216">
        <v>42094</v>
      </c>
      <c r="O45" s="216"/>
      <c r="P45" s="216">
        <v>41121</v>
      </c>
      <c r="Q45" s="216">
        <v>41213</v>
      </c>
      <c r="R45" s="216">
        <v>41517</v>
      </c>
      <c r="S45" s="216">
        <v>41182</v>
      </c>
      <c r="T45" s="216"/>
      <c r="U45" s="216">
        <v>41090</v>
      </c>
      <c r="V45" s="216">
        <v>41182</v>
      </c>
      <c r="W45" s="216">
        <v>41182</v>
      </c>
      <c r="X45" s="216">
        <v>41274</v>
      </c>
      <c r="Y45" s="216">
        <v>41364</v>
      </c>
      <c r="Z45" s="216">
        <v>41364</v>
      </c>
      <c r="AA45" s="225">
        <v>41394</v>
      </c>
      <c r="AB45" s="216">
        <v>41729</v>
      </c>
      <c r="AC45" s="216">
        <v>41759</v>
      </c>
      <c r="AD45" s="216">
        <v>42094</v>
      </c>
      <c r="AE45" s="216"/>
      <c r="AF45" s="216"/>
      <c r="AG45" s="216"/>
      <c r="AH45" s="216"/>
      <c r="AI45" s="216"/>
      <c r="AJ45" s="81">
        <f t="shared" si="0"/>
        <v>9.1666666666666661</v>
      </c>
      <c r="AK45" s="37"/>
      <c r="AL45" s="37"/>
      <c r="AM45" s="37"/>
      <c r="AN45" s="37">
        <v>41182</v>
      </c>
      <c r="AO45" s="37">
        <v>41213</v>
      </c>
      <c r="AP45" s="37">
        <v>41455</v>
      </c>
      <c r="AQ45" s="37">
        <v>41486</v>
      </c>
      <c r="AR45" s="37">
        <v>41851</v>
      </c>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81">
        <f t="shared" si="1"/>
        <v>0</v>
      </c>
      <c r="BR45" s="37"/>
      <c r="BS45" s="37"/>
      <c r="BT45" s="37"/>
      <c r="BU45" s="37"/>
      <c r="BV45" s="37"/>
      <c r="BW45" s="37">
        <v>41090</v>
      </c>
      <c r="BX45" s="37"/>
      <c r="BY45" s="37">
        <v>41090</v>
      </c>
      <c r="BZ45" s="37">
        <v>41090</v>
      </c>
      <c r="CA45" s="37">
        <v>41182</v>
      </c>
      <c r="CB45" s="37">
        <v>41182</v>
      </c>
      <c r="CC45" s="37">
        <v>41182</v>
      </c>
      <c r="CD45" s="37">
        <v>41182</v>
      </c>
      <c r="CE45" s="37">
        <v>41182</v>
      </c>
      <c r="CF45" s="37">
        <v>41243</v>
      </c>
      <c r="CG45" s="37">
        <v>41274</v>
      </c>
      <c r="CH45" s="37">
        <v>41274</v>
      </c>
      <c r="CI45" s="37">
        <v>41274</v>
      </c>
      <c r="CJ45" s="37">
        <v>41274</v>
      </c>
      <c r="CK45" s="37">
        <v>41305</v>
      </c>
      <c r="CL45" s="37">
        <v>41364</v>
      </c>
      <c r="CM45" s="37">
        <v>41364</v>
      </c>
      <c r="CN45" s="37">
        <v>41364</v>
      </c>
      <c r="CO45" s="37">
        <v>41455</v>
      </c>
      <c r="CP45" s="37">
        <v>41455</v>
      </c>
      <c r="CQ45" s="37">
        <v>41455</v>
      </c>
      <c r="CR45" s="37">
        <v>41455</v>
      </c>
      <c r="CS45" s="37">
        <v>41729</v>
      </c>
      <c r="CT45" s="37">
        <v>41729</v>
      </c>
      <c r="CU45" s="37">
        <v>42094</v>
      </c>
      <c r="CV45" s="37">
        <v>42094</v>
      </c>
      <c r="CW45" s="37">
        <v>41029</v>
      </c>
      <c r="CX45" s="81">
        <f t="shared" si="2"/>
        <v>0</v>
      </c>
      <c r="CY45" s="37"/>
      <c r="CZ45" s="37"/>
      <c r="DA45" s="37"/>
      <c r="DB45" s="37">
        <v>41090</v>
      </c>
      <c r="DC45" s="37">
        <v>41121</v>
      </c>
      <c r="DD45" s="37">
        <v>41121</v>
      </c>
      <c r="DE45" s="37">
        <v>41305</v>
      </c>
      <c r="DF45" s="37">
        <v>41394</v>
      </c>
      <c r="DG45" s="37"/>
      <c r="DH45" s="37">
        <v>41182</v>
      </c>
      <c r="DI45" s="37">
        <v>41182</v>
      </c>
      <c r="DJ45" s="37">
        <v>41182</v>
      </c>
      <c r="DK45" s="37">
        <v>41274</v>
      </c>
      <c r="DL45" s="37">
        <v>41274</v>
      </c>
      <c r="DM45" s="37">
        <v>41333</v>
      </c>
      <c r="DN45" s="37">
        <v>41486</v>
      </c>
      <c r="DO45" s="37">
        <v>41639</v>
      </c>
      <c r="DP45" s="37">
        <v>42094</v>
      </c>
      <c r="DQ45" s="37"/>
      <c r="DR45" s="37">
        <v>41121</v>
      </c>
      <c r="DS45" s="37">
        <v>41090</v>
      </c>
      <c r="DT45" s="37">
        <v>41182</v>
      </c>
      <c r="DU45" s="37">
        <v>41182</v>
      </c>
      <c r="DV45" s="37">
        <v>41364</v>
      </c>
      <c r="DW45" s="37">
        <v>41364</v>
      </c>
      <c r="DX45" s="37">
        <v>41639</v>
      </c>
      <c r="DY45" s="37">
        <v>41639</v>
      </c>
      <c r="DZ45" s="37"/>
      <c r="EA45" s="37"/>
      <c r="EB45" s="37"/>
      <c r="EC45" s="37"/>
      <c r="ED45" s="37"/>
      <c r="EE45" s="81">
        <f t="shared" si="3"/>
        <v>25.466666666666665</v>
      </c>
      <c r="EF45" s="37"/>
      <c r="EG45" s="37"/>
      <c r="EH45" s="37"/>
      <c r="EI45" s="37"/>
      <c r="EJ45" s="37">
        <v>41182</v>
      </c>
      <c r="EK45" s="37">
        <v>41364</v>
      </c>
      <c r="EL45" s="37">
        <v>41729</v>
      </c>
      <c r="EM45" s="37">
        <v>42094</v>
      </c>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81">
        <f t="shared" si="4"/>
        <v>0</v>
      </c>
      <c r="FM45" s="37"/>
      <c r="FN45" s="37"/>
      <c r="FO45" s="37"/>
      <c r="FP45" s="37">
        <v>41121</v>
      </c>
      <c r="FQ45" s="37">
        <v>41305</v>
      </c>
      <c r="FR45" s="37"/>
      <c r="FS45" s="37"/>
      <c r="FT45" s="37"/>
      <c r="FU45" s="37"/>
      <c r="FV45" s="37"/>
      <c r="FW45" s="37"/>
      <c r="FX45" s="37"/>
      <c r="FY45" s="37"/>
      <c r="FZ45" s="37"/>
      <c r="GA45" s="37"/>
      <c r="GB45" s="37"/>
      <c r="GC45" s="37"/>
      <c r="GD45" s="37"/>
      <c r="GE45" s="37"/>
      <c r="GF45" s="37"/>
      <c r="GG45" s="37"/>
      <c r="GH45" s="37"/>
      <c r="GI45" s="37"/>
      <c r="GJ45" s="37"/>
      <c r="GK45" s="37"/>
      <c r="GL45" s="37"/>
      <c r="GM45" s="37"/>
      <c r="GN45" s="37"/>
      <c r="GO45" s="37"/>
      <c r="GP45" s="37"/>
      <c r="GQ45" s="37"/>
      <c r="GR45" s="37"/>
      <c r="GS45" s="81">
        <f t="shared" si="5"/>
        <v>0</v>
      </c>
      <c r="GT45" s="37"/>
      <c r="GU45" s="37"/>
      <c r="GV45" s="37"/>
      <c r="GW45" s="37"/>
      <c r="GX45" s="37"/>
      <c r="GY45" s="37"/>
      <c r="GZ45" s="37"/>
      <c r="HA45" s="37"/>
      <c r="HB45" s="37"/>
      <c r="HC45" s="37"/>
      <c r="HD45" s="37"/>
      <c r="HE45" s="37"/>
      <c r="HF45" s="37"/>
      <c r="HG45" s="37"/>
      <c r="HH45" s="37"/>
      <c r="HI45" s="37"/>
      <c r="HJ45" s="37"/>
      <c r="HK45" s="37"/>
      <c r="HL45" s="37"/>
      <c r="HM45" s="37"/>
      <c r="HN45" s="37"/>
      <c r="HO45" s="37"/>
      <c r="HP45" s="37"/>
      <c r="HQ45" s="37"/>
      <c r="HR45" s="37"/>
      <c r="HS45" s="37"/>
      <c r="HT45" s="37"/>
      <c r="HU45" s="37"/>
      <c r="HV45" s="37"/>
      <c r="HW45" s="37"/>
      <c r="HX45" s="37"/>
      <c r="HY45" s="37"/>
      <c r="HZ45" s="81">
        <f t="shared" si="6"/>
        <v>0</v>
      </c>
    </row>
    <row r="46" spans="1:234" ht="15" customHeight="1">
      <c r="A46" s="440"/>
      <c r="B46" s="91" t="s">
        <v>677</v>
      </c>
      <c r="C46" s="124">
        <v>41121</v>
      </c>
      <c r="D46" s="207"/>
      <c r="E46" s="216"/>
      <c r="F46" s="216"/>
      <c r="G46" s="216">
        <v>41213</v>
      </c>
      <c r="H46" s="216">
        <v>41364</v>
      </c>
      <c r="I46" s="216"/>
      <c r="J46" s="216">
        <v>41364</v>
      </c>
      <c r="K46" s="216">
        <v>41394</v>
      </c>
      <c r="L46" s="216">
        <v>41729</v>
      </c>
      <c r="M46" s="216">
        <v>41759</v>
      </c>
      <c r="N46" s="216">
        <v>42094</v>
      </c>
      <c r="O46" s="216"/>
      <c r="P46" s="216"/>
      <c r="Q46" s="216">
        <v>41213</v>
      </c>
      <c r="R46" s="216">
        <v>41517</v>
      </c>
      <c r="S46" s="216">
        <v>41243</v>
      </c>
      <c r="T46" s="216"/>
      <c r="U46" s="216"/>
      <c r="V46" s="216">
        <v>41364</v>
      </c>
      <c r="W46" s="216">
        <v>41182</v>
      </c>
      <c r="X46" s="216">
        <v>41274</v>
      </c>
      <c r="Y46" s="216">
        <v>41364</v>
      </c>
      <c r="Z46" s="216">
        <v>41364</v>
      </c>
      <c r="AA46" s="225">
        <v>41394</v>
      </c>
      <c r="AB46" s="216">
        <v>41729</v>
      </c>
      <c r="AC46" s="216">
        <v>41759</v>
      </c>
      <c r="AD46" s="216">
        <v>42094</v>
      </c>
      <c r="AE46" s="216"/>
      <c r="AF46" s="216"/>
      <c r="AG46" s="216"/>
      <c r="AH46" s="216"/>
      <c r="AI46" s="216"/>
      <c r="AJ46" s="81">
        <f t="shared" si="0"/>
        <v>14.233333333333333</v>
      </c>
      <c r="AK46" s="37"/>
      <c r="AL46" s="37"/>
      <c r="AM46" s="37"/>
      <c r="AN46" s="37">
        <v>41182</v>
      </c>
      <c r="AO46" s="37">
        <v>41213</v>
      </c>
      <c r="AP46" s="37">
        <v>41455</v>
      </c>
      <c r="AQ46" s="37">
        <v>41486</v>
      </c>
      <c r="AR46" s="37">
        <v>41851</v>
      </c>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81">
        <f t="shared" si="1"/>
        <v>0</v>
      </c>
      <c r="BR46" s="37"/>
      <c r="BS46" s="37"/>
      <c r="BT46" s="37"/>
      <c r="BU46" s="37"/>
      <c r="BV46" s="37"/>
      <c r="BW46" s="37"/>
      <c r="BX46" s="37"/>
      <c r="BY46" s="37"/>
      <c r="BZ46" s="37"/>
      <c r="CA46" s="37">
        <v>41182</v>
      </c>
      <c r="CB46" s="37">
        <v>41243</v>
      </c>
      <c r="CC46" s="37">
        <v>41182</v>
      </c>
      <c r="CD46" s="37">
        <v>41182</v>
      </c>
      <c r="CE46" s="37">
        <v>41182</v>
      </c>
      <c r="CF46" s="37">
        <v>41243</v>
      </c>
      <c r="CG46" s="37">
        <v>41274</v>
      </c>
      <c r="CH46" s="37">
        <v>41274</v>
      </c>
      <c r="CI46" s="37">
        <v>41274</v>
      </c>
      <c r="CJ46" s="37">
        <v>41274</v>
      </c>
      <c r="CK46" s="37">
        <v>41305</v>
      </c>
      <c r="CL46" s="37">
        <v>41364</v>
      </c>
      <c r="CM46" s="37">
        <v>41364</v>
      </c>
      <c r="CN46" s="37">
        <v>41364</v>
      </c>
      <c r="CO46" s="37">
        <v>41455</v>
      </c>
      <c r="CP46" s="37">
        <v>41455</v>
      </c>
      <c r="CQ46" s="37">
        <v>41455</v>
      </c>
      <c r="CR46" s="37">
        <v>41455</v>
      </c>
      <c r="CS46" s="37">
        <v>41729</v>
      </c>
      <c r="CT46" s="37">
        <v>41729</v>
      </c>
      <c r="CU46" s="37">
        <v>42094</v>
      </c>
      <c r="CV46" s="37">
        <v>42094</v>
      </c>
      <c r="CW46" s="37">
        <v>41029</v>
      </c>
      <c r="CX46" s="81">
        <f t="shared" si="2"/>
        <v>2.0333333333333332</v>
      </c>
      <c r="CY46" s="37"/>
      <c r="CZ46" s="37"/>
      <c r="DA46" s="37"/>
      <c r="DB46" s="37"/>
      <c r="DC46" s="37">
        <v>41121</v>
      </c>
      <c r="DD46" s="37">
        <v>41121</v>
      </c>
      <c r="DE46" s="37">
        <v>41305</v>
      </c>
      <c r="DF46" s="37">
        <v>41394</v>
      </c>
      <c r="DG46" s="37"/>
      <c r="DH46" s="37">
        <v>41182</v>
      </c>
      <c r="DI46" s="37">
        <v>41182</v>
      </c>
      <c r="DJ46" s="37">
        <v>41182</v>
      </c>
      <c r="DK46" s="37">
        <v>41274</v>
      </c>
      <c r="DL46" s="37">
        <v>41274</v>
      </c>
      <c r="DM46" s="37">
        <v>41333</v>
      </c>
      <c r="DN46" s="37">
        <v>41486</v>
      </c>
      <c r="DO46" s="37">
        <v>41639</v>
      </c>
      <c r="DP46" s="37">
        <v>42094</v>
      </c>
      <c r="DQ46" s="37"/>
      <c r="DR46" s="37">
        <v>41121</v>
      </c>
      <c r="DS46" s="37"/>
      <c r="DT46" s="37">
        <v>41364</v>
      </c>
      <c r="DU46" s="37">
        <v>41759</v>
      </c>
      <c r="DV46" s="37">
        <v>41364</v>
      </c>
      <c r="DW46" s="37">
        <v>41364</v>
      </c>
      <c r="DX46" s="37">
        <v>41639</v>
      </c>
      <c r="DY46" s="37">
        <v>41639</v>
      </c>
      <c r="DZ46" s="37"/>
      <c r="EA46" s="37"/>
      <c r="EB46" s="37"/>
      <c r="EC46" s="37"/>
      <c r="ED46" s="37"/>
      <c r="EE46" s="81">
        <f t="shared" si="3"/>
        <v>48.733333333333334</v>
      </c>
      <c r="EF46" s="37"/>
      <c r="EG46" s="37"/>
      <c r="EH46" s="37"/>
      <c r="EI46" s="37"/>
      <c r="EJ46" s="37">
        <v>41182</v>
      </c>
      <c r="EK46" s="37">
        <v>41364</v>
      </c>
      <c r="EL46" s="37">
        <v>41729</v>
      </c>
      <c r="EM46" s="37">
        <v>42094</v>
      </c>
      <c r="EN46" s="37"/>
      <c r="EO46" s="37"/>
      <c r="EP46" s="37"/>
      <c r="EQ46" s="37"/>
      <c r="ER46" s="37"/>
      <c r="ES46" s="37"/>
      <c r="ET46" s="37"/>
      <c r="EU46" s="37"/>
      <c r="EV46" s="37"/>
      <c r="EW46" s="37"/>
      <c r="EX46" s="37"/>
      <c r="EY46" s="37"/>
      <c r="EZ46" s="37"/>
      <c r="FA46" s="37"/>
      <c r="FB46" s="37"/>
      <c r="FC46" s="37"/>
      <c r="FD46" s="37"/>
      <c r="FE46" s="37"/>
      <c r="FF46" s="37"/>
      <c r="FG46" s="37"/>
      <c r="FH46" s="37"/>
      <c r="FI46" s="37"/>
      <c r="FJ46" s="37"/>
      <c r="FK46" s="37"/>
      <c r="FL46" s="81">
        <f t="shared" si="4"/>
        <v>0</v>
      </c>
      <c r="FM46" s="37"/>
      <c r="FN46" s="37"/>
      <c r="FO46" s="37"/>
      <c r="FP46" s="37">
        <v>41121</v>
      </c>
      <c r="FQ46" s="37">
        <v>41305</v>
      </c>
      <c r="FR46" s="37"/>
      <c r="FS46" s="37"/>
      <c r="FT46" s="37"/>
      <c r="FU46" s="37"/>
      <c r="FV46" s="37"/>
      <c r="FW46" s="37"/>
      <c r="FX46" s="37"/>
      <c r="FY46" s="37"/>
      <c r="FZ46" s="37"/>
      <c r="GA46" s="37"/>
      <c r="GB46" s="37"/>
      <c r="GC46" s="37"/>
      <c r="GD46" s="37"/>
      <c r="GE46" s="37"/>
      <c r="GF46" s="37"/>
      <c r="GG46" s="37"/>
      <c r="GH46" s="37"/>
      <c r="GI46" s="37"/>
      <c r="GJ46" s="37"/>
      <c r="GK46" s="37"/>
      <c r="GL46" s="37"/>
      <c r="GM46" s="37"/>
      <c r="GN46" s="37"/>
      <c r="GO46" s="37"/>
      <c r="GP46" s="37"/>
      <c r="GQ46" s="37"/>
      <c r="GR46" s="37"/>
      <c r="GS46" s="81">
        <f t="shared" si="5"/>
        <v>0</v>
      </c>
      <c r="GT46" s="37"/>
      <c r="GU46" s="37"/>
      <c r="GV46" s="37"/>
      <c r="GW46" s="37"/>
      <c r="GX46" s="37"/>
      <c r="GY46" s="37"/>
      <c r="GZ46" s="37"/>
      <c r="HA46" s="37"/>
      <c r="HB46" s="37"/>
      <c r="HC46" s="37"/>
      <c r="HD46" s="37"/>
      <c r="HE46" s="37"/>
      <c r="HF46" s="37"/>
      <c r="HG46" s="37"/>
      <c r="HH46" s="37"/>
      <c r="HI46" s="37"/>
      <c r="HJ46" s="37"/>
      <c r="HK46" s="37"/>
      <c r="HL46" s="37"/>
      <c r="HM46" s="37"/>
      <c r="HN46" s="37"/>
      <c r="HO46" s="37"/>
      <c r="HP46" s="37"/>
      <c r="HQ46" s="37"/>
      <c r="HR46" s="37"/>
      <c r="HS46" s="37"/>
      <c r="HT46" s="37"/>
      <c r="HU46" s="37"/>
      <c r="HV46" s="37"/>
      <c r="HW46" s="37"/>
      <c r="HX46" s="37"/>
      <c r="HY46" s="37"/>
      <c r="HZ46" s="81">
        <f t="shared" si="6"/>
        <v>0</v>
      </c>
    </row>
    <row r="47" spans="1:234" ht="15" customHeight="1">
      <c r="A47" s="440"/>
      <c r="B47" s="91" t="s">
        <v>678</v>
      </c>
      <c r="C47" s="124">
        <v>41152</v>
      </c>
      <c r="D47" s="207"/>
      <c r="E47" s="216"/>
      <c r="F47" s="216"/>
      <c r="G47" s="216">
        <v>41213</v>
      </c>
      <c r="H47" s="216">
        <v>41364</v>
      </c>
      <c r="I47" s="216"/>
      <c r="J47" s="216">
        <v>41364</v>
      </c>
      <c r="K47" s="216">
        <v>41394</v>
      </c>
      <c r="L47" s="216">
        <v>41729</v>
      </c>
      <c r="M47" s="216">
        <v>41759</v>
      </c>
      <c r="N47" s="216">
        <v>42094</v>
      </c>
      <c r="O47" s="216"/>
      <c r="P47" s="216"/>
      <c r="Q47" s="216">
        <v>41213</v>
      </c>
      <c r="R47" s="216">
        <v>41517</v>
      </c>
      <c r="S47" s="216">
        <v>41243</v>
      </c>
      <c r="T47" s="216"/>
      <c r="U47" s="216"/>
      <c r="V47" s="216">
        <v>41364</v>
      </c>
      <c r="W47" s="216">
        <v>41182</v>
      </c>
      <c r="X47" s="216">
        <v>41274</v>
      </c>
      <c r="Y47" s="216">
        <v>41364</v>
      </c>
      <c r="Z47" s="216">
        <v>41364</v>
      </c>
      <c r="AA47" s="225">
        <v>41394</v>
      </c>
      <c r="AB47" s="216">
        <v>41729</v>
      </c>
      <c r="AC47" s="216">
        <v>41759</v>
      </c>
      <c r="AD47" s="216">
        <v>42094</v>
      </c>
      <c r="AE47" s="216"/>
      <c r="AF47" s="216"/>
      <c r="AG47" s="216"/>
      <c r="AH47" s="216"/>
      <c r="AI47" s="216"/>
      <c r="AJ47" s="81">
        <f t="shared" si="0"/>
        <v>14.233333333333333</v>
      </c>
      <c r="AK47" s="37"/>
      <c r="AL47" s="37"/>
      <c r="AM47" s="37"/>
      <c r="AN47" s="37">
        <v>41182</v>
      </c>
      <c r="AO47" s="37">
        <v>41213</v>
      </c>
      <c r="AP47" s="37">
        <v>41455</v>
      </c>
      <c r="AQ47" s="37">
        <v>41486</v>
      </c>
      <c r="AR47" s="37">
        <v>41851</v>
      </c>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81">
        <f t="shared" si="1"/>
        <v>0</v>
      </c>
      <c r="BR47" s="37"/>
      <c r="BS47" s="37"/>
      <c r="BT47" s="37"/>
      <c r="BU47" s="37"/>
      <c r="BV47" s="37"/>
      <c r="BW47" s="37"/>
      <c r="BX47" s="37"/>
      <c r="BY47" s="37"/>
      <c r="BZ47" s="37"/>
      <c r="CA47" s="37">
        <v>41213</v>
      </c>
      <c r="CB47" s="37">
        <v>41394</v>
      </c>
      <c r="CC47" s="37">
        <v>41182</v>
      </c>
      <c r="CD47" s="37">
        <v>41182</v>
      </c>
      <c r="CE47" s="37">
        <v>41182</v>
      </c>
      <c r="CF47" s="37">
        <v>41243</v>
      </c>
      <c r="CG47" s="37">
        <v>41274</v>
      </c>
      <c r="CH47" s="37">
        <v>41274</v>
      </c>
      <c r="CI47" s="37">
        <v>41274</v>
      </c>
      <c r="CJ47" s="37">
        <v>41274</v>
      </c>
      <c r="CK47" s="37">
        <v>41305</v>
      </c>
      <c r="CL47" s="37">
        <v>41364</v>
      </c>
      <c r="CM47" s="37">
        <v>41364</v>
      </c>
      <c r="CN47" s="37">
        <v>41364</v>
      </c>
      <c r="CO47" s="37">
        <v>41455</v>
      </c>
      <c r="CP47" s="37">
        <v>41455</v>
      </c>
      <c r="CQ47" s="37">
        <v>41455</v>
      </c>
      <c r="CR47" s="37">
        <v>41455</v>
      </c>
      <c r="CS47" s="37">
        <v>41729</v>
      </c>
      <c r="CT47" s="37">
        <v>41729</v>
      </c>
      <c r="CU47" s="37">
        <v>42094</v>
      </c>
      <c r="CV47" s="37">
        <v>42094</v>
      </c>
      <c r="CW47" s="37">
        <v>41029</v>
      </c>
      <c r="CX47" s="81">
        <f t="shared" si="2"/>
        <v>8.1</v>
      </c>
      <c r="CY47" s="37"/>
      <c r="CZ47" s="37"/>
      <c r="DA47" s="37"/>
      <c r="DB47" s="37"/>
      <c r="DC47" s="37"/>
      <c r="DD47" s="37"/>
      <c r="DE47" s="37">
        <v>41243</v>
      </c>
      <c r="DF47" s="37">
        <v>41394</v>
      </c>
      <c r="DG47" s="37"/>
      <c r="DH47" s="37">
        <v>41394</v>
      </c>
      <c r="DI47" s="37">
        <v>41394</v>
      </c>
      <c r="DJ47" s="37">
        <v>41182</v>
      </c>
      <c r="DK47" s="37">
        <v>41274</v>
      </c>
      <c r="DL47" s="37">
        <v>41274</v>
      </c>
      <c r="DM47" s="37">
        <v>41333</v>
      </c>
      <c r="DN47" s="37">
        <v>41486</v>
      </c>
      <c r="DO47" s="37">
        <v>41639</v>
      </c>
      <c r="DP47" s="37">
        <v>42094</v>
      </c>
      <c r="DQ47" s="37"/>
      <c r="DR47" s="37"/>
      <c r="DS47" s="37"/>
      <c r="DT47" s="37">
        <v>41364</v>
      </c>
      <c r="DU47" s="37">
        <v>41759</v>
      </c>
      <c r="DV47" s="37">
        <v>41364</v>
      </c>
      <c r="DW47" s="37">
        <v>41364</v>
      </c>
      <c r="DX47" s="37">
        <v>41639</v>
      </c>
      <c r="DY47" s="37">
        <v>41639</v>
      </c>
      <c r="DZ47" s="37"/>
      <c r="EA47" s="37"/>
      <c r="EB47" s="37"/>
      <c r="EC47" s="37"/>
      <c r="ED47" s="37"/>
      <c r="EE47" s="81">
        <f t="shared" si="3"/>
        <v>54.666666666666664</v>
      </c>
      <c r="EF47" s="37"/>
      <c r="EG47" s="37"/>
      <c r="EH47" s="37"/>
      <c r="EI47" s="37"/>
      <c r="EJ47" s="37">
        <v>41182</v>
      </c>
      <c r="EK47" s="37">
        <v>41364</v>
      </c>
      <c r="EL47" s="37">
        <v>41729</v>
      </c>
      <c r="EM47" s="37">
        <v>42094</v>
      </c>
      <c r="EN47" s="37"/>
      <c r="EO47" s="37"/>
      <c r="EP47" s="37"/>
      <c r="EQ47" s="37"/>
      <c r="ER47" s="37"/>
      <c r="ES47" s="37"/>
      <c r="ET47" s="37"/>
      <c r="EU47" s="37"/>
      <c r="EV47" s="37"/>
      <c r="EW47" s="37"/>
      <c r="EX47" s="37"/>
      <c r="EY47" s="37"/>
      <c r="EZ47" s="37"/>
      <c r="FA47" s="37"/>
      <c r="FB47" s="37"/>
      <c r="FC47" s="37"/>
      <c r="FD47" s="37"/>
      <c r="FE47" s="37"/>
      <c r="FF47" s="37"/>
      <c r="FG47" s="37"/>
      <c r="FH47" s="37"/>
      <c r="FI47" s="37"/>
      <c r="FJ47" s="37"/>
      <c r="FK47" s="37"/>
      <c r="FL47" s="81">
        <f t="shared" si="4"/>
        <v>0</v>
      </c>
      <c r="FM47" s="37"/>
      <c r="FN47" s="37"/>
      <c r="FO47" s="37"/>
      <c r="FP47" s="37"/>
      <c r="FQ47" s="37">
        <v>41305</v>
      </c>
      <c r="FR47" s="37"/>
      <c r="FS47" s="37"/>
      <c r="FT47" s="37"/>
      <c r="FU47" s="37"/>
      <c r="FV47" s="37"/>
      <c r="FW47" s="37"/>
      <c r="FX47" s="37"/>
      <c r="FY47" s="37"/>
      <c r="FZ47" s="37"/>
      <c r="GA47" s="37"/>
      <c r="GB47" s="37"/>
      <c r="GC47" s="37"/>
      <c r="GD47" s="37"/>
      <c r="GE47" s="37"/>
      <c r="GF47" s="37"/>
      <c r="GG47" s="37"/>
      <c r="GH47" s="37"/>
      <c r="GI47" s="37"/>
      <c r="GJ47" s="37"/>
      <c r="GK47" s="37"/>
      <c r="GL47" s="37"/>
      <c r="GM47" s="37"/>
      <c r="GN47" s="37"/>
      <c r="GO47" s="37"/>
      <c r="GP47" s="37"/>
      <c r="GQ47" s="37"/>
      <c r="GR47" s="37"/>
      <c r="GS47" s="81">
        <f t="shared" si="5"/>
        <v>0</v>
      </c>
      <c r="GT47" s="37"/>
      <c r="GU47" s="37"/>
      <c r="GV47" s="37"/>
      <c r="GW47" s="37"/>
      <c r="GX47" s="37"/>
      <c r="GY47" s="37"/>
      <c r="GZ47" s="37"/>
      <c r="HA47" s="37"/>
      <c r="HB47" s="37"/>
      <c r="HC47" s="37"/>
      <c r="HD47" s="37"/>
      <c r="HE47" s="37"/>
      <c r="HF47" s="37"/>
      <c r="HG47" s="37"/>
      <c r="HH47" s="37"/>
      <c r="HI47" s="37"/>
      <c r="HJ47" s="37"/>
      <c r="HK47" s="37"/>
      <c r="HL47" s="37"/>
      <c r="HM47" s="37"/>
      <c r="HN47" s="37"/>
      <c r="HO47" s="37"/>
      <c r="HP47" s="37"/>
      <c r="HQ47" s="37"/>
      <c r="HR47" s="37"/>
      <c r="HS47" s="37"/>
      <c r="HT47" s="37"/>
      <c r="HU47" s="37"/>
      <c r="HV47" s="37"/>
      <c r="HW47" s="37"/>
      <c r="HX47" s="37"/>
      <c r="HY47" s="37"/>
      <c r="HZ47" s="81">
        <f t="shared" si="6"/>
        <v>0</v>
      </c>
    </row>
    <row r="48" spans="1:234" ht="15" customHeight="1">
      <c r="A48" s="440"/>
      <c r="B48" s="91" t="s">
        <v>679</v>
      </c>
      <c r="C48" s="124">
        <v>41182</v>
      </c>
      <c r="D48" s="207"/>
      <c r="E48" s="216"/>
      <c r="F48" s="216"/>
      <c r="G48" s="216">
        <v>41394</v>
      </c>
      <c r="H48" s="216">
        <v>41364</v>
      </c>
      <c r="I48" s="216"/>
      <c r="J48" s="216">
        <v>41364</v>
      </c>
      <c r="K48" s="216">
        <v>41394</v>
      </c>
      <c r="L48" s="216">
        <v>41729</v>
      </c>
      <c r="M48" s="216">
        <v>41759</v>
      </c>
      <c r="N48" s="216">
        <v>42094</v>
      </c>
      <c r="O48" s="216"/>
      <c r="P48" s="216"/>
      <c r="Q48" s="216">
        <v>41213</v>
      </c>
      <c r="R48" s="216">
        <v>41517</v>
      </c>
      <c r="S48" s="216">
        <v>41364</v>
      </c>
      <c r="T48" s="216"/>
      <c r="U48" s="216"/>
      <c r="V48" s="216">
        <v>41364</v>
      </c>
      <c r="W48" s="216">
        <v>41182</v>
      </c>
      <c r="X48" s="216">
        <v>41274</v>
      </c>
      <c r="Y48" s="216">
        <v>41364</v>
      </c>
      <c r="Z48" s="216">
        <v>41364</v>
      </c>
      <c r="AA48" s="225">
        <v>41394</v>
      </c>
      <c r="AB48" s="216">
        <v>41729</v>
      </c>
      <c r="AC48" s="216">
        <v>41759</v>
      </c>
      <c r="AD48" s="216">
        <v>42094</v>
      </c>
      <c r="AE48" s="216"/>
      <c r="AF48" s="216"/>
      <c r="AG48" s="216"/>
      <c r="AH48" s="216"/>
      <c r="AI48" s="216"/>
      <c r="AJ48" s="81">
        <f t="shared" si="0"/>
        <v>24.3</v>
      </c>
      <c r="AK48" s="37"/>
      <c r="AL48" s="37"/>
      <c r="AM48" s="37"/>
      <c r="AN48" s="37">
        <v>41182</v>
      </c>
      <c r="AO48" s="37">
        <v>41213</v>
      </c>
      <c r="AP48" s="37">
        <v>41455</v>
      </c>
      <c r="AQ48" s="37">
        <v>41486</v>
      </c>
      <c r="AR48" s="37">
        <v>41851</v>
      </c>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81">
        <f t="shared" si="1"/>
        <v>0</v>
      </c>
      <c r="BR48" s="37"/>
      <c r="BS48" s="37"/>
      <c r="BT48" s="37"/>
      <c r="BU48" s="37"/>
      <c r="BV48" s="37"/>
      <c r="BW48" s="37"/>
      <c r="BX48" s="37"/>
      <c r="BY48" s="37"/>
      <c r="BZ48" s="37"/>
      <c r="CA48" s="37">
        <v>41213</v>
      </c>
      <c r="CB48" s="37">
        <v>41213</v>
      </c>
      <c r="CC48" s="37"/>
      <c r="CD48" s="37"/>
      <c r="CE48" s="37"/>
      <c r="CF48" s="37">
        <v>41243</v>
      </c>
      <c r="CG48" s="37">
        <v>41274</v>
      </c>
      <c r="CH48" s="37">
        <v>41274</v>
      </c>
      <c r="CI48" s="37">
        <v>41274</v>
      </c>
      <c r="CJ48" s="37">
        <v>41274</v>
      </c>
      <c r="CK48" s="37">
        <v>41305</v>
      </c>
      <c r="CL48" s="37">
        <v>41364</v>
      </c>
      <c r="CM48" s="37">
        <v>41364</v>
      </c>
      <c r="CN48" s="37">
        <v>41364</v>
      </c>
      <c r="CO48" s="37">
        <v>41455</v>
      </c>
      <c r="CP48" s="37">
        <v>41455</v>
      </c>
      <c r="CQ48" s="37">
        <v>41455</v>
      </c>
      <c r="CR48" s="37">
        <v>41455</v>
      </c>
      <c r="CS48" s="37">
        <v>41729</v>
      </c>
      <c r="CT48" s="37">
        <v>41729</v>
      </c>
      <c r="CU48" s="37">
        <v>42094</v>
      </c>
      <c r="CV48" s="37">
        <v>42094</v>
      </c>
      <c r="CW48" s="37"/>
      <c r="CX48" s="81">
        <f t="shared" si="2"/>
        <v>2.0666666666666669</v>
      </c>
      <c r="CY48" s="37"/>
      <c r="CZ48" s="37"/>
      <c r="DA48" s="37"/>
      <c r="DB48" s="37"/>
      <c r="DC48" s="37"/>
      <c r="DD48" s="37"/>
      <c r="DE48" s="37">
        <v>41305</v>
      </c>
      <c r="DF48" s="37">
        <v>41394</v>
      </c>
      <c r="DG48" s="37"/>
      <c r="DH48" s="37">
        <v>41182</v>
      </c>
      <c r="DI48" s="37">
        <v>41394</v>
      </c>
      <c r="DJ48" s="37"/>
      <c r="DK48" s="37">
        <v>41274</v>
      </c>
      <c r="DL48" s="37">
        <v>41274</v>
      </c>
      <c r="DM48" s="37">
        <v>41333</v>
      </c>
      <c r="DN48" s="37">
        <v>41486</v>
      </c>
      <c r="DO48" s="37">
        <v>41639</v>
      </c>
      <c r="DP48" s="37">
        <v>42094</v>
      </c>
      <c r="DQ48" s="37"/>
      <c r="DR48" s="37"/>
      <c r="DS48" s="37"/>
      <c r="DT48" s="37">
        <v>41364</v>
      </c>
      <c r="DU48" s="37"/>
      <c r="DV48" s="37">
        <v>41364</v>
      </c>
      <c r="DW48" s="37">
        <v>41364</v>
      </c>
      <c r="DX48" s="37">
        <v>41639</v>
      </c>
      <c r="DY48" s="37">
        <v>41639</v>
      </c>
      <c r="DZ48" s="37"/>
      <c r="EA48" s="37"/>
      <c r="EB48" s="37"/>
      <c r="EC48" s="37"/>
      <c r="ED48" s="37"/>
      <c r="EE48" s="81">
        <f t="shared" si="3"/>
        <v>30.433333333333334</v>
      </c>
      <c r="EF48" s="37"/>
      <c r="EG48" s="37"/>
      <c r="EH48" s="37"/>
      <c r="EI48" s="37"/>
      <c r="EJ48" s="37">
        <v>41182</v>
      </c>
      <c r="EK48" s="37">
        <v>41364</v>
      </c>
      <c r="EL48" s="37">
        <v>41729</v>
      </c>
      <c r="EM48" s="37">
        <v>42094</v>
      </c>
      <c r="EN48" s="37"/>
      <c r="EO48" s="37"/>
      <c r="EP48" s="37"/>
      <c r="EQ48" s="37"/>
      <c r="ER48" s="37"/>
      <c r="ES48" s="37"/>
      <c r="ET48" s="37"/>
      <c r="EU48" s="37"/>
      <c r="EV48" s="37"/>
      <c r="EW48" s="37"/>
      <c r="EX48" s="37"/>
      <c r="EY48" s="37"/>
      <c r="EZ48" s="37"/>
      <c r="FA48" s="37"/>
      <c r="FB48" s="37"/>
      <c r="FC48" s="37"/>
      <c r="FD48" s="37"/>
      <c r="FE48" s="37"/>
      <c r="FF48" s="37"/>
      <c r="FG48" s="37"/>
      <c r="FH48" s="37"/>
      <c r="FI48" s="37"/>
      <c r="FJ48" s="37"/>
      <c r="FK48" s="37"/>
      <c r="FL48" s="81">
        <f t="shared" si="4"/>
        <v>0</v>
      </c>
      <c r="FM48" s="37"/>
      <c r="FN48" s="37"/>
      <c r="FO48" s="37"/>
      <c r="FP48" s="37"/>
      <c r="FQ48" s="37">
        <v>41305</v>
      </c>
      <c r="FR48" s="37"/>
      <c r="FS48" s="37"/>
      <c r="FT48" s="37"/>
      <c r="FU48" s="37"/>
      <c r="FV48" s="37"/>
      <c r="FW48" s="37"/>
      <c r="FX48" s="37"/>
      <c r="FY48" s="37"/>
      <c r="FZ48" s="37"/>
      <c r="GA48" s="37"/>
      <c r="GB48" s="37"/>
      <c r="GC48" s="37"/>
      <c r="GD48" s="37"/>
      <c r="GE48" s="37"/>
      <c r="GF48" s="37"/>
      <c r="GG48" s="37"/>
      <c r="GH48" s="37"/>
      <c r="GI48" s="37"/>
      <c r="GJ48" s="37"/>
      <c r="GK48" s="37"/>
      <c r="GL48" s="37"/>
      <c r="GM48" s="37"/>
      <c r="GN48" s="37"/>
      <c r="GO48" s="37"/>
      <c r="GP48" s="37"/>
      <c r="GQ48" s="37"/>
      <c r="GR48" s="37"/>
      <c r="GS48" s="81">
        <f t="shared" si="5"/>
        <v>0</v>
      </c>
      <c r="GT48" s="37"/>
      <c r="GU48" s="37"/>
      <c r="GV48" s="37"/>
      <c r="GW48" s="37"/>
      <c r="GX48" s="37"/>
      <c r="GY48" s="37"/>
      <c r="GZ48" s="37"/>
      <c r="HA48" s="37"/>
      <c r="HB48" s="37"/>
      <c r="HC48" s="37"/>
      <c r="HD48" s="37"/>
      <c r="HE48" s="37"/>
      <c r="HF48" s="37"/>
      <c r="HG48" s="37"/>
      <c r="HH48" s="37"/>
      <c r="HI48" s="37"/>
      <c r="HJ48" s="37"/>
      <c r="HK48" s="37"/>
      <c r="HL48" s="37"/>
      <c r="HM48" s="37"/>
      <c r="HN48" s="37"/>
      <c r="HO48" s="37"/>
      <c r="HP48" s="37"/>
      <c r="HQ48" s="37"/>
      <c r="HR48" s="37"/>
      <c r="HS48" s="37"/>
      <c r="HT48" s="37"/>
      <c r="HU48" s="37"/>
      <c r="HV48" s="37"/>
      <c r="HW48" s="37"/>
      <c r="HX48" s="37"/>
      <c r="HY48" s="37"/>
      <c r="HZ48" s="81">
        <f t="shared" si="6"/>
        <v>0</v>
      </c>
    </row>
    <row r="49" spans="1:234" ht="15" customHeight="1">
      <c r="A49" s="440"/>
      <c r="B49" s="91" t="s">
        <v>680</v>
      </c>
      <c r="C49" s="124">
        <v>41213</v>
      </c>
      <c r="D49" s="207"/>
      <c r="E49" s="216"/>
      <c r="F49" s="216"/>
      <c r="G49" s="216"/>
      <c r="H49" s="216"/>
      <c r="I49" s="216"/>
      <c r="J49" s="216"/>
      <c r="K49" s="216"/>
      <c r="L49" s="216"/>
      <c r="M49" s="216"/>
      <c r="N49" s="216"/>
      <c r="O49" s="216"/>
      <c r="P49" s="216"/>
      <c r="Q49" s="216"/>
      <c r="R49" s="216"/>
      <c r="S49" s="216"/>
      <c r="T49" s="216"/>
      <c r="U49" s="216"/>
      <c r="V49" s="216"/>
      <c r="W49" s="216"/>
      <c r="X49" s="216"/>
      <c r="Y49" s="216"/>
      <c r="Z49" s="216"/>
      <c r="AA49" s="225"/>
      <c r="AB49" s="216"/>
      <c r="AC49" s="216"/>
      <c r="AD49" s="216"/>
      <c r="AE49" s="216"/>
      <c r="AF49" s="216"/>
      <c r="AG49" s="216"/>
      <c r="AH49" s="216"/>
      <c r="AI49" s="216"/>
      <c r="AJ49" s="81">
        <f t="shared" si="0"/>
        <v>0</v>
      </c>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81">
        <f t="shared" si="1"/>
        <v>0</v>
      </c>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81">
        <f t="shared" si="2"/>
        <v>0</v>
      </c>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37"/>
      <c r="DY49" s="37"/>
      <c r="DZ49" s="37"/>
      <c r="EA49" s="37"/>
      <c r="EB49" s="37"/>
      <c r="EC49" s="37"/>
      <c r="ED49" s="37"/>
      <c r="EE49" s="81">
        <f t="shared" si="3"/>
        <v>0</v>
      </c>
      <c r="EF49" s="37"/>
      <c r="EG49" s="37"/>
      <c r="EH49" s="37"/>
      <c r="EI49" s="37"/>
      <c r="EJ49" s="37"/>
      <c r="EK49" s="37"/>
      <c r="EL49" s="37"/>
      <c r="EM49" s="37"/>
      <c r="EN49" s="37"/>
      <c r="EO49" s="37"/>
      <c r="EP49" s="37"/>
      <c r="EQ49" s="37"/>
      <c r="ER49" s="37"/>
      <c r="ES49" s="37"/>
      <c r="ET49" s="37"/>
      <c r="EU49" s="37"/>
      <c r="EV49" s="37"/>
      <c r="EW49" s="37"/>
      <c r="EX49" s="37"/>
      <c r="EY49" s="37"/>
      <c r="EZ49" s="37"/>
      <c r="FA49" s="37"/>
      <c r="FB49" s="37"/>
      <c r="FC49" s="37"/>
      <c r="FD49" s="37"/>
      <c r="FE49" s="37"/>
      <c r="FF49" s="37"/>
      <c r="FG49" s="37"/>
      <c r="FH49" s="37"/>
      <c r="FI49" s="37"/>
      <c r="FJ49" s="37"/>
      <c r="FK49" s="37"/>
      <c r="FL49" s="81">
        <f t="shared" si="4"/>
        <v>0</v>
      </c>
      <c r="FM49" s="37"/>
      <c r="FN49" s="37"/>
      <c r="FO49" s="37"/>
      <c r="FP49" s="37"/>
      <c r="FQ49" s="37"/>
      <c r="FR49" s="37"/>
      <c r="FS49" s="37"/>
      <c r="FT49" s="37"/>
      <c r="FU49" s="37"/>
      <c r="FV49" s="37"/>
      <c r="FW49" s="37"/>
      <c r="FX49" s="37"/>
      <c r="FY49" s="37"/>
      <c r="FZ49" s="37"/>
      <c r="GA49" s="37"/>
      <c r="GB49" s="37"/>
      <c r="GC49" s="37"/>
      <c r="GD49" s="37"/>
      <c r="GE49" s="37"/>
      <c r="GF49" s="37"/>
      <c r="GG49" s="37"/>
      <c r="GH49" s="37"/>
      <c r="GI49" s="37"/>
      <c r="GJ49" s="37"/>
      <c r="GK49" s="37"/>
      <c r="GL49" s="37"/>
      <c r="GM49" s="37"/>
      <c r="GN49" s="37"/>
      <c r="GO49" s="37"/>
      <c r="GP49" s="37"/>
      <c r="GQ49" s="37"/>
      <c r="GR49" s="37"/>
      <c r="GS49" s="81">
        <f t="shared" si="5"/>
        <v>0</v>
      </c>
      <c r="GT49" s="37"/>
      <c r="GU49" s="37"/>
      <c r="GV49" s="37"/>
      <c r="GW49" s="37"/>
      <c r="GX49" s="37"/>
      <c r="GY49" s="37"/>
      <c r="GZ49" s="37"/>
      <c r="HA49" s="37"/>
      <c r="HB49" s="37"/>
      <c r="HC49" s="37"/>
      <c r="HD49" s="37"/>
      <c r="HE49" s="37"/>
      <c r="HF49" s="37"/>
      <c r="HG49" s="37"/>
      <c r="HH49" s="37"/>
      <c r="HI49" s="37"/>
      <c r="HJ49" s="37"/>
      <c r="HK49" s="37"/>
      <c r="HL49" s="37"/>
      <c r="HM49" s="37"/>
      <c r="HN49" s="37"/>
      <c r="HO49" s="37"/>
      <c r="HP49" s="37"/>
      <c r="HQ49" s="37"/>
      <c r="HR49" s="37"/>
      <c r="HS49" s="37"/>
      <c r="HT49" s="37"/>
      <c r="HU49" s="37"/>
      <c r="HV49" s="37"/>
      <c r="HW49" s="37"/>
      <c r="HX49" s="37"/>
      <c r="HY49" s="37"/>
      <c r="HZ49" s="81">
        <f t="shared" si="6"/>
        <v>0</v>
      </c>
    </row>
    <row r="50" spans="1:234" ht="15" customHeight="1">
      <c r="A50" s="440"/>
      <c r="B50" s="91" t="s">
        <v>681</v>
      </c>
      <c r="C50" s="124">
        <v>41243</v>
      </c>
      <c r="D50" s="207"/>
      <c r="E50" s="216"/>
      <c r="F50" s="216"/>
      <c r="G50" s="216"/>
      <c r="H50" s="216"/>
      <c r="I50" s="216"/>
      <c r="J50" s="216"/>
      <c r="K50" s="216"/>
      <c r="L50" s="216"/>
      <c r="M50" s="216"/>
      <c r="N50" s="216"/>
      <c r="O50" s="216"/>
      <c r="P50" s="216"/>
      <c r="Q50" s="216"/>
      <c r="R50" s="216"/>
      <c r="S50" s="216"/>
      <c r="T50" s="216"/>
      <c r="U50" s="216"/>
      <c r="V50" s="216"/>
      <c r="W50" s="216"/>
      <c r="X50" s="216"/>
      <c r="Y50" s="216"/>
      <c r="Z50" s="216"/>
      <c r="AA50" s="225"/>
      <c r="AB50" s="216"/>
      <c r="AC50" s="216"/>
      <c r="AD50" s="216"/>
      <c r="AE50" s="216"/>
      <c r="AF50" s="216"/>
      <c r="AG50" s="216"/>
      <c r="AH50" s="216"/>
      <c r="AI50" s="216"/>
      <c r="AJ50" s="81">
        <f t="shared" si="0"/>
        <v>0</v>
      </c>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81">
        <f t="shared" si="1"/>
        <v>0</v>
      </c>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81">
        <f t="shared" si="2"/>
        <v>0</v>
      </c>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81">
        <f t="shared" si="3"/>
        <v>0</v>
      </c>
      <c r="EF50" s="37"/>
      <c r="EG50" s="37"/>
      <c r="EH50" s="37"/>
      <c r="EI50" s="37"/>
      <c r="EJ50" s="37"/>
      <c r="EK50" s="37"/>
      <c r="EL50" s="37"/>
      <c r="EM50" s="37"/>
      <c r="EN50" s="37"/>
      <c r="EO50" s="37"/>
      <c r="EP50" s="37"/>
      <c r="EQ50" s="37"/>
      <c r="ER50" s="37"/>
      <c r="ES50" s="37"/>
      <c r="ET50" s="37"/>
      <c r="EU50" s="37"/>
      <c r="EV50" s="37"/>
      <c r="EW50" s="37"/>
      <c r="EX50" s="37"/>
      <c r="EY50" s="37"/>
      <c r="EZ50" s="37"/>
      <c r="FA50" s="37"/>
      <c r="FB50" s="37"/>
      <c r="FC50" s="37"/>
      <c r="FD50" s="37"/>
      <c r="FE50" s="37"/>
      <c r="FF50" s="37"/>
      <c r="FG50" s="37"/>
      <c r="FH50" s="37"/>
      <c r="FI50" s="37"/>
      <c r="FJ50" s="37"/>
      <c r="FK50" s="37"/>
      <c r="FL50" s="81">
        <f t="shared" si="4"/>
        <v>0</v>
      </c>
      <c r="FM50" s="37"/>
      <c r="FN50" s="37"/>
      <c r="FO50" s="37"/>
      <c r="FP50" s="37"/>
      <c r="FQ50" s="37"/>
      <c r="FR50" s="37"/>
      <c r="FS50" s="37"/>
      <c r="FT50" s="37"/>
      <c r="FU50" s="37"/>
      <c r="FV50" s="37"/>
      <c r="FW50" s="37"/>
      <c r="FX50" s="37"/>
      <c r="FY50" s="37"/>
      <c r="FZ50" s="37"/>
      <c r="GA50" s="37"/>
      <c r="GB50" s="37"/>
      <c r="GC50" s="37"/>
      <c r="GD50" s="37"/>
      <c r="GE50" s="37"/>
      <c r="GF50" s="37"/>
      <c r="GG50" s="37"/>
      <c r="GH50" s="37"/>
      <c r="GI50" s="37"/>
      <c r="GJ50" s="37"/>
      <c r="GK50" s="37"/>
      <c r="GL50" s="37"/>
      <c r="GM50" s="37"/>
      <c r="GN50" s="37"/>
      <c r="GO50" s="37"/>
      <c r="GP50" s="37"/>
      <c r="GQ50" s="37"/>
      <c r="GR50" s="37"/>
      <c r="GS50" s="81">
        <f t="shared" si="5"/>
        <v>0</v>
      </c>
      <c r="GT50" s="37"/>
      <c r="GU50" s="37"/>
      <c r="GV50" s="37"/>
      <c r="GW50" s="37"/>
      <c r="GX50" s="37"/>
      <c r="GY50" s="37"/>
      <c r="GZ50" s="37"/>
      <c r="HA50" s="37"/>
      <c r="HB50" s="37"/>
      <c r="HC50" s="37"/>
      <c r="HD50" s="37"/>
      <c r="HE50" s="37"/>
      <c r="HF50" s="37"/>
      <c r="HG50" s="37"/>
      <c r="HH50" s="37"/>
      <c r="HI50" s="37"/>
      <c r="HJ50" s="37"/>
      <c r="HK50" s="37"/>
      <c r="HL50" s="37"/>
      <c r="HM50" s="37"/>
      <c r="HN50" s="37"/>
      <c r="HO50" s="37"/>
      <c r="HP50" s="37"/>
      <c r="HQ50" s="37"/>
      <c r="HR50" s="37"/>
      <c r="HS50" s="37"/>
      <c r="HT50" s="37"/>
      <c r="HU50" s="37"/>
      <c r="HV50" s="37"/>
      <c r="HW50" s="37"/>
      <c r="HX50" s="37"/>
      <c r="HY50" s="37"/>
      <c r="HZ50" s="81">
        <f t="shared" si="6"/>
        <v>0</v>
      </c>
    </row>
    <row r="51" spans="1:234" ht="15" customHeight="1">
      <c r="A51" s="440"/>
      <c r="B51" s="91" t="s">
        <v>673</v>
      </c>
      <c r="C51" s="124">
        <v>41274</v>
      </c>
      <c r="D51" s="207"/>
      <c r="E51" s="216"/>
      <c r="F51" s="216"/>
      <c r="G51" s="216"/>
      <c r="H51" s="216"/>
      <c r="I51" s="216"/>
      <c r="J51" s="216"/>
      <c r="K51" s="216"/>
      <c r="L51" s="216"/>
      <c r="M51" s="216"/>
      <c r="N51" s="216"/>
      <c r="O51" s="216"/>
      <c r="P51" s="216"/>
      <c r="Q51" s="216"/>
      <c r="R51" s="216"/>
      <c r="S51" s="216"/>
      <c r="T51" s="216"/>
      <c r="U51" s="216"/>
      <c r="V51" s="216"/>
      <c r="W51" s="216"/>
      <c r="X51" s="216"/>
      <c r="Y51" s="216"/>
      <c r="Z51" s="216"/>
      <c r="AA51" s="225"/>
      <c r="AB51" s="216"/>
      <c r="AC51" s="216"/>
      <c r="AD51" s="216"/>
      <c r="AE51" s="216"/>
      <c r="AF51" s="216"/>
      <c r="AG51" s="216"/>
      <c r="AH51" s="216"/>
      <c r="AI51" s="216"/>
      <c r="AJ51" s="81">
        <f t="shared" si="0"/>
        <v>0</v>
      </c>
      <c r="AK51" s="37"/>
      <c r="AL51" s="37"/>
      <c r="AM51" s="37"/>
      <c r="AN51" s="37"/>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81">
        <f t="shared" si="1"/>
        <v>0</v>
      </c>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81">
        <f t="shared" si="2"/>
        <v>0</v>
      </c>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81">
        <f t="shared" si="3"/>
        <v>0</v>
      </c>
      <c r="EF51" s="37"/>
      <c r="EG51" s="37"/>
      <c r="EH51" s="37"/>
      <c r="EI51" s="37"/>
      <c r="EJ51" s="37"/>
      <c r="EK51" s="37"/>
      <c r="EL51" s="37"/>
      <c r="EM51" s="37"/>
      <c r="EN51" s="37"/>
      <c r="EO51" s="37"/>
      <c r="EP51" s="37"/>
      <c r="EQ51" s="37"/>
      <c r="ER51" s="37"/>
      <c r="ES51" s="37"/>
      <c r="ET51" s="37"/>
      <c r="EU51" s="37"/>
      <c r="EV51" s="37"/>
      <c r="EW51" s="37"/>
      <c r="EX51" s="37"/>
      <c r="EY51" s="37"/>
      <c r="EZ51" s="37"/>
      <c r="FA51" s="37"/>
      <c r="FB51" s="37"/>
      <c r="FC51" s="37"/>
      <c r="FD51" s="37"/>
      <c r="FE51" s="37"/>
      <c r="FF51" s="37"/>
      <c r="FG51" s="37"/>
      <c r="FH51" s="37"/>
      <c r="FI51" s="37"/>
      <c r="FJ51" s="37"/>
      <c r="FK51" s="37"/>
      <c r="FL51" s="81">
        <f t="shared" si="4"/>
        <v>0</v>
      </c>
      <c r="FM51" s="37"/>
      <c r="FN51" s="37"/>
      <c r="FO51" s="37"/>
      <c r="FP51" s="37"/>
      <c r="FQ51" s="37"/>
      <c r="FR51" s="37"/>
      <c r="FS51" s="37"/>
      <c r="FT51" s="37"/>
      <c r="FU51" s="37"/>
      <c r="FV51" s="37"/>
      <c r="FW51" s="37"/>
      <c r="FX51" s="37"/>
      <c r="FY51" s="37"/>
      <c r="FZ51" s="37"/>
      <c r="GA51" s="37"/>
      <c r="GB51" s="37"/>
      <c r="GC51" s="37"/>
      <c r="GD51" s="37"/>
      <c r="GE51" s="37"/>
      <c r="GF51" s="37"/>
      <c r="GG51" s="37"/>
      <c r="GH51" s="37"/>
      <c r="GI51" s="37"/>
      <c r="GJ51" s="37"/>
      <c r="GK51" s="37"/>
      <c r="GL51" s="37"/>
      <c r="GM51" s="37"/>
      <c r="GN51" s="37"/>
      <c r="GO51" s="37"/>
      <c r="GP51" s="37"/>
      <c r="GQ51" s="37"/>
      <c r="GR51" s="37"/>
      <c r="GS51" s="81">
        <f t="shared" si="5"/>
        <v>0</v>
      </c>
      <c r="GT51" s="37"/>
      <c r="GU51" s="37"/>
      <c r="GV51" s="37"/>
      <c r="GW51" s="37"/>
      <c r="GX51" s="37"/>
      <c r="GY51" s="37"/>
      <c r="GZ51" s="37"/>
      <c r="HA51" s="37"/>
      <c r="HB51" s="37"/>
      <c r="HC51" s="37"/>
      <c r="HD51" s="37"/>
      <c r="HE51" s="37"/>
      <c r="HF51" s="37"/>
      <c r="HG51" s="37"/>
      <c r="HH51" s="37"/>
      <c r="HI51" s="37"/>
      <c r="HJ51" s="37"/>
      <c r="HK51" s="37"/>
      <c r="HL51" s="37"/>
      <c r="HM51" s="37"/>
      <c r="HN51" s="37"/>
      <c r="HO51" s="37"/>
      <c r="HP51" s="37"/>
      <c r="HQ51" s="37"/>
      <c r="HR51" s="37"/>
      <c r="HS51" s="37"/>
      <c r="HT51" s="37"/>
      <c r="HU51" s="37"/>
      <c r="HV51" s="37"/>
      <c r="HW51" s="37"/>
      <c r="HX51" s="37"/>
      <c r="HY51" s="37"/>
      <c r="HZ51" s="81">
        <f t="shared" si="6"/>
        <v>0</v>
      </c>
    </row>
    <row r="52" spans="1:234" ht="15" customHeight="1">
      <c r="A52" s="440"/>
      <c r="B52" s="91" t="s">
        <v>670</v>
      </c>
      <c r="C52" s="124">
        <v>41305</v>
      </c>
      <c r="D52" s="207"/>
      <c r="E52" s="216"/>
      <c r="F52" s="216"/>
      <c r="G52" s="216"/>
      <c r="H52" s="216"/>
      <c r="I52" s="216"/>
      <c r="J52" s="216"/>
      <c r="K52" s="216"/>
      <c r="L52" s="216"/>
      <c r="M52" s="216"/>
      <c r="N52" s="216"/>
      <c r="O52" s="216"/>
      <c r="P52" s="216"/>
      <c r="Q52" s="216"/>
      <c r="R52" s="216"/>
      <c r="S52" s="216"/>
      <c r="T52" s="216"/>
      <c r="U52" s="216"/>
      <c r="V52" s="216"/>
      <c r="W52" s="216"/>
      <c r="X52" s="216"/>
      <c r="Y52" s="216"/>
      <c r="Z52" s="216"/>
      <c r="AA52" s="225"/>
      <c r="AB52" s="216"/>
      <c r="AC52" s="216"/>
      <c r="AD52" s="216"/>
      <c r="AE52" s="216"/>
      <c r="AF52" s="216"/>
      <c r="AG52" s="216"/>
      <c r="AH52" s="216"/>
      <c r="AI52" s="216"/>
      <c r="AJ52" s="81">
        <f t="shared" si="0"/>
        <v>0</v>
      </c>
      <c r="AK52" s="37"/>
      <c r="AL52" s="37"/>
      <c r="AM52" s="37"/>
      <c r="AN52" s="37"/>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81">
        <f t="shared" si="1"/>
        <v>0</v>
      </c>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81">
        <f t="shared" si="2"/>
        <v>0</v>
      </c>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81">
        <f t="shared" si="3"/>
        <v>0</v>
      </c>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81">
        <f t="shared" si="4"/>
        <v>0</v>
      </c>
      <c r="FM52" s="37"/>
      <c r="FN52" s="37"/>
      <c r="FO52" s="37"/>
      <c r="FP52" s="37"/>
      <c r="FQ52" s="37"/>
      <c r="FR52" s="37"/>
      <c r="FS52" s="37"/>
      <c r="FT52" s="37"/>
      <c r="FU52" s="37"/>
      <c r="FV52" s="37"/>
      <c r="FW52" s="37"/>
      <c r="FX52" s="37"/>
      <c r="FY52" s="37"/>
      <c r="FZ52" s="37"/>
      <c r="GA52" s="37"/>
      <c r="GB52" s="37"/>
      <c r="GC52" s="37"/>
      <c r="GD52" s="37"/>
      <c r="GE52" s="37"/>
      <c r="GF52" s="37"/>
      <c r="GG52" s="37"/>
      <c r="GH52" s="37"/>
      <c r="GI52" s="37"/>
      <c r="GJ52" s="37"/>
      <c r="GK52" s="37"/>
      <c r="GL52" s="37"/>
      <c r="GM52" s="37"/>
      <c r="GN52" s="37"/>
      <c r="GO52" s="37"/>
      <c r="GP52" s="37"/>
      <c r="GQ52" s="37"/>
      <c r="GR52" s="37"/>
      <c r="GS52" s="81">
        <f t="shared" si="5"/>
        <v>0</v>
      </c>
      <c r="GT52" s="37"/>
      <c r="GU52" s="37"/>
      <c r="GV52" s="37"/>
      <c r="GW52" s="37"/>
      <c r="GX52" s="37"/>
      <c r="GY52" s="37"/>
      <c r="GZ52" s="37"/>
      <c r="HA52" s="37"/>
      <c r="HB52" s="37"/>
      <c r="HC52" s="37"/>
      <c r="HD52" s="37"/>
      <c r="HE52" s="37"/>
      <c r="HF52" s="37"/>
      <c r="HG52" s="37"/>
      <c r="HH52" s="37"/>
      <c r="HI52" s="37"/>
      <c r="HJ52" s="37"/>
      <c r="HK52" s="37"/>
      <c r="HL52" s="37"/>
      <c r="HM52" s="37"/>
      <c r="HN52" s="37"/>
      <c r="HO52" s="37"/>
      <c r="HP52" s="37"/>
      <c r="HQ52" s="37"/>
      <c r="HR52" s="37"/>
      <c r="HS52" s="37"/>
      <c r="HT52" s="37"/>
      <c r="HU52" s="37"/>
      <c r="HV52" s="37"/>
      <c r="HW52" s="37"/>
      <c r="HX52" s="37"/>
      <c r="HY52" s="37"/>
      <c r="HZ52" s="81">
        <f t="shared" si="6"/>
        <v>0</v>
      </c>
    </row>
    <row r="53" spans="1:234" ht="15" customHeight="1">
      <c r="A53" s="440"/>
      <c r="B53" s="91" t="s">
        <v>671</v>
      </c>
      <c r="C53" s="124">
        <v>41333</v>
      </c>
      <c r="D53" s="207"/>
      <c r="E53" s="216"/>
      <c r="F53" s="216"/>
      <c r="G53" s="216"/>
      <c r="H53" s="216"/>
      <c r="I53" s="216"/>
      <c r="J53" s="216"/>
      <c r="K53" s="216"/>
      <c r="L53" s="216"/>
      <c r="M53" s="216"/>
      <c r="N53" s="216"/>
      <c r="O53" s="216"/>
      <c r="P53" s="216"/>
      <c r="Q53" s="216"/>
      <c r="R53" s="216"/>
      <c r="S53" s="216"/>
      <c r="T53" s="216"/>
      <c r="U53" s="216"/>
      <c r="V53" s="216"/>
      <c r="W53" s="216"/>
      <c r="X53" s="216"/>
      <c r="Y53" s="216"/>
      <c r="Z53" s="216"/>
      <c r="AA53" s="225"/>
      <c r="AB53" s="216"/>
      <c r="AC53" s="216"/>
      <c r="AD53" s="216"/>
      <c r="AE53" s="216"/>
      <c r="AF53" s="216"/>
      <c r="AG53" s="216"/>
      <c r="AH53" s="216"/>
      <c r="AI53" s="216"/>
      <c r="AJ53" s="81">
        <f t="shared" si="0"/>
        <v>0</v>
      </c>
      <c r="AK53" s="37"/>
      <c r="AL53" s="37"/>
      <c r="AM53" s="37"/>
      <c r="AN53" s="37"/>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81">
        <f t="shared" si="1"/>
        <v>0</v>
      </c>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81">
        <f t="shared" si="2"/>
        <v>0</v>
      </c>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7"/>
      <c r="EA53" s="37"/>
      <c r="EB53" s="37"/>
      <c r="EC53" s="37"/>
      <c r="ED53" s="37"/>
      <c r="EE53" s="81">
        <f t="shared" si="3"/>
        <v>0</v>
      </c>
      <c r="EF53" s="37"/>
      <c r="EG53" s="37"/>
      <c r="EH53" s="37"/>
      <c r="EI53" s="37"/>
      <c r="EJ53" s="37"/>
      <c r="EK53" s="37"/>
      <c r="EL53" s="37"/>
      <c r="EM53" s="37"/>
      <c r="EN53" s="37"/>
      <c r="EO53" s="37"/>
      <c r="EP53" s="37"/>
      <c r="EQ53" s="37"/>
      <c r="ER53" s="37"/>
      <c r="ES53" s="37"/>
      <c r="ET53" s="37"/>
      <c r="EU53" s="37"/>
      <c r="EV53" s="37"/>
      <c r="EW53" s="37"/>
      <c r="EX53" s="37"/>
      <c r="EY53" s="37"/>
      <c r="EZ53" s="37"/>
      <c r="FA53" s="37"/>
      <c r="FB53" s="37"/>
      <c r="FC53" s="37"/>
      <c r="FD53" s="37"/>
      <c r="FE53" s="37"/>
      <c r="FF53" s="37"/>
      <c r="FG53" s="37"/>
      <c r="FH53" s="37"/>
      <c r="FI53" s="37"/>
      <c r="FJ53" s="37"/>
      <c r="FK53" s="37"/>
      <c r="FL53" s="81">
        <f t="shared" si="4"/>
        <v>0</v>
      </c>
      <c r="FM53" s="37"/>
      <c r="FN53" s="37"/>
      <c r="FO53" s="37"/>
      <c r="FP53" s="37"/>
      <c r="FQ53" s="37"/>
      <c r="FR53" s="37"/>
      <c r="FS53" s="37"/>
      <c r="FT53" s="37"/>
      <c r="FU53" s="37"/>
      <c r="FV53" s="37"/>
      <c r="FW53" s="37"/>
      <c r="FX53" s="37"/>
      <c r="FY53" s="37"/>
      <c r="FZ53" s="37"/>
      <c r="GA53" s="37"/>
      <c r="GB53" s="37"/>
      <c r="GC53" s="37"/>
      <c r="GD53" s="37"/>
      <c r="GE53" s="37"/>
      <c r="GF53" s="37"/>
      <c r="GG53" s="37"/>
      <c r="GH53" s="37"/>
      <c r="GI53" s="37"/>
      <c r="GJ53" s="37"/>
      <c r="GK53" s="37"/>
      <c r="GL53" s="37"/>
      <c r="GM53" s="37"/>
      <c r="GN53" s="37"/>
      <c r="GO53" s="37"/>
      <c r="GP53" s="37"/>
      <c r="GQ53" s="37"/>
      <c r="GR53" s="37"/>
      <c r="GS53" s="81">
        <f t="shared" si="5"/>
        <v>0</v>
      </c>
      <c r="GT53" s="37"/>
      <c r="GU53" s="37"/>
      <c r="GV53" s="37"/>
      <c r="GW53" s="37"/>
      <c r="GX53" s="37"/>
      <c r="GY53" s="37"/>
      <c r="GZ53" s="37"/>
      <c r="HA53" s="37"/>
      <c r="HB53" s="37"/>
      <c r="HC53" s="37"/>
      <c r="HD53" s="37"/>
      <c r="HE53" s="37"/>
      <c r="HF53" s="37"/>
      <c r="HG53" s="37"/>
      <c r="HH53" s="37"/>
      <c r="HI53" s="37"/>
      <c r="HJ53" s="37"/>
      <c r="HK53" s="37"/>
      <c r="HL53" s="37"/>
      <c r="HM53" s="37"/>
      <c r="HN53" s="37"/>
      <c r="HO53" s="37"/>
      <c r="HP53" s="37"/>
      <c r="HQ53" s="37"/>
      <c r="HR53" s="37"/>
      <c r="HS53" s="37"/>
      <c r="HT53" s="37"/>
      <c r="HU53" s="37"/>
      <c r="HV53" s="37"/>
      <c r="HW53" s="37"/>
      <c r="HX53" s="37"/>
      <c r="HY53" s="37"/>
      <c r="HZ53" s="81">
        <f t="shared" si="6"/>
        <v>0</v>
      </c>
    </row>
    <row r="54" spans="1:234" ht="15" customHeight="1" thickBot="1">
      <c r="A54" s="440"/>
      <c r="B54" s="91" t="s">
        <v>672</v>
      </c>
      <c r="C54" s="125">
        <v>41364</v>
      </c>
      <c r="D54" s="208"/>
      <c r="E54" s="217"/>
      <c r="F54" s="217"/>
      <c r="G54" s="217"/>
      <c r="H54" s="217"/>
      <c r="I54" s="217"/>
      <c r="J54" s="217"/>
      <c r="K54" s="217"/>
      <c r="L54" s="217"/>
      <c r="M54" s="217"/>
      <c r="N54" s="217"/>
      <c r="O54" s="217"/>
      <c r="P54" s="217"/>
      <c r="Q54" s="217"/>
      <c r="R54" s="217"/>
      <c r="S54" s="217"/>
      <c r="T54" s="217"/>
      <c r="U54" s="217"/>
      <c r="V54" s="217"/>
      <c r="W54" s="217"/>
      <c r="X54" s="217"/>
      <c r="Y54" s="217"/>
      <c r="Z54" s="217"/>
      <c r="AA54" s="226"/>
      <c r="AB54" s="217"/>
      <c r="AC54" s="217"/>
      <c r="AD54" s="217"/>
      <c r="AE54" s="217"/>
      <c r="AF54" s="217"/>
      <c r="AG54" s="217"/>
      <c r="AH54" s="217"/>
      <c r="AI54" s="217"/>
      <c r="AJ54" s="82">
        <f t="shared" si="0"/>
        <v>0</v>
      </c>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82">
        <f t="shared" si="1"/>
        <v>0</v>
      </c>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82">
        <f t="shared" si="2"/>
        <v>0</v>
      </c>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82">
        <f t="shared" si="3"/>
        <v>0</v>
      </c>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82">
        <f t="shared" si="4"/>
        <v>0</v>
      </c>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82">
        <f t="shared" si="5"/>
        <v>0</v>
      </c>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82">
        <f t="shared" si="6"/>
        <v>0</v>
      </c>
    </row>
    <row r="55" spans="1:234" s="29" customFormat="1" ht="15" customHeight="1" thickTop="1">
      <c r="A55" s="440"/>
      <c r="B55" s="93" t="s">
        <v>674</v>
      </c>
      <c r="C55" s="123">
        <v>41394</v>
      </c>
      <c r="D55" s="209"/>
      <c r="E55" s="218"/>
      <c r="F55" s="218"/>
      <c r="G55" s="218"/>
      <c r="H55" s="218"/>
      <c r="I55" s="218"/>
      <c r="J55" s="218"/>
      <c r="K55" s="218"/>
      <c r="L55" s="218"/>
      <c r="M55" s="218"/>
      <c r="N55" s="218"/>
      <c r="O55" s="218"/>
      <c r="P55" s="218"/>
      <c r="Q55" s="218"/>
      <c r="R55" s="218"/>
      <c r="S55" s="218"/>
      <c r="T55" s="218"/>
      <c r="U55" s="218"/>
      <c r="V55" s="218"/>
      <c r="W55" s="218"/>
      <c r="X55" s="218"/>
      <c r="Y55" s="218"/>
      <c r="Z55" s="218"/>
      <c r="AA55" s="227"/>
      <c r="AB55" s="218"/>
      <c r="AC55" s="218"/>
      <c r="AD55" s="218"/>
      <c r="AE55" s="218"/>
      <c r="AF55" s="218"/>
      <c r="AG55" s="218"/>
      <c r="AH55" s="218"/>
      <c r="AI55" s="218"/>
      <c r="AJ55" s="83">
        <f t="shared" si="0"/>
        <v>0</v>
      </c>
      <c r="AK55" s="45"/>
      <c r="AL55" s="45"/>
      <c r="AM55" s="45"/>
      <c r="AN55" s="45"/>
      <c r="AO55" s="45"/>
      <c r="AP55" s="45"/>
      <c r="AQ55" s="45"/>
      <c r="AR55" s="45"/>
      <c r="AS55" s="45"/>
      <c r="AT55" s="45"/>
      <c r="AU55" s="45"/>
      <c r="AV55" s="45"/>
      <c r="AW55" s="45"/>
      <c r="AX55" s="45"/>
      <c r="AY55" s="45"/>
      <c r="AZ55" s="45"/>
      <c r="BA55" s="45"/>
      <c r="BB55" s="45"/>
      <c r="BC55" s="45"/>
      <c r="BD55" s="45"/>
      <c r="BE55" s="45"/>
      <c r="BF55" s="45"/>
      <c r="BG55" s="45"/>
      <c r="BH55" s="45"/>
      <c r="BI55" s="45"/>
      <c r="BJ55" s="45"/>
      <c r="BK55" s="45"/>
      <c r="BL55" s="45"/>
      <c r="BM55" s="45"/>
      <c r="BN55" s="45"/>
      <c r="BO55" s="45"/>
      <c r="BP55" s="45"/>
      <c r="BQ55" s="83">
        <f t="shared" si="1"/>
        <v>0</v>
      </c>
      <c r="BR55" s="45"/>
      <c r="BS55" s="45"/>
      <c r="BT55" s="45"/>
      <c r="BU55" s="45"/>
      <c r="BV55" s="45"/>
      <c r="BW55" s="45"/>
      <c r="BX55" s="45"/>
      <c r="BY55" s="45"/>
      <c r="BZ55" s="45"/>
      <c r="CA55" s="45"/>
      <c r="CB55" s="45"/>
      <c r="CC55" s="45"/>
      <c r="CD55" s="45"/>
      <c r="CE55" s="45"/>
      <c r="CF55" s="45"/>
      <c r="CG55" s="45"/>
      <c r="CH55" s="45"/>
      <c r="CI55" s="45"/>
      <c r="CJ55" s="45"/>
      <c r="CK55" s="45"/>
      <c r="CL55" s="45"/>
      <c r="CM55" s="45"/>
      <c r="CN55" s="45"/>
      <c r="CO55" s="45"/>
      <c r="CP55" s="45"/>
      <c r="CQ55" s="45"/>
      <c r="CR55" s="45"/>
      <c r="CS55" s="45"/>
      <c r="CT55" s="45"/>
      <c r="CU55" s="45"/>
      <c r="CV55" s="45"/>
      <c r="CW55" s="45"/>
      <c r="CX55" s="83">
        <f t="shared" si="2"/>
        <v>0</v>
      </c>
      <c r="CY55" s="45"/>
      <c r="CZ55" s="45"/>
      <c r="DA55" s="45"/>
      <c r="DB55" s="45"/>
      <c r="DC55" s="45"/>
      <c r="DD55" s="45"/>
      <c r="DE55" s="45"/>
      <c r="DF55" s="45"/>
      <c r="DG55" s="45"/>
      <c r="DH55" s="45"/>
      <c r="DI55" s="45"/>
      <c r="DJ55" s="45"/>
      <c r="DK55" s="45"/>
      <c r="DL55" s="45"/>
      <c r="DM55" s="45"/>
      <c r="DN55" s="45"/>
      <c r="DO55" s="45"/>
      <c r="DP55" s="45"/>
      <c r="DQ55" s="45"/>
      <c r="DR55" s="45"/>
      <c r="DS55" s="45"/>
      <c r="DT55" s="45"/>
      <c r="DU55" s="45"/>
      <c r="DV55" s="45"/>
      <c r="DW55" s="45"/>
      <c r="DX55" s="45"/>
      <c r="DY55" s="45"/>
      <c r="DZ55" s="45"/>
      <c r="EA55" s="45"/>
      <c r="EB55" s="45"/>
      <c r="EC55" s="45"/>
      <c r="ED55" s="45"/>
      <c r="EE55" s="83">
        <f t="shared" si="3"/>
        <v>0</v>
      </c>
      <c r="EF55" s="45"/>
      <c r="EG55" s="45"/>
      <c r="EH55" s="45"/>
      <c r="EI55" s="45"/>
      <c r="EJ55" s="45"/>
      <c r="EK55" s="45"/>
      <c r="EL55" s="45"/>
      <c r="EM55" s="45"/>
      <c r="EN55" s="45"/>
      <c r="EO55" s="45"/>
      <c r="EP55" s="45"/>
      <c r="EQ55" s="45"/>
      <c r="ER55" s="45"/>
      <c r="ES55" s="45"/>
      <c r="ET55" s="45"/>
      <c r="EU55" s="45"/>
      <c r="EV55" s="45"/>
      <c r="EW55" s="45"/>
      <c r="EX55" s="45"/>
      <c r="EY55" s="45"/>
      <c r="EZ55" s="45"/>
      <c r="FA55" s="45"/>
      <c r="FB55" s="45"/>
      <c r="FC55" s="45"/>
      <c r="FD55" s="45"/>
      <c r="FE55" s="45"/>
      <c r="FF55" s="45"/>
      <c r="FG55" s="45"/>
      <c r="FH55" s="45"/>
      <c r="FI55" s="45"/>
      <c r="FJ55" s="45"/>
      <c r="FK55" s="45"/>
      <c r="FL55" s="83">
        <f t="shared" si="4"/>
        <v>0</v>
      </c>
      <c r="FM55" s="45"/>
      <c r="FN55" s="45"/>
      <c r="FO55" s="45"/>
      <c r="FP55" s="45"/>
      <c r="FQ55" s="45"/>
      <c r="FR55" s="45"/>
      <c r="FS55" s="45"/>
      <c r="FT55" s="45"/>
      <c r="FU55" s="45"/>
      <c r="FV55" s="45"/>
      <c r="FW55" s="45"/>
      <c r="FX55" s="45"/>
      <c r="FY55" s="45"/>
      <c r="FZ55" s="45"/>
      <c r="GA55" s="45"/>
      <c r="GB55" s="45"/>
      <c r="GC55" s="45"/>
      <c r="GD55" s="45"/>
      <c r="GE55" s="45"/>
      <c r="GF55" s="45"/>
      <c r="GG55" s="45"/>
      <c r="GH55" s="45"/>
      <c r="GI55" s="45"/>
      <c r="GJ55" s="45"/>
      <c r="GK55" s="45"/>
      <c r="GL55" s="45"/>
      <c r="GM55" s="45"/>
      <c r="GN55" s="45"/>
      <c r="GO55" s="45"/>
      <c r="GP55" s="45"/>
      <c r="GQ55" s="45"/>
      <c r="GR55" s="45"/>
      <c r="GS55" s="83">
        <f t="shared" si="5"/>
        <v>0</v>
      </c>
      <c r="GT55" s="45"/>
      <c r="GU55" s="45"/>
      <c r="GV55" s="45"/>
      <c r="GW55" s="45"/>
      <c r="GX55" s="45"/>
      <c r="GY55" s="45"/>
      <c r="GZ55" s="45"/>
      <c r="HA55" s="45"/>
      <c r="HB55" s="45"/>
      <c r="HC55" s="45"/>
      <c r="HD55" s="45"/>
      <c r="HE55" s="45"/>
      <c r="HF55" s="45"/>
      <c r="HG55" s="45"/>
      <c r="HH55" s="45"/>
      <c r="HI55" s="45"/>
      <c r="HJ55" s="45"/>
      <c r="HK55" s="45"/>
      <c r="HL55" s="45"/>
      <c r="HM55" s="45"/>
      <c r="HN55" s="45"/>
      <c r="HO55" s="45"/>
      <c r="HP55" s="45"/>
      <c r="HQ55" s="45"/>
      <c r="HR55" s="45"/>
      <c r="HS55" s="45"/>
      <c r="HT55" s="45"/>
      <c r="HU55" s="45"/>
      <c r="HV55" s="45"/>
      <c r="HW55" s="45"/>
      <c r="HX55" s="45"/>
      <c r="HY55" s="45"/>
      <c r="HZ55" s="83">
        <f t="shared" si="6"/>
        <v>0</v>
      </c>
    </row>
    <row r="56" spans="1:234" ht="15" customHeight="1">
      <c r="A56" s="440"/>
      <c r="B56" s="91" t="s">
        <v>675</v>
      </c>
      <c r="C56" s="124">
        <v>41425</v>
      </c>
      <c r="D56" s="207"/>
      <c r="E56" s="216"/>
      <c r="F56" s="216"/>
      <c r="G56" s="216"/>
      <c r="H56" s="216"/>
      <c r="I56" s="216"/>
      <c r="J56" s="216"/>
      <c r="K56" s="216"/>
      <c r="L56" s="216"/>
      <c r="M56" s="216"/>
      <c r="N56" s="216"/>
      <c r="O56" s="216"/>
      <c r="P56" s="216"/>
      <c r="Q56" s="216"/>
      <c r="R56" s="216"/>
      <c r="S56" s="216"/>
      <c r="T56" s="216"/>
      <c r="U56" s="216"/>
      <c r="V56" s="216"/>
      <c r="W56" s="216"/>
      <c r="X56" s="216"/>
      <c r="Y56" s="216"/>
      <c r="Z56" s="216"/>
      <c r="AA56" s="225"/>
      <c r="AB56" s="216"/>
      <c r="AC56" s="216"/>
      <c r="AD56" s="216"/>
      <c r="AE56" s="216"/>
      <c r="AF56" s="216"/>
      <c r="AG56" s="216"/>
      <c r="AH56" s="216"/>
      <c r="AI56" s="216"/>
      <c r="AJ56" s="81">
        <f t="shared" si="0"/>
        <v>0</v>
      </c>
      <c r="AK56" s="37"/>
      <c r="AL56" s="37"/>
      <c r="AM56" s="37"/>
      <c r="AN56" s="37"/>
      <c r="AO56" s="37"/>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81">
        <f t="shared" si="1"/>
        <v>0</v>
      </c>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Q56" s="37"/>
      <c r="CR56" s="37"/>
      <c r="CS56" s="37"/>
      <c r="CT56" s="37"/>
      <c r="CU56" s="37"/>
      <c r="CV56" s="37"/>
      <c r="CW56" s="37"/>
      <c r="CX56" s="81">
        <f t="shared" si="2"/>
        <v>0</v>
      </c>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7"/>
      <c r="DX56" s="37"/>
      <c r="DY56" s="37"/>
      <c r="DZ56" s="37"/>
      <c r="EA56" s="37"/>
      <c r="EB56" s="37"/>
      <c r="EC56" s="37"/>
      <c r="ED56" s="37"/>
      <c r="EE56" s="81">
        <f t="shared" si="3"/>
        <v>0</v>
      </c>
      <c r="EF56" s="37"/>
      <c r="EG56" s="37"/>
      <c r="EH56" s="37"/>
      <c r="EI56" s="37"/>
      <c r="EJ56" s="37"/>
      <c r="EK56" s="37"/>
      <c r="EL56" s="37"/>
      <c r="EM56" s="37"/>
      <c r="EN56" s="37"/>
      <c r="EO56" s="37"/>
      <c r="EP56" s="37"/>
      <c r="EQ56" s="37"/>
      <c r="ER56" s="37"/>
      <c r="ES56" s="37"/>
      <c r="ET56" s="37"/>
      <c r="EU56" s="37"/>
      <c r="EV56" s="37"/>
      <c r="EW56" s="37"/>
      <c r="EX56" s="37"/>
      <c r="EY56" s="37"/>
      <c r="EZ56" s="37"/>
      <c r="FA56" s="37"/>
      <c r="FB56" s="37"/>
      <c r="FC56" s="37"/>
      <c r="FD56" s="37"/>
      <c r="FE56" s="37"/>
      <c r="FF56" s="37"/>
      <c r="FG56" s="37"/>
      <c r="FH56" s="37"/>
      <c r="FI56" s="37"/>
      <c r="FJ56" s="37"/>
      <c r="FK56" s="37"/>
      <c r="FL56" s="81">
        <f t="shared" si="4"/>
        <v>0</v>
      </c>
      <c r="FM56" s="37"/>
      <c r="FN56" s="37"/>
      <c r="FO56" s="37"/>
      <c r="FP56" s="37"/>
      <c r="FQ56" s="37"/>
      <c r="FR56" s="37"/>
      <c r="FS56" s="37"/>
      <c r="FT56" s="37"/>
      <c r="FU56" s="37"/>
      <c r="FV56" s="37"/>
      <c r="FW56" s="37"/>
      <c r="FX56" s="37"/>
      <c r="FY56" s="37"/>
      <c r="FZ56" s="37"/>
      <c r="GA56" s="37"/>
      <c r="GB56" s="37"/>
      <c r="GC56" s="37"/>
      <c r="GD56" s="37"/>
      <c r="GE56" s="37"/>
      <c r="GF56" s="37"/>
      <c r="GG56" s="37"/>
      <c r="GH56" s="37"/>
      <c r="GI56" s="37"/>
      <c r="GJ56" s="37"/>
      <c r="GK56" s="37"/>
      <c r="GL56" s="37"/>
      <c r="GM56" s="37"/>
      <c r="GN56" s="37"/>
      <c r="GO56" s="37"/>
      <c r="GP56" s="37"/>
      <c r="GQ56" s="37"/>
      <c r="GR56" s="37"/>
      <c r="GS56" s="81">
        <f t="shared" si="5"/>
        <v>0</v>
      </c>
      <c r="GT56" s="37"/>
      <c r="GU56" s="37"/>
      <c r="GV56" s="37"/>
      <c r="GW56" s="37"/>
      <c r="GX56" s="37"/>
      <c r="GY56" s="37"/>
      <c r="GZ56" s="37"/>
      <c r="HA56" s="37"/>
      <c r="HB56" s="37"/>
      <c r="HC56" s="37"/>
      <c r="HD56" s="37"/>
      <c r="HE56" s="37"/>
      <c r="HF56" s="37"/>
      <c r="HG56" s="37"/>
      <c r="HH56" s="37"/>
      <c r="HI56" s="37"/>
      <c r="HJ56" s="37"/>
      <c r="HK56" s="37"/>
      <c r="HL56" s="37"/>
      <c r="HM56" s="37"/>
      <c r="HN56" s="37"/>
      <c r="HO56" s="37"/>
      <c r="HP56" s="37"/>
      <c r="HQ56" s="37"/>
      <c r="HR56" s="37"/>
      <c r="HS56" s="37"/>
      <c r="HT56" s="37"/>
      <c r="HU56" s="37"/>
      <c r="HV56" s="37"/>
      <c r="HW56" s="37"/>
      <c r="HX56" s="37"/>
      <c r="HY56" s="37"/>
      <c r="HZ56" s="81">
        <f t="shared" si="6"/>
        <v>0</v>
      </c>
    </row>
    <row r="57" spans="1:234" ht="15" customHeight="1">
      <c r="A57" s="440"/>
      <c r="B57" s="91" t="s">
        <v>676</v>
      </c>
      <c r="C57" s="124">
        <v>41455</v>
      </c>
      <c r="D57" s="207"/>
      <c r="E57" s="216"/>
      <c r="F57" s="216"/>
      <c r="G57" s="216"/>
      <c r="H57" s="216"/>
      <c r="I57" s="216"/>
      <c r="J57" s="216"/>
      <c r="K57" s="216"/>
      <c r="L57" s="216"/>
      <c r="M57" s="216"/>
      <c r="N57" s="216"/>
      <c r="O57" s="216"/>
      <c r="P57" s="216"/>
      <c r="Q57" s="216"/>
      <c r="R57" s="216"/>
      <c r="S57" s="216"/>
      <c r="T57" s="216"/>
      <c r="U57" s="216"/>
      <c r="V57" s="216"/>
      <c r="W57" s="216"/>
      <c r="X57" s="216"/>
      <c r="Y57" s="216"/>
      <c r="Z57" s="216"/>
      <c r="AA57" s="225"/>
      <c r="AB57" s="216"/>
      <c r="AC57" s="216"/>
      <c r="AD57" s="216"/>
      <c r="AE57" s="216"/>
      <c r="AF57" s="216"/>
      <c r="AG57" s="216"/>
      <c r="AH57" s="216"/>
      <c r="AI57" s="216"/>
      <c r="AJ57" s="81">
        <f t="shared" si="0"/>
        <v>0</v>
      </c>
      <c r="AK57" s="37"/>
      <c r="AL57" s="37"/>
      <c r="AM57" s="37"/>
      <c r="AN57" s="37"/>
      <c r="AO57" s="37"/>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81">
        <f t="shared" si="1"/>
        <v>0</v>
      </c>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Q57" s="37"/>
      <c r="CR57" s="37"/>
      <c r="CS57" s="37"/>
      <c r="CT57" s="37"/>
      <c r="CU57" s="37"/>
      <c r="CV57" s="37"/>
      <c r="CW57" s="37"/>
      <c r="CX57" s="81">
        <f t="shared" si="2"/>
        <v>0</v>
      </c>
      <c r="CY57" s="37"/>
      <c r="CZ57" s="37"/>
      <c r="DA57" s="37"/>
      <c r="DB57" s="37"/>
      <c r="DC57" s="37"/>
      <c r="DD57" s="37"/>
      <c r="DE57" s="37"/>
      <c r="DF57" s="37"/>
      <c r="DG57" s="37"/>
      <c r="DH57" s="37"/>
      <c r="DI57" s="37"/>
      <c r="DJ57" s="37"/>
      <c r="DK57" s="37"/>
      <c r="DL57" s="37"/>
      <c r="DM57" s="37"/>
      <c r="DN57" s="37"/>
      <c r="DO57" s="37"/>
      <c r="DP57" s="37"/>
      <c r="DQ57" s="37"/>
      <c r="DR57" s="37"/>
      <c r="DS57" s="37"/>
      <c r="DT57" s="37"/>
      <c r="DU57" s="37"/>
      <c r="DV57" s="37"/>
      <c r="DW57" s="37"/>
      <c r="DX57" s="37"/>
      <c r="DY57" s="37"/>
      <c r="DZ57" s="37"/>
      <c r="EA57" s="37"/>
      <c r="EB57" s="37"/>
      <c r="EC57" s="37"/>
      <c r="ED57" s="37"/>
      <c r="EE57" s="81">
        <f t="shared" si="3"/>
        <v>0</v>
      </c>
      <c r="EF57" s="37"/>
      <c r="EG57" s="37"/>
      <c r="EH57" s="37"/>
      <c r="EI57" s="37"/>
      <c r="EJ57" s="37"/>
      <c r="EK57" s="37"/>
      <c r="EL57" s="37"/>
      <c r="EM57" s="37"/>
      <c r="EN57" s="37"/>
      <c r="EO57" s="37"/>
      <c r="EP57" s="37"/>
      <c r="EQ57" s="37"/>
      <c r="ER57" s="37"/>
      <c r="ES57" s="37"/>
      <c r="ET57" s="37"/>
      <c r="EU57" s="37"/>
      <c r="EV57" s="37"/>
      <c r="EW57" s="37"/>
      <c r="EX57" s="37"/>
      <c r="EY57" s="37"/>
      <c r="EZ57" s="37"/>
      <c r="FA57" s="37"/>
      <c r="FB57" s="37"/>
      <c r="FC57" s="37"/>
      <c r="FD57" s="37"/>
      <c r="FE57" s="37"/>
      <c r="FF57" s="37"/>
      <c r="FG57" s="37"/>
      <c r="FH57" s="37"/>
      <c r="FI57" s="37"/>
      <c r="FJ57" s="37"/>
      <c r="FK57" s="37"/>
      <c r="FL57" s="81">
        <f t="shared" si="4"/>
        <v>0</v>
      </c>
      <c r="FM57" s="37"/>
      <c r="FN57" s="37"/>
      <c r="FO57" s="37"/>
      <c r="FP57" s="37"/>
      <c r="FQ57" s="37"/>
      <c r="FR57" s="37"/>
      <c r="FS57" s="37"/>
      <c r="FT57" s="37"/>
      <c r="FU57" s="37"/>
      <c r="FV57" s="37"/>
      <c r="FW57" s="37"/>
      <c r="FX57" s="37"/>
      <c r="FY57" s="37"/>
      <c r="FZ57" s="37"/>
      <c r="GA57" s="37"/>
      <c r="GB57" s="37"/>
      <c r="GC57" s="37"/>
      <c r="GD57" s="37"/>
      <c r="GE57" s="37"/>
      <c r="GF57" s="37"/>
      <c r="GG57" s="37"/>
      <c r="GH57" s="37"/>
      <c r="GI57" s="37"/>
      <c r="GJ57" s="37"/>
      <c r="GK57" s="37"/>
      <c r="GL57" s="37"/>
      <c r="GM57" s="37"/>
      <c r="GN57" s="37"/>
      <c r="GO57" s="37"/>
      <c r="GP57" s="37"/>
      <c r="GQ57" s="37"/>
      <c r="GR57" s="37"/>
      <c r="GS57" s="81">
        <f t="shared" si="5"/>
        <v>0</v>
      </c>
      <c r="GT57" s="37"/>
      <c r="GU57" s="37"/>
      <c r="GV57" s="37"/>
      <c r="GW57" s="37"/>
      <c r="GX57" s="37"/>
      <c r="GY57" s="37"/>
      <c r="GZ57" s="37"/>
      <c r="HA57" s="37"/>
      <c r="HB57" s="37"/>
      <c r="HC57" s="37"/>
      <c r="HD57" s="37"/>
      <c r="HE57" s="37"/>
      <c r="HF57" s="37"/>
      <c r="HG57" s="37"/>
      <c r="HH57" s="37"/>
      <c r="HI57" s="37"/>
      <c r="HJ57" s="37"/>
      <c r="HK57" s="37"/>
      <c r="HL57" s="37"/>
      <c r="HM57" s="37"/>
      <c r="HN57" s="37"/>
      <c r="HO57" s="37"/>
      <c r="HP57" s="37"/>
      <c r="HQ57" s="37"/>
      <c r="HR57" s="37"/>
      <c r="HS57" s="37"/>
      <c r="HT57" s="37"/>
      <c r="HU57" s="37"/>
      <c r="HV57" s="37"/>
      <c r="HW57" s="37"/>
      <c r="HX57" s="37"/>
      <c r="HY57" s="37"/>
      <c r="HZ57" s="81">
        <f t="shared" si="6"/>
        <v>0</v>
      </c>
    </row>
    <row r="58" spans="1:234" ht="15" customHeight="1">
      <c r="A58" s="440"/>
      <c r="B58" s="91" t="s">
        <v>677</v>
      </c>
      <c r="C58" s="124">
        <v>41486</v>
      </c>
      <c r="D58" s="207"/>
      <c r="E58" s="216"/>
      <c r="F58" s="216"/>
      <c r="G58" s="216"/>
      <c r="H58" s="216"/>
      <c r="I58" s="216"/>
      <c r="J58" s="216"/>
      <c r="K58" s="216"/>
      <c r="L58" s="216"/>
      <c r="M58" s="216"/>
      <c r="N58" s="216"/>
      <c r="O58" s="216"/>
      <c r="P58" s="216"/>
      <c r="Q58" s="216"/>
      <c r="R58" s="216"/>
      <c r="S58" s="216"/>
      <c r="T58" s="216"/>
      <c r="U58" s="216"/>
      <c r="V58" s="216"/>
      <c r="W58" s="216"/>
      <c r="X58" s="216"/>
      <c r="Y58" s="216"/>
      <c r="Z58" s="216"/>
      <c r="AA58" s="225"/>
      <c r="AB58" s="216"/>
      <c r="AC58" s="216"/>
      <c r="AD58" s="216"/>
      <c r="AE58" s="216"/>
      <c r="AF58" s="216"/>
      <c r="AG58" s="216"/>
      <c r="AH58" s="216"/>
      <c r="AI58" s="216"/>
      <c r="AJ58" s="81">
        <f t="shared" si="0"/>
        <v>0</v>
      </c>
      <c r="AK58" s="37"/>
      <c r="AL58" s="37"/>
      <c r="AM58" s="37"/>
      <c r="AN58" s="37"/>
      <c r="AO58" s="37"/>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81">
        <f t="shared" si="1"/>
        <v>0</v>
      </c>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c r="CU58" s="37"/>
      <c r="CV58" s="37"/>
      <c r="CW58" s="37"/>
      <c r="CX58" s="81">
        <f t="shared" si="2"/>
        <v>0</v>
      </c>
      <c r="CY58" s="37"/>
      <c r="CZ58" s="37"/>
      <c r="DA58" s="37"/>
      <c r="DB58" s="37"/>
      <c r="DC58" s="37"/>
      <c r="DD58" s="37"/>
      <c r="DE58" s="37"/>
      <c r="DF58" s="37"/>
      <c r="DG58" s="37"/>
      <c r="DH58" s="37"/>
      <c r="DI58" s="37"/>
      <c r="DJ58" s="37"/>
      <c r="DK58" s="37"/>
      <c r="DL58" s="37"/>
      <c r="DM58" s="37"/>
      <c r="DN58" s="37"/>
      <c r="DO58" s="37"/>
      <c r="DP58" s="37"/>
      <c r="DQ58" s="37"/>
      <c r="DR58" s="37"/>
      <c r="DS58" s="37"/>
      <c r="DT58" s="37"/>
      <c r="DU58" s="37"/>
      <c r="DV58" s="37"/>
      <c r="DW58" s="37"/>
      <c r="DX58" s="37"/>
      <c r="DY58" s="37"/>
      <c r="DZ58" s="37"/>
      <c r="EA58" s="37"/>
      <c r="EB58" s="37"/>
      <c r="EC58" s="37"/>
      <c r="ED58" s="37"/>
      <c r="EE58" s="81">
        <f t="shared" si="3"/>
        <v>0</v>
      </c>
      <c r="EF58" s="37"/>
      <c r="EG58" s="37"/>
      <c r="EH58" s="37"/>
      <c r="EI58" s="37"/>
      <c r="EJ58" s="37"/>
      <c r="EK58" s="37"/>
      <c r="EL58" s="37"/>
      <c r="EM58" s="37"/>
      <c r="EN58" s="37"/>
      <c r="EO58" s="37"/>
      <c r="EP58" s="37"/>
      <c r="EQ58" s="37"/>
      <c r="ER58" s="37"/>
      <c r="ES58" s="37"/>
      <c r="ET58" s="37"/>
      <c r="EU58" s="37"/>
      <c r="EV58" s="37"/>
      <c r="EW58" s="37"/>
      <c r="EX58" s="37"/>
      <c r="EY58" s="37"/>
      <c r="EZ58" s="37"/>
      <c r="FA58" s="37"/>
      <c r="FB58" s="37"/>
      <c r="FC58" s="37"/>
      <c r="FD58" s="37"/>
      <c r="FE58" s="37"/>
      <c r="FF58" s="37"/>
      <c r="FG58" s="37"/>
      <c r="FH58" s="37"/>
      <c r="FI58" s="37"/>
      <c r="FJ58" s="37"/>
      <c r="FK58" s="37"/>
      <c r="FL58" s="81">
        <f t="shared" si="4"/>
        <v>0</v>
      </c>
      <c r="FM58" s="37"/>
      <c r="FN58" s="37"/>
      <c r="FO58" s="37"/>
      <c r="FP58" s="37"/>
      <c r="FQ58" s="37"/>
      <c r="FR58" s="37"/>
      <c r="FS58" s="37"/>
      <c r="FT58" s="37"/>
      <c r="FU58" s="37"/>
      <c r="FV58" s="37"/>
      <c r="FW58" s="37"/>
      <c r="FX58" s="37"/>
      <c r="FY58" s="37"/>
      <c r="FZ58" s="37"/>
      <c r="GA58" s="37"/>
      <c r="GB58" s="37"/>
      <c r="GC58" s="37"/>
      <c r="GD58" s="37"/>
      <c r="GE58" s="37"/>
      <c r="GF58" s="37"/>
      <c r="GG58" s="37"/>
      <c r="GH58" s="37"/>
      <c r="GI58" s="37"/>
      <c r="GJ58" s="37"/>
      <c r="GK58" s="37"/>
      <c r="GL58" s="37"/>
      <c r="GM58" s="37"/>
      <c r="GN58" s="37"/>
      <c r="GO58" s="37"/>
      <c r="GP58" s="37"/>
      <c r="GQ58" s="37"/>
      <c r="GR58" s="37"/>
      <c r="GS58" s="81">
        <f t="shared" si="5"/>
        <v>0</v>
      </c>
      <c r="GT58" s="37"/>
      <c r="GU58" s="37"/>
      <c r="GV58" s="37"/>
      <c r="GW58" s="37"/>
      <c r="GX58" s="37"/>
      <c r="GY58" s="37"/>
      <c r="GZ58" s="37"/>
      <c r="HA58" s="37"/>
      <c r="HB58" s="37"/>
      <c r="HC58" s="37"/>
      <c r="HD58" s="37"/>
      <c r="HE58" s="37"/>
      <c r="HF58" s="37"/>
      <c r="HG58" s="37"/>
      <c r="HH58" s="37"/>
      <c r="HI58" s="37"/>
      <c r="HJ58" s="37"/>
      <c r="HK58" s="37"/>
      <c r="HL58" s="37"/>
      <c r="HM58" s="37"/>
      <c r="HN58" s="37"/>
      <c r="HO58" s="37"/>
      <c r="HP58" s="37"/>
      <c r="HQ58" s="37"/>
      <c r="HR58" s="37"/>
      <c r="HS58" s="37"/>
      <c r="HT58" s="37"/>
      <c r="HU58" s="37"/>
      <c r="HV58" s="37"/>
      <c r="HW58" s="37"/>
      <c r="HX58" s="37"/>
      <c r="HY58" s="37"/>
      <c r="HZ58" s="81">
        <f t="shared" si="6"/>
        <v>0</v>
      </c>
    </row>
    <row r="59" spans="1:234" ht="15" customHeight="1">
      <c r="A59" s="440"/>
      <c r="B59" s="91" t="s">
        <v>678</v>
      </c>
      <c r="C59" s="124">
        <v>41517</v>
      </c>
      <c r="D59" s="207"/>
      <c r="E59" s="216"/>
      <c r="F59" s="216"/>
      <c r="G59" s="216"/>
      <c r="H59" s="216"/>
      <c r="I59" s="216"/>
      <c r="J59" s="216"/>
      <c r="K59" s="216"/>
      <c r="L59" s="216"/>
      <c r="M59" s="216"/>
      <c r="N59" s="216"/>
      <c r="O59" s="216"/>
      <c r="P59" s="216"/>
      <c r="Q59" s="216"/>
      <c r="R59" s="216"/>
      <c r="S59" s="216"/>
      <c r="T59" s="216"/>
      <c r="U59" s="216"/>
      <c r="V59" s="216"/>
      <c r="W59" s="216"/>
      <c r="X59" s="216"/>
      <c r="Y59" s="216"/>
      <c r="Z59" s="216"/>
      <c r="AA59" s="225"/>
      <c r="AB59" s="216"/>
      <c r="AC59" s="216"/>
      <c r="AD59" s="216"/>
      <c r="AE59" s="216"/>
      <c r="AF59" s="216"/>
      <c r="AG59" s="216"/>
      <c r="AH59" s="216"/>
      <c r="AI59" s="216"/>
      <c r="AJ59" s="81">
        <f t="shared" si="0"/>
        <v>0</v>
      </c>
      <c r="AK59" s="37"/>
      <c r="AL59" s="37"/>
      <c r="AM59" s="37"/>
      <c r="AN59" s="37"/>
      <c r="AO59" s="37"/>
      <c r="AP59" s="37"/>
      <c r="AQ59" s="37"/>
      <c r="AR59" s="37"/>
      <c r="AS59" s="37"/>
      <c r="AT59" s="37"/>
      <c r="AU59" s="37"/>
      <c r="AV59" s="37"/>
      <c r="AW59" s="37"/>
      <c r="AX59" s="37"/>
      <c r="AY59" s="37"/>
      <c r="AZ59" s="37"/>
      <c r="BA59" s="37"/>
      <c r="BB59" s="37"/>
      <c r="BC59" s="37"/>
      <c r="BD59" s="37"/>
      <c r="BE59" s="37"/>
      <c r="BF59" s="37"/>
      <c r="BG59" s="37"/>
      <c r="BH59" s="37"/>
      <c r="BI59" s="37"/>
      <c r="BJ59" s="37"/>
      <c r="BK59" s="37"/>
      <c r="BL59" s="37"/>
      <c r="BM59" s="37"/>
      <c r="BN59" s="37"/>
      <c r="BO59" s="37"/>
      <c r="BP59" s="37"/>
      <c r="BQ59" s="81">
        <f t="shared" si="1"/>
        <v>0</v>
      </c>
      <c r="BR59" s="37"/>
      <c r="BS59" s="37"/>
      <c r="BT59" s="37"/>
      <c r="BU59" s="37"/>
      <c r="BV59" s="37"/>
      <c r="BW59" s="37"/>
      <c r="BX59" s="37"/>
      <c r="BY59" s="37"/>
      <c r="BZ59" s="37"/>
      <c r="CA59" s="37"/>
      <c r="CB59" s="37"/>
      <c r="CC59" s="37"/>
      <c r="CD59" s="37"/>
      <c r="CE59" s="37"/>
      <c r="CF59" s="37"/>
      <c r="CG59" s="37"/>
      <c r="CH59" s="37"/>
      <c r="CI59" s="37"/>
      <c r="CJ59" s="37"/>
      <c r="CK59" s="37"/>
      <c r="CL59" s="37"/>
      <c r="CM59" s="37"/>
      <c r="CN59" s="37"/>
      <c r="CO59" s="37"/>
      <c r="CP59" s="37"/>
      <c r="CQ59" s="37"/>
      <c r="CR59" s="37"/>
      <c r="CS59" s="37"/>
      <c r="CT59" s="37"/>
      <c r="CU59" s="37"/>
      <c r="CV59" s="37"/>
      <c r="CW59" s="37"/>
      <c r="CX59" s="81">
        <f t="shared" si="2"/>
        <v>0</v>
      </c>
      <c r="CY59" s="37"/>
      <c r="CZ59" s="37"/>
      <c r="DA59" s="37"/>
      <c r="DB59" s="37"/>
      <c r="DC59" s="37"/>
      <c r="DD59" s="37"/>
      <c r="DE59" s="37"/>
      <c r="DF59" s="37"/>
      <c r="DG59" s="37"/>
      <c r="DH59" s="37"/>
      <c r="DI59" s="37"/>
      <c r="DJ59" s="37"/>
      <c r="DK59" s="37"/>
      <c r="DL59" s="37"/>
      <c r="DM59" s="37"/>
      <c r="DN59" s="37"/>
      <c r="DO59" s="37"/>
      <c r="DP59" s="37"/>
      <c r="DQ59" s="37"/>
      <c r="DR59" s="37"/>
      <c r="DS59" s="37"/>
      <c r="DT59" s="37"/>
      <c r="DU59" s="37"/>
      <c r="DV59" s="37"/>
      <c r="DW59" s="37"/>
      <c r="DX59" s="37"/>
      <c r="DY59" s="37"/>
      <c r="DZ59" s="37"/>
      <c r="EA59" s="37"/>
      <c r="EB59" s="37"/>
      <c r="EC59" s="37"/>
      <c r="ED59" s="37"/>
      <c r="EE59" s="81">
        <f t="shared" si="3"/>
        <v>0</v>
      </c>
      <c r="EF59" s="37"/>
      <c r="EG59" s="37"/>
      <c r="EH59" s="37"/>
      <c r="EI59" s="37"/>
      <c r="EJ59" s="37"/>
      <c r="EK59" s="37"/>
      <c r="EL59" s="37"/>
      <c r="EM59" s="37"/>
      <c r="EN59" s="37"/>
      <c r="EO59" s="37"/>
      <c r="EP59" s="37"/>
      <c r="EQ59" s="37"/>
      <c r="ER59" s="37"/>
      <c r="ES59" s="37"/>
      <c r="ET59" s="37"/>
      <c r="EU59" s="37"/>
      <c r="EV59" s="37"/>
      <c r="EW59" s="37"/>
      <c r="EX59" s="37"/>
      <c r="EY59" s="37"/>
      <c r="EZ59" s="37"/>
      <c r="FA59" s="37"/>
      <c r="FB59" s="37"/>
      <c r="FC59" s="37"/>
      <c r="FD59" s="37"/>
      <c r="FE59" s="37"/>
      <c r="FF59" s="37"/>
      <c r="FG59" s="37"/>
      <c r="FH59" s="37"/>
      <c r="FI59" s="37"/>
      <c r="FJ59" s="37"/>
      <c r="FK59" s="37"/>
      <c r="FL59" s="81">
        <f t="shared" si="4"/>
        <v>0</v>
      </c>
      <c r="FM59" s="37"/>
      <c r="FN59" s="37"/>
      <c r="FO59" s="37"/>
      <c r="FP59" s="37"/>
      <c r="FQ59" s="37"/>
      <c r="FR59" s="37"/>
      <c r="FS59" s="37"/>
      <c r="FT59" s="37"/>
      <c r="FU59" s="37"/>
      <c r="FV59" s="37"/>
      <c r="FW59" s="37"/>
      <c r="FX59" s="37"/>
      <c r="FY59" s="37"/>
      <c r="FZ59" s="37"/>
      <c r="GA59" s="37"/>
      <c r="GB59" s="37"/>
      <c r="GC59" s="37"/>
      <c r="GD59" s="37"/>
      <c r="GE59" s="37"/>
      <c r="GF59" s="37"/>
      <c r="GG59" s="37"/>
      <c r="GH59" s="37"/>
      <c r="GI59" s="37"/>
      <c r="GJ59" s="37"/>
      <c r="GK59" s="37"/>
      <c r="GL59" s="37"/>
      <c r="GM59" s="37"/>
      <c r="GN59" s="37"/>
      <c r="GO59" s="37"/>
      <c r="GP59" s="37"/>
      <c r="GQ59" s="37"/>
      <c r="GR59" s="37"/>
      <c r="GS59" s="81">
        <f t="shared" si="5"/>
        <v>0</v>
      </c>
      <c r="GT59" s="37"/>
      <c r="GU59" s="37"/>
      <c r="GV59" s="37"/>
      <c r="GW59" s="37"/>
      <c r="GX59" s="37"/>
      <c r="GY59" s="37"/>
      <c r="GZ59" s="37"/>
      <c r="HA59" s="37"/>
      <c r="HB59" s="37"/>
      <c r="HC59" s="37"/>
      <c r="HD59" s="37"/>
      <c r="HE59" s="37"/>
      <c r="HF59" s="37"/>
      <c r="HG59" s="37"/>
      <c r="HH59" s="37"/>
      <c r="HI59" s="37"/>
      <c r="HJ59" s="37"/>
      <c r="HK59" s="37"/>
      <c r="HL59" s="37"/>
      <c r="HM59" s="37"/>
      <c r="HN59" s="37"/>
      <c r="HO59" s="37"/>
      <c r="HP59" s="37"/>
      <c r="HQ59" s="37"/>
      <c r="HR59" s="37"/>
      <c r="HS59" s="37"/>
      <c r="HT59" s="37"/>
      <c r="HU59" s="37"/>
      <c r="HV59" s="37"/>
      <c r="HW59" s="37"/>
      <c r="HX59" s="37"/>
      <c r="HY59" s="37"/>
      <c r="HZ59" s="81">
        <f t="shared" si="6"/>
        <v>0</v>
      </c>
    </row>
    <row r="60" spans="1:234" ht="15" customHeight="1">
      <c r="A60" s="440"/>
      <c r="B60" s="91" t="s">
        <v>679</v>
      </c>
      <c r="C60" s="124">
        <v>41547</v>
      </c>
      <c r="D60" s="207"/>
      <c r="E60" s="216"/>
      <c r="F60" s="216"/>
      <c r="G60" s="216"/>
      <c r="H60" s="216"/>
      <c r="I60" s="216"/>
      <c r="J60" s="216"/>
      <c r="K60" s="216"/>
      <c r="L60" s="216"/>
      <c r="M60" s="216"/>
      <c r="N60" s="216"/>
      <c r="O60" s="216"/>
      <c r="P60" s="216"/>
      <c r="Q60" s="216"/>
      <c r="R60" s="216"/>
      <c r="S60" s="216"/>
      <c r="T60" s="216"/>
      <c r="U60" s="216"/>
      <c r="V60" s="216"/>
      <c r="W60" s="216"/>
      <c r="X60" s="216"/>
      <c r="Y60" s="216"/>
      <c r="Z60" s="216"/>
      <c r="AA60" s="225"/>
      <c r="AB60" s="216"/>
      <c r="AC60" s="216"/>
      <c r="AD60" s="216"/>
      <c r="AE60" s="216"/>
      <c r="AF60" s="216"/>
      <c r="AG60" s="216"/>
      <c r="AH60" s="216"/>
      <c r="AI60" s="216"/>
      <c r="AJ60" s="81">
        <f t="shared" si="0"/>
        <v>0</v>
      </c>
      <c r="AK60" s="37"/>
      <c r="AL60" s="37"/>
      <c r="AM60" s="37"/>
      <c r="AN60" s="37"/>
      <c r="AO60" s="37"/>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37"/>
      <c r="BN60" s="37"/>
      <c r="BO60" s="37"/>
      <c r="BP60" s="37"/>
      <c r="BQ60" s="81">
        <f t="shared" si="1"/>
        <v>0</v>
      </c>
      <c r="BR60" s="37"/>
      <c r="BS60" s="37"/>
      <c r="BT60" s="37"/>
      <c r="BU60" s="37"/>
      <c r="BV60" s="37"/>
      <c r="BW60" s="37"/>
      <c r="BX60" s="37"/>
      <c r="BY60" s="37"/>
      <c r="BZ60" s="37"/>
      <c r="CA60" s="37"/>
      <c r="CB60" s="37"/>
      <c r="CC60" s="37"/>
      <c r="CD60" s="37"/>
      <c r="CE60" s="37"/>
      <c r="CF60" s="37"/>
      <c r="CG60" s="37"/>
      <c r="CH60" s="37"/>
      <c r="CI60" s="37"/>
      <c r="CJ60" s="37"/>
      <c r="CK60" s="37"/>
      <c r="CL60" s="37"/>
      <c r="CM60" s="37"/>
      <c r="CN60" s="37"/>
      <c r="CO60" s="37"/>
      <c r="CP60" s="37"/>
      <c r="CQ60" s="37"/>
      <c r="CR60" s="37"/>
      <c r="CS60" s="37"/>
      <c r="CT60" s="37"/>
      <c r="CU60" s="37"/>
      <c r="CV60" s="37"/>
      <c r="CW60" s="37"/>
      <c r="CX60" s="81">
        <f t="shared" si="2"/>
        <v>0</v>
      </c>
      <c r="CY60" s="37"/>
      <c r="CZ60" s="37"/>
      <c r="DA60" s="37"/>
      <c r="DB60" s="37"/>
      <c r="DC60" s="37"/>
      <c r="DD60" s="37"/>
      <c r="DE60" s="37"/>
      <c r="DF60" s="37"/>
      <c r="DG60" s="37"/>
      <c r="DH60" s="37"/>
      <c r="DI60" s="37"/>
      <c r="DJ60" s="37"/>
      <c r="DK60" s="37"/>
      <c r="DL60" s="37"/>
      <c r="DM60" s="37"/>
      <c r="DN60" s="37"/>
      <c r="DO60" s="37"/>
      <c r="DP60" s="37"/>
      <c r="DQ60" s="37"/>
      <c r="DR60" s="37"/>
      <c r="DS60" s="37"/>
      <c r="DT60" s="37"/>
      <c r="DU60" s="37"/>
      <c r="DV60" s="37"/>
      <c r="DW60" s="37"/>
      <c r="DX60" s="37"/>
      <c r="DY60" s="37"/>
      <c r="DZ60" s="37"/>
      <c r="EA60" s="37"/>
      <c r="EB60" s="37"/>
      <c r="EC60" s="37"/>
      <c r="ED60" s="37"/>
      <c r="EE60" s="81">
        <f t="shared" si="3"/>
        <v>0</v>
      </c>
      <c r="EF60" s="37"/>
      <c r="EG60" s="37"/>
      <c r="EH60" s="37"/>
      <c r="EI60" s="37"/>
      <c r="EJ60" s="37"/>
      <c r="EK60" s="37"/>
      <c r="EL60" s="37"/>
      <c r="EM60" s="37"/>
      <c r="EN60" s="37"/>
      <c r="EO60" s="37"/>
      <c r="EP60" s="37"/>
      <c r="EQ60" s="37"/>
      <c r="ER60" s="37"/>
      <c r="ES60" s="37"/>
      <c r="ET60" s="37"/>
      <c r="EU60" s="37"/>
      <c r="EV60" s="37"/>
      <c r="EW60" s="37"/>
      <c r="EX60" s="37"/>
      <c r="EY60" s="37"/>
      <c r="EZ60" s="37"/>
      <c r="FA60" s="37"/>
      <c r="FB60" s="37"/>
      <c r="FC60" s="37"/>
      <c r="FD60" s="37"/>
      <c r="FE60" s="37"/>
      <c r="FF60" s="37"/>
      <c r="FG60" s="37"/>
      <c r="FH60" s="37"/>
      <c r="FI60" s="37"/>
      <c r="FJ60" s="37"/>
      <c r="FK60" s="37"/>
      <c r="FL60" s="81">
        <f t="shared" si="4"/>
        <v>0</v>
      </c>
      <c r="FM60" s="37"/>
      <c r="FN60" s="37"/>
      <c r="FO60" s="37"/>
      <c r="FP60" s="37"/>
      <c r="FQ60" s="37"/>
      <c r="FR60" s="37"/>
      <c r="FS60" s="37"/>
      <c r="FT60" s="37"/>
      <c r="FU60" s="37"/>
      <c r="FV60" s="37"/>
      <c r="FW60" s="37"/>
      <c r="FX60" s="37"/>
      <c r="FY60" s="37"/>
      <c r="FZ60" s="37"/>
      <c r="GA60" s="37"/>
      <c r="GB60" s="37"/>
      <c r="GC60" s="37"/>
      <c r="GD60" s="37"/>
      <c r="GE60" s="37"/>
      <c r="GF60" s="37"/>
      <c r="GG60" s="37"/>
      <c r="GH60" s="37"/>
      <c r="GI60" s="37"/>
      <c r="GJ60" s="37"/>
      <c r="GK60" s="37"/>
      <c r="GL60" s="37"/>
      <c r="GM60" s="37"/>
      <c r="GN60" s="37"/>
      <c r="GO60" s="37"/>
      <c r="GP60" s="37"/>
      <c r="GQ60" s="37"/>
      <c r="GR60" s="37"/>
      <c r="GS60" s="81">
        <f t="shared" si="5"/>
        <v>0</v>
      </c>
      <c r="GT60" s="37"/>
      <c r="GU60" s="37"/>
      <c r="GV60" s="37"/>
      <c r="GW60" s="37"/>
      <c r="GX60" s="37"/>
      <c r="GY60" s="37"/>
      <c r="GZ60" s="37"/>
      <c r="HA60" s="37"/>
      <c r="HB60" s="37"/>
      <c r="HC60" s="37"/>
      <c r="HD60" s="37"/>
      <c r="HE60" s="37"/>
      <c r="HF60" s="37"/>
      <c r="HG60" s="37"/>
      <c r="HH60" s="37"/>
      <c r="HI60" s="37"/>
      <c r="HJ60" s="37"/>
      <c r="HK60" s="37"/>
      <c r="HL60" s="37"/>
      <c r="HM60" s="37"/>
      <c r="HN60" s="37"/>
      <c r="HO60" s="37"/>
      <c r="HP60" s="37"/>
      <c r="HQ60" s="37"/>
      <c r="HR60" s="37"/>
      <c r="HS60" s="37"/>
      <c r="HT60" s="37"/>
      <c r="HU60" s="37"/>
      <c r="HV60" s="37"/>
      <c r="HW60" s="37"/>
      <c r="HX60" s="37"/>
      <c r="HY60" s="37"/>
      <c r="HZ60" s="81">
        <f t="shared" si="6"/>
        <v>0</v>
      </c>
    </row>
    <row r="61" spans="1:234" ht="15" customHeight="1">
      <c r="A61" s="440"/>
      <c r="B61" s="91" t="s">
        <v>680</v>
      </c>
      <c r="C61" s="124">
        <v>41578</v>
      </c>
      <c r="D61" s="207"/>
      <c r="E61" s="216"/>
      <c r="F61" s="216"/>
      <c r="G61" s="216"/>
      <c r="H61" s="216"/>
      <c r="I61" s="216"/>
      <c r="J61" s="216"/>
      <c r="K61" s="216"/>
      <c r="L61" s="216"/>
      <c r="M61" s="216"/>
      <c r="N61" s="216"/>
      <c r="O61" s="216"/>
      <c r="P61" s="216"/>
      <c r="Q61" s="216"/>
      <c r="R61" s="216"/>
      <c r="S61" s="216"/>
      <c r="T61" s="216"/>
      <c r="U61" s="216"/>
      <c r="V61" s="216"/>
      <c r="W61" s="216"/>
      <c r="X61" s="216"/>
      <c r="Y61" s="216"/>
      <c r="Z61" s="216"/>
      <c r="AA61" s="225"/>
      <c r="AB61" s="216"/>
      <c r="AC61" s="216"/>
      <c r="AD61" s="216"/>
      <c r="AE61" s="216"/>
      <c r="AF61" s="216"/>
      <c r="AG61" s="216"/>
      <c r="AH61" s="216"/>
      <c r="AI61" s="216"/>
      <c r="AJ61" s="81">
        <f t="shared" si="0"/>
        <v>0</v>
      </c>
      <c r="AK61" s="37"/>
      <c r="AL61" s="37"/>
      <c r="AM61" s="37"/>
      <c r="AN61" s="37"/>
      <c r="AO61" s="37"/>
      <c r="AP61" s="37"/>
      <c r="AQ61" s="37"/>
      <c r="AR61" s="37"/>
      <c r="AS61" s="37"/>
      <c r="AT61" s="37"/>
      <c r="AU61" s="37"/>
      <c r="AV61" s="37"/>
      <c r="AW61" s="37"/>
      <c r="AX61" s="37"/>
      <c r="AY61" s="37"/>
      <c r="AZ61" s="37"/>
      <c r="BA61" s="37"/>
      <c r="BB61" s="37"/>
      <c r="BC61" s="37"/>
      <c r="BD61" s="37"/>
      <c r="BE61" s="37"/>
      <c r="BF61" s="37"/>
      <c r="BG61" s="37"/>
      <c r="BH61" s="37"/>
      <c r="BI61" s="37"/>
      <c r="BJ61" s="37"/>
      <c r="BK61" s="37"/>
      <c r="BL61" s="37"/>
      <c r="BM61" s="37"/>
      <c r="BN61" s="37"/>
      <c r="BO61" s="37"/>
      <c r="BP61" s="37"/>
      <c r="BQ61" s="81">
        <f t="shared" si="1"/>
        <v>0</v>
      </c>
      <c r="BR61" s="37"/>
      <c r="BS61" s="37"/>
      <c r="BT61" s="37"/>
      <c r="BU61" s="37"/>
      <c r="BV61" s="37"/>
      <c r="BW61" s="37"/>
      <c r="BX61" s="37"/>
      <c r="BY61" s="37"/>
      <c r="BZ61" s="37"/>
      <c r="CA61" s="37"/>
      <c r="CB61" s="37"/>
      <c r="CC61" s="37"/>
      <c r="CD61" s="37"/>
      <c r="CE61" s="37"/>
      <c r="CF61" s="37"/>
      <c r="CG61" s="37"/>
      <c r="CH61" s="37"/>
      <c r="CI61" s="37"/>
      <c r="CJ61" s="37"/>
      <c r="CK61" s="37"/>
      <c r="CL61" s="37"/>
      <c r="CM61" s="37"/>
      <c r="CN61" s="37"/>
      <c r="CO61" s="37"/>
      <c r="CP61" s="37"/>
      <c r="CQ61" s="37"/>
      <c r="CR61" s="37"/>
      <c r="CS61" s="37"/>
      <c r="CT61" s="37"/>
      <c r="CU61" s="37"/>
      <c r="CV61" s="37"/>
      <c r="CW61" s="37"/>
      <c r="CX61" s="81">
        <f t="shared" si="2"/>
        <v>0</v>
      </c>
      <c r="CY61" s="37"/>
      <c r="CZ61" s="37"/>
      <c r="DA61" s="37"/>
      <c r="DB61" s="37"/>
      <c r="DC61" s="37"/>
      <c r="DD61" s="37"/>
      <c r="DE61" s="37"/>
      <c r="DF61" s="37"/>
      <c r="DG61" s="37"/>
      <c r="DH61" s="37"/>
      <c r="DI61" s="37"/>
      <c r="DJ61" s="37"/>
      <c r="DK61" s="37"/>
      <c r="DL61" s="37"/>
      <c r="DM61" s="37"/>
      <c r="DN61" s="37"/>
      <c r="DO61" s="37"/>
      <c r="DP61" s="37"/>
      <c r="DQ61" s="37"/>
      <c r="DR61" s="37"/>
      <c r="DS61" s="37"/>
      <c r="DT61" s="37"/>
      <c r="DU61" s="37"/>
      <c r="DV61" s="37"/>
      <c r="DW61" s="37"/>
      <c r="DX61" s="37"/>
      <c r="DY61" s="37"/>
      <c r="DZ61" s="37"/>
      <c r="EA61" s="37"/>
      <c r="EB61" s="37"/>
      <c r="EC61" s="37"/>
      <c r="ED61" s="37"/>
      <c r="EE61" s="81">
        <f t="shared" si="3"/>
        <v>0</v>
      </c>
      <c r="EF61" s="37"/>
      <c r="EG61" s="37"/>
      <c r="EH61" s="37"/>
      <c r="EI61" s="37"/>
      <c r="EJ61" s="37"/>
      <c r="EK61" s="37"/>
      <c r="EL61" s="37"/>
      <c r="EM61" s="37"/>
      <c r="EN61" s="37"/>
      <c r="EO61" s="37"/>
      <c r="EP61" s="37"/>
      <c r="EQ61" s="37"/>
      <c r="ER61" s="37"/>
      <c r="ES61" s="37"/>
      <c r="ET61" s="37"/>
      <c r="EU61" s="37"/>
      <c r="EV61" s="37"/>
      <c r="EW61" s="37"/>
      <c r="EX61" s="37"/>
      <c r="EY61" s="37"/>
      <c r="EZ61" s="37"/>
      <c r="FA61" s="37"/>
      <c r="FB61" s="37"/>
      <c r="FC61" s="37"/>
      <c r="FD61" s="37"/>
      <c r="FE61" s="37"/>
      <c r="FF61" s="37"/>
      <c r="FG61" s="37"/>
      <c r="FH61" s="37"/>
      <c r="FI61" s="37"/>
      <c r="FJ61" s="37"/>
      <c r="FK61" s="37"/>
      <c r="FL61" s="81">
        <f t="shared" si="4"/>
        <v>0</v>
      </c>
      <c r="FM61" s="37"/>
      <c r="FN61" s="37"/>
      <c r="FO61" s="37"/>
      <c r="FP61" s="37"/>
      <c r="FQ61" s="37"/>
      <c r="FR61" s="37"/>
      <c r="FS61" s="37"/>
      <c r="FT61" s="37"/>
      <c r="FU61" s="37"/>
      <c r="FV61" s="37"/>
      <c r="FW61" s="37"/>
      <c r="FX61" s="37"/>
      <c r="FY61" s="37"/>
      <c r="FZ61" s="37"/>
      <c r="GA61" s="37"/>
      <c r="GB61" s="37"/>
      <c r="GC61" s="37"/>
      <c r="GD61" s="37"/>
      <c r="GE61" s="37"/>
      <c r="GF61" s="37"/>
      <c r="GG61" s="37"/>
      <c r="GH61" s="37"/>
      <c r="GI61" s="37"/>
      <c r="GJ61" s="37"/>
      <c r="GK61" s="37"/>
      <c r="GL61" s="37"/>
      <c r="GM61" s="37"/>
      <c r="GN61" s="37"/>
      <c r="GO61" s="37"/>
      <c r="GP61" s="37"/>
      <c r="GQ61" s="37"/>
      <c r="GR61" s="37"/>
      <c r="GS61" s="81">
        <f t="shared" si="5"/>
        <v>0</v>
      </c>
      <c r="GT61" s="37"/>
      <c r="GU61" s="37"/>
      <c r="GV61" s="37"/>
      <c r="GW61" s="37"/>
      <c r="GX61" s="37"/>
      <c r="GY61" s="37"/>
      <c r="GZ61" s="37"/>
      <c r="HA61" s="37"/>
      <c r="HB61" s="37"/>
      <c r="HC61" s="37"/>
      <c r="HD61" s="37"/>
      <c r="HE61" s="37"/>
      <c r="HF61" s="37"/>
      <c r="HG61" s="37"/>
      <c r="HH61" s="37"/>
      <c r="HI61" s="37"/>
      <c r="HJ61" s="37"/>
      <c r="HK61" s="37"/>
      <c r="HL61" s="37"/>
      <c r="HM61" s="37"/>
      <c r="HN61" s="37"/>
      <c r="HO61" s="37"/>
      <c r="HP61" s="37"/>
      <c r="HQ61" s="37"/>
      <c r="HR61" s="37"/>
      <c r="HS61" s="37"/>
      <c r="HT61" s="37"/>
      <c r="HU61" s="37"/>
      <c r="HV61" s="37"/>
      <c r="HW61" s="37"/>
      <c r="HX61" s="37"/>
      <c r="HY61" s="37"/>
      <c r="HZ61" s="81">
        <f t="shared" si="6"/>
        <v>0</v>
      </c>
    </row>
    <row r="62" spans="1:234" ht="15" customHeight="1">
      <c r="A62" s="440"/>
      <c r="B62" s="91" t="s">
        <v>681</v>
      </c>
      <c r="C62" s="124">
        <v>41608</v>
      </c>
      <c r="D62" s="207"/>
      <c r="E62" s="216"/>
      <c r="F62" s="216"/>
      <c r="G62" s="216"/>
      <c r="H62" s="216"/>
      <c r="I62" s="216"/>
      <c r="J62" s="216"/>
      <c r="K62" s="216"/>
      <c r="L62" s="216"/>
      <c r="M62" s="216"/>
      <c r="N62" s="216"/>
      <c r="O62" s="216"/>
      <c r="P62" s="216"/>
      <c r="Q62" s="216"/>
      <c r="R62" s="216"/>
      <c r="S62" s="216"/>
      <c r="T62" s="216"/>
      <c r="U62" s="216"/>
      <c r="V62" s="216"/>
      <c r="W62" s="216"/>
      <c r="X62" s="216"/>
      <c r="Y62" s="216"/>
      <c r="Z62" s="216"/>
      <c r="AA62" s="225"/>
      <c r="AB62" s="216"/>
      <c r="AC62" s="216"/>
      <c r="AD62" s="216"/>
      <c r="AE62" s="216"/>
      <c r="AF62" s="216"/>
      <c r="AG62" s="216"/>
      <c r="AH62" s="216"/>
      <c r="AI62" s="216"/>
      <c r="AJ62" s="81">
        <f t="shared" si="0"/>
        <v>0</v>
      </c>
      <c r="AK62" s="37"/>
      <c r="AL62" s="37"/>
      <c r="AM62" s="37"/>
      <c r="AN62" s="37"/>
      <c r="AO62" s="37"/>
      <c r="AP62" s="37"/>
      <c r="AQ62" s="37"/>
      <c r="AR62" s="37"/>
      <c r="AS62" s="37"/>
      <c r="AT62" s="37"/>
      <c r="AU62" s="37"/>
      <c r="AV62" s="37"/>
      <c r="AW62" s="37"/>
      <c r="AX62" s="37"/>
      <c r="AY62" s="37"/>
      <c r="AZ62" s="37"/>
      <c r="BA62" s="37"/>
      <c r="BB62" s="37"/>
      <c r="BC62" s="37"/>
      <c r="BD62" s="37"/>
      <c r="BE62" s="37"/>
      <c r="BF62" s="37"/>
      <c r="BG62" s="37"/>
      <c r="BH62" s="37"/>
      <c r="BI62" s="37"/>
      <c r="BJ62" s="37"/>
      <c r="BK62" s="37"/>
      <c r="BL62" s="37"/>
      <c r="BM62" s="37"/>
      <c r="BN62" s="37"/>
      <c r="BO62" s="37"/>
      <c r="BP62" s="37"/>
      <c r="BQ62" s="81">
        <f t="shared" si="1"/>
        <v>0</v>
      </c>
      <c r="BR62" s="37"/>
      <c r="BS62" s="37"/>
      <c r="BT62" s="37"/>
      <c r="BU62" s="37"/>
      <c r="BV62" s="37"/>
      <c r="BW62" s="37"/>
      <c r="BX62" s="37"/>
      <c r="BY62" s="37"/>
      <c r="BZ62" s="37"/>
      <c r="CA62" s="37"/>
      <c r="CB62" s="37"/>
      <c r="CC62" s="37"/>
      <c r="CD62" s="37"/>
      <c r="CE62" s="37"/>
      <c r="CF62" s="37"/>
      <c r="CG62" s="37"/>
      <c r="CH62" s="37"/>
      <c r="CI62" s="37"/>
      <c r="CJ62" s="37"/>
      <c r="CK62" s="37"/>
      <c r="CL62" s="37"/>
      <c r="CM62" s="37"/>
      <c r="CN62" s="37"/>
      <c r="CO62" s="37"/>
      <c r="CP62" s="37"/>
      <c r="CQ62" s="37"/>
      <c r="CR62" s="37"/>
      <c r="CS62" s="37"/>
      <c r="CT62" s="37"/>
      <c r="CU62" s="37"/>
      <c r="CV62" s="37"/>
      <c r="CW62" s="37"/>
      <c r="CX62" s="81">
        <f t="shared" si="2"/>
        <v>0</v>
      </c>
      <c r="CY62" s="37"/>
      <c r="CZ62" s="37"/>
      <c r="DA62" s="37"/>
      <c r="DB62" s="37"/>
      <c r="DC62" s="37"/>
      <c r="DD62" s="37"/>
      <c r="DE62" s="37"/>
      <c r="DF62" s="37"/>
      <c r="DG62" s="37"/>
      <c r="DH62" s="37"/>
      <c r="DI62" s="37"/>
      <c r="DJ62" s="37"/>
      <c r="DK62" s="37"/>
      <c r="DL62" s="37"/>
      <c r="DM62" s="37"/>
      <c r="DN62" s="37"/>
      <c r="DO62" s="37"/>
      <c r="DP62" s="37"/>
      <c r="DQ62" s="37"/>
      <c r="DR62" s="37"/>
      <c r="DS62" s="37"/>
      <c r="DT62" s="37"/>
      <c r="DU62" s="37"/>
      <c r="DV62" s="37"/>
      <c r="DW62" s="37"/>
      <c r="DX62" s="37"/>
      <c r="DY62" s="37"/>
      <c r="DZ62" s="37"/>
      <c r="EA62" s="37"/>
      <c r="EB62" s="37"/>
      <c r="EC62" s="37"/>
      <c r="ED62" s="37"/>
      <c r="EE62" s="81">
        <f t="shared" si="3"/>
        <v>0</v>
      </c>
      <c r="EF62" s="37"/>
      <c r="EG62" s="37"/>
      <c r="EH62" s="37"/>
      <c r="EI62" s="37"/>
      <c r="EJ62" s="37"/>
      <c r="EK62" s="37"/>
      <c r="EL62" s="37"/>
      <c r="EM62" s="37"/>
      <c r="EN62" s="37"/>
      <c r="EO62" s="37"/>
      <c r="EP62" s="37"/>
      <c r="EQ62" s="37"/>
      <c r="ER62" s="37"/>
      <c r="ES62" s="37"/>
      <c r="ET62" s="37"/>
      <c r="EU62" s="37"/>
      <c r="EV62" s="37"/>
      <c r="EW62" s="37"/>
      <c r="EX62" s="37"/>
      <c r="EY62" s="37"/>
      <c r="EZ62" s="37"/>
      <c r="FA62" s="37"/>
      <c r="FB62" s="37"/>
      <c r="FC62" s="37"/>
      <c r="FD62" s="37"/>
      <c r="FE62" s="37"/>
      <c r="FF62" s="37"/>
      <c r="FG62" s="37"/>
      <c r="FH62" s="37"/>
      <c r="FI62" s="37"/>
      <c r="FJ62" s="37"/>
      <c r="FK62" s="37"/>
      <c r="FL62" s="81">
        <f t="shared" si="4"/>
        <v>0</v>
      </c>
      <c r="FM62" s="37"/>
      <c r="FN62" s="37"/>
      <c r="FO62" s="37"/>
      <c r="FP62" s="37"/>
      <c r="FQ62" s="37"/>
      <c r="FR62" s="37"/>
      <c r="FS62" s="37"/>
      <c r="FT62" s="37"/>
      <c r="FU62" s="37"/>
      <c r="FV62" s="37"/>
      <c r="FW62" s="37"/>
      <c r="FX62" s="37"/>
      <c r="FY62" s="37"/>
      <c r="FZ62" s="37"/>
      <c r="GA62" s="37"/>
      <c r="GB62" s="37"/>
      <c r="GC62" s="37"/>
      <c r="GD62" s="37"/>
      <c r="GE62" s="37"/>
      <c r="GF62" s="37"/>
      <c r="GG62" s="37"/>
      <c r="GH62" s="37"/>
      <c r="GI62" s="37"/>
      <c r="GJ62" s="37"/>
      <c r="GK62" s="37"/>
      <c r="GL62" s="37"/>
      <c r="GM62" s="37"/>
      <c r="GN62" s="37"/>
      <c r="GO62" s="37"/>
      <c r="GP62" s="37"/>
      <c r="GQ62" s="37"/>
      <c r="GR62" s="37"/>
      <c r="GS62" s="81">
        <f t="shared" si="5"/>
        <v>0</v>
      </c>
      <c r="GT62" s="37"/>
      <c r="GU62" s="37"/>
      <c r="GV62" s="37"/>
      <c r="GW62" s="37"/>
      <c r="GX62" s="37"/>
      <c r="GY62" s="37"/>
      <c r="GZ62" s="37"/>
      <c r="HA62" s="37"/>
      <c r="HB62" s="37"/>
      <c r="HC62" s="37"/>
      <c r="HD62" s="37"/>
      <c r="HE62" s="37"/>
      <c r="HF62" s="37"/>
      <c r="HG62" s="37"/>
      <c r="HH62" s="37"/>
      <c r="HI62" s="37"/>
      <c r="HJ62" s="37"/>
      <c r="HK62" s="37"/>
      <c r="HL62" s="37"/>
      <c r="HM62" s="37"/>
      <c r="HN62" s="37"/>
      <c r="HO62" s="37"/>
      <c r="HP62" s="37"/>
      <c r="HQ62" s="37"/>
      <c r="HR62" s="37"/>
      <c r="HS62" s="37"/>
      <c r="HT62" s="37"/>
      <c r="HU62" s="37"/>
      <c r="HV62" s="37"/>
      <c r="HW62" s="37"/>
      <c r="HX62" s="37"/>
      <c r="HY62" s="37"/>
      <c r="HZ62" s="81">
        <f t="shared" si="6"/>
        <v>0</v>
      </c>
    </row>
    <row r="63" spans="1:234" ht="15" customHeight="1">
      <c r="A63" s="440"/>
      <c r="B63" s="91" t="s">
        <v>673</v>
      </c>
      <c r="C63" s="124">
        <v>41639</v>
      </c>
      <c r="D63" s="207"/>
      <c r="E63" s="216"/>
      <c r="F63" s="216"/>
      <c r="G63" s="216"/>
      <c r="H63" s="216"/>
      <c r="I63" s="216"/>
      <c r="J63" s="216"/>
      <c r="K63" s="216"/>
      <c r="L63" s="216"/>
      <c r="M63" s="216"/>
      <c r="N63" s="216"/>
      <c r="O63" s="216"/>
      <c r="P63" s="216"/>
      <c r="Q63" s="216"/>
      <c r="R63" s="216"/>
      <c r="S63" s="216"/>
      <c r="T63" s="216"/>
      <c r="U63" s="216"/>
      <c r="V63" s="216"/>
      <c r="W63" s="216"/>
      <c r="X63" s="216"/>
      <c r="Y63" s="216"/>
      <c r="Z63" s="216"/>
      <c r="AA63" s="225"/>
      <c r="AB63" s="216"/>
      <c r="AC63" s="216"/>
      <c r="AD63" s="216"/>
      <c r="AE63" s="216"/>
      <c r="AF63" s="216"/>
      <c r="AG63" s="216"/>
      <c r="AH63" s="216"/>
      <c r="AI63" s="216"/>
      <c r="AJ63" s="81">
        <f t="shared" si="0"/>
        <v>0</v>
      </c>
      <c r="AK63" s="37"/>
      <c r="AL63" s="37"/>
      <c r="AM63" s="37"/>
      <c r="AN63" s="37"/>
      <c r="AO63" s="37"/>
      <c r="AP63" s="37"/>
      <c r="AQ63" s="37"/>
      <c r="AR63" s="37"/>
      <c r="AS63" s="37"/>
      <c r="AT63" s="37"/>
      <c r="AU63" s="37"/>
      <c r="AV63" s="37"/>
      <c r="AW63" s="37"/>
      <c r="AX63" s="37"/>
      <c r="AY63" s="37"/>
      <c r="AZ63" s="37"/>
      <c r="BA63" s="37"/>
      <c r="BB63" s="37"/>
      <c r="BC63" s="37"/>
      <c r="BD63" s="37"/>
      <c r="BE63" s="37"/>
      <c r="BF63" s="37"/>
      <c r="BG63" s="37"/>
      <c r="BH63" s="37"/>
      <c r="BI63" s="37"/>
      <c r="BJ63" s="37"/>
      <c r="BK63" s="37"/>
      <c r="BL63" s="37"/>
      <c r="BM63" s="37"/>
      <c r="BN63" s="37"/>
      <c r="BO63" s="37"/>
      <c r="BP63" s="37"/>
      <c r="BQ63" s="81">
        <f t="shared" si="1"/>
        <v>0</v>
      </c>
      <c r="BR63" s="37"/>
      <c r="BS63" s="37"/>
      <c r="BT63" s="37"/>
      <c r="BU63" s="37"/>
      <c r="BV63" s="37"/>
      <c r="BW63" s="37"/>
      <c r="BX63" s="37"/>
      <c r="BY63" s="37"/>
      <c r="BZ63" s="37"/>
      <c r="CA63" s="37"/>
      <c r="CB63" s="37"/>
      <c r="CC63" s="37"/>
      <c r="CD63" s="37"/>
      <c r="CE63" s="37"/>
      <c r="CF63" s="37"/>
      <c r="CG63" s="37"/>
      <c r="CH63" s="37"/>
      <c r="CI63" s="37"/>
      <c r="CJ63" s="37"/>
      <c r="CK63" s="37"/>
      <c r="CL63" s="37"/>
      <c r="CM63" s="37"/>
      <c r="CN63" s="37"/>
      <c r="CO63" s="37"/>
      <c r="CP63" s="37"/>
      <c r="CQ63" s="37"/>
      <c r="CR63" s="37"/>
      <c r="CS63" s="37"/>
      <c r="CT63" s="37"/>
      <c r="CU63" s="37"/>
      <c r="CV63" s="37"/>
      <c r="CW63" s="37"/>
      <c r="CX63" s="81">
        <f t="shared" si="2"/>
        <v>0</v>
      </c>
      <c r="CY63" s="37"/>
      <c r="CZ63" s="37"/>
      <c r="DA63" s="37"/>
      <c r="DB63" s="37"/>
      <c r="DC63" s="37"/>
      <c r="DD63" s="37"/>
      <c r="DE63" s="37"/>
      <c r="DF63" s="37"/>
      <c r="DG63" s="37"/>
      <c r="DH63" s="37"/>
      <c r="DI63" s="37"/>
      <c r="DJ63" s="37"/>
      <c r="DK63" s="37"/>
      <c r="DL63" s="37"/>
      <c r="DM63" s="37"/>
      <c r="DN63" s="37"/>
      <c r="DO63" s="37"/>
      <c r="DP63" s="37"/>
      <c r="DQ63" s="37"/>
      <c r="DR63" s="37"/>
      <c r="DS63" s="37"/>
      <c r="DT63" s="37"/>
      <c r="DU63" s="37"/>
      <c r="DV63" s="37"/>
      <c r="DW63" s="37"/>
      <c r="DX63" s="37"/>
      <c r="DY63" s="37"/>
      <c r="DZ63" s="37"/>
      <c r="EA63" s="37"/>
      <c r="EB63" s="37"/>
      <c r="EC63" s="37"/>
      <c r="ED63" s="37"/>
      <c r="EE63" s="81">
        <f t="shared" si="3"/>
        <v>0</v>
      </c>
      <c r="EF63" s="37"/>
      <c r="EG63" s="37"/>
      <c r="EH63" s="37"/>
      <c r="EI63" s="37"/>
      <c r="EJ63" s="37"/>
      <c r="EK63" s="37"/>
      <c r="EL63" s="37"/>
      <c r="EM63" s="37"/>
      <c r="EN63" s="37"/>
      <c r="EO63" s="37"/>
      <c r="EP63" s="37"/>
      <c r="EQ63" s="37"/>
      <c r="ER63" s="37"/>
      <c r="ES63" s="37"/>
      <c r="ET63" s="37"/>
      <c r="EU63" s="37"/>
      <c r="EV63" s="37"/>
      <c r="EW63" s="37"/>
      <c r="EX63" s="37"/>
      <c r="EY63" s="37"/>
      <c r="EZ63" s="37"/>
      <c r="FA63" s="37"/>
      <c r="FB63" s="37"/>
      <c r="FC63" s="37"/>
      <c r="FD63" s="37"/>
      <c r="FE63" s="37"/>
      <c r="FF63" s="37"/>
      <c r="FG63" s="37"/>
      <c r="FH63" s="37"/>
      <c r="FI63" s="37"/>
      <c r="FJ63" s="37"/>
      <c r="FK63" s="37"/>
      <c r="FL63" s="81">
        <f t="shared" si="4"/>
        <v>0</v>
      </c>
      <c r="FM63" s="37"/>
      <c r="FN63" s="37"/>
      <c r="FO63" s="37"/>
      <c r="FP63" s="37"/>
      <c r="FQ63" s="37"/>
      <c r="FR63" s="37"/>
      <c r="FS63" s="37"/>
      <c r="FT63" s="37"/>
      <c r="FU63" s="37"/>
      <c r="FV63" s="37"/>
      <c r="FW63" s="37"/>
      <c r="FX63" s="37"/>
      <c r="FY63" s="37"/>
      <c r="FZ63" s="37"/>
      <c r="GA63" s="37"/>
      <c r="GB63" s="37"/>
      <c r="GC63" s="37"/>
      <c r="GD63" s="37"/>
      <c r="GE63" s="37"/>
      <c r="GF63" s="37"/>
      <c r="GG63" s="37"/>
      <c r="GH63" s="37"/>
      <c r="GI63" s="37"/>
      <c r="GJ63" s="37"/>
      <c r="GK63" s="37"/>
      <c r="GL63" s="37"/>
      <c r="GM63" s="37"/>
      <c r="GN63" s="37"/>
      <c r="GO63" s="37"/>
      <c r="GP63" s="37"/>
      <c r="GQ63" s="37"/>
      <c r="GR63" s="37"/>
      <c r="GS63" s="81">
        <f t="shared" si="5"/>
        <v>0</v>
      </c>
      <c r="GT63" s="37"/>
      <c r="GU63" s="37"/>
      <c r="GV63" s="37"/>
      <c r="GW63" s="37"/>
      <c r="GX63" s="37"/>
      <c r="GY63" s="37"/>
      <c r="GZ63" s="37"/>
      <c r="HA63" s="37"/>
      <c r="HB63" s="37"/>
      <c r="HC63" s="37"/>
      <c r="HD63" s="37"/>
      <c r="HE63" s="37"/>
      <c r="HF63" s="37"/>
      <c r="HG63" s="37"/>
      <c r="HH63" s="37"/>
      <c r="HI63" s="37"/>
      <c r="HJ63" s="37"/>
      <c r="HK63" s="37"/>
      <c r="HL63" s="37"/>
      <c r="HM63" s="37"/>
      <c r="HN63" s="37"/>
      <c r="HO63" s="37"/>
      <c r="HP63" s="37"/>
      <c r="HQ63" s="37"/>
      <c r="HR63" s="37"/>
      <c r="HS63" s="37"/>
      <c r="HT63" s="37"/>
      <c r="HU63" s="37"/>
      <c r="HV63" s="37"/>
      <c r="HW63" s="37"/>
      <c r="HX63" s="37"/>
      <c r="HY63" s="37"/>
      <c r="HZ63" s="81">
        <f t="shared" si="6"/>
        <v>0</v>
      </c>
    </row>
    <row r="64" spans="1:234" ht="15" customHeight="1">
      <c r="A64" s="440"/>
      <c r="B64" s="91" t="s">
        <v>670</v>
      </c>
      <c r="C64" s="124">
        <v>41670</v>
      </c>
      <c r="D64" s="207"/>
      <c r="E64" s="216"/>
      <c r="F64" s="216"/>
      <c r="G64" s="216"/>
      <c r="H64" s="216"/>
      <c r="I64" s="216"/>
      <c r="J64" s="216"/>
      <c r="K64" s="216"/>
      <c r="L64" s="216"/>
      <c r="M64" s="216"/>
      <c r="N64" s="216"/>
      <c r="O64" s="216"/>
      <c r="P64" s="216"/>
      <c r="Q64" s="216"/>
      <c r="R64" s="216"/>
      <c r="S64" s="216"/>
      <c r="T64" s="216"/>
      <c r="U64" s="216"/>
      <c r="V64" s="216"/>
      <c r="W64" s="216"/>
      <c r="X64" s="216"/>
      <c r="Y64" s="216"/>
      <c r="Z64" s="216"/>
      <c r="AA64" s="225"/>
      <c r="AB64" s="216"/>
      <c r="AC64" s="216"/>
      <c r="AD64" s="216"/>
      <c r="AE64" s="216"/>
      <c r="AF64" s="216"/>
      <c r="AG64" s="216"/>
      <c r="AH64" s="216"/>
      <c r="AI64" s="216"/>
      <c r="AJ64" s="81">
        <f t="shared" si="0"/>
        <v>0</v>
      </c>
      <c r="AK64" s="37"/>
      <c r="AL64" s="37"/>
      <c r="AM64" s="37"/>
      <c r="AN64" s="37"/>
      <c r="AO64" s="37"/>
      <c r="AP64" s="37"/>
      <c r="AQ64" s="37"/>
      <c r="AR64" s="37"/>
      <c r="AS64" s="37"/>
      <c r="AT64" s="37"/>
      <c r="AU64" s="37"/>
      <c r="AV64" s="37"/>
      <c r="AW64" s="37"/>
      <c r="AX64" s="37"/>
      <c r="AY64" s="37"/>
      <c r="AZ64" s="37"/>
      <c r="BA64" s="37"/>
      <c r="BB64" s="37"/>
      <c r="BC64" s="37"/>
      <c r="BD64" s="37"/>
      <c r="BE64" s="37"/>
      <c r="BF64" s="37"/>
      <c r="BG64" s="37"/>
      <c r="BH64" s="37"/>
      <c r="BI64" s="37"/>
      <c r="BJ64" s="37"/>
      <c r="BK64" s="37"/>
      <c r="BL64" s="37"/>
      <c r="BM64" s="37"/>
      <c r="BN64" s="37"/>
      <c r="BO64" s="37"/>
      <c r="BP64" s="37"/>
      <c r="BQ64" s="81">
        <f t="shared" si="1"/>
        <v>0</v>
      </c>
      <c r="BR64" s="37"/>
      <c r="BS64" s="37"/>
      <c r="BT64" s="37"/>
      <c r="BU64" s="37"/>
      <c r="BV64" s="37"/>
      <c r="BW64" s="37"/>
      <c r="BX64" s="37"/>
      <c r="BY64" s="37"/>
      <c r="BZ64" s="37"/>
      <c r="CA64" s="37"/>
      <c r="CB64" s="37"/>
      <c r="CC64" s="37"/>
      <c r="CD64" s="37"/>
      <c r="CE64" s="37"/>
      <c r="CF64" s="37"/>
      <c r="CG64" s="37"/>
      <c r="CH64" s="37"/>
      <c r="CI64" s="37"/>
      <c r="CJ64" s="37"/>
      <c r="CK64" s="37"/>
      <c r="CL64" s="37"/>
      <c r="CM64" s="37"/>
      <c r="CN64" s="37"/>
      <c r="CO64" s="37"/>
      <c r="CP64" s="37"/>
      <c r="CQ64" s="37"/>
      <c r="CR64" s="37"/>
      <c r="CS64" s="37"/>
      <c r="CT64" s="37"/>
      <c r="CU64" s="37"/>
      <c r="CV64" s="37"/>
      <c r="CW64" s="37"/>
      <c r="CX64" s="81">
        <f t="shared" si="2"/>
        <v>0</v>
      </c>
      <c r="CY64" s="37"/>
      <c r="CZ64" s="37"/>
      <c r="DA64" s="37"/>
      <c r="DB64" s="37"/>
      <c r="DC64" s="37"/>
      <c r="DD64" s="37"/>
      <c r="DE64" s="37"/>
      <c r="DF64" s="37"/>
      <c r="DG64" s="37"/>
      <c r="DH64" s="37"/>
      <c r="DI64" s="37"/>
      <c r="DJ64" s="37"/>
      <c r="DK64" s="37"/>
      <c r="DL64" s="37"/>
      <c r="DM64" s="37"/>
      <c r="DN64" s="37"/>
      <c r="DO64" s="37"/>
      <c r="DP64" s="37"/>
      <c r="DQ64" s="37"/>
      <c r="DR64" s="37"/>
      <c r="DS64" s="37"/>
      <c r="DT64" s="37"/>
      <c r="DU64" s="37"/>
      <c r="DV64" s="37"/>
      <c r="DW64" s="37"/>
      <c r="DX64" s="37"/>
      <c r="DY64" s="37"/>
      <c r="DZ64" s="37"/>
      <c r="EA64" s="37"/>
      <c r="EB64" s="37"/>
      <c r="EC64" s="37"/>
      <c r="ED64" s="37"/>
      <c r="EE64" s="81">
        <f t="shared" si="3"/>
        <v>0</v>
      </c>
      <c r="EF64" s="37"/>
      <c r="EG64" s="37"/>
      <c r="EH64" s="37"/>
      <c r="EI64" s="37"/>
      <c r="EJ64" s="37"/>
      <c r="EK64" s="37"/>
      <c r="EL64" s="37"/>
      <c r="EM64" s="37"/>
      <c r="EN64" s="37"/>
      <c r="EO64" s="37"/>
      <c r="EP64" s="37"/>
      <c r="EQ64" s="37"/>
      <c r="ER64" s="37"/>
      <c r="ES64" s="37"/>
      <c r="ET64" s="37"/>
      <c r="EU64" s="37"/>
      <c r="EV64" s="37"/>
      <c r="EW64" s="37"/>
      <c r="EX64" s="37"/>
      <c r="EY64" s="37"/>
      <c r="EZ64" s="37"/>
      <c r="FA64" s="37"/>
      <c r="FB64" s="37"/>
      <c r="FC64" s="37"/>
      <c r="FD64" s="37"/>
      <c r="FE64" s="37"/>
      <c r="FF64" s="37"/>
      <c r="FG64" s="37"/>
      <c r="FH64" s="37"/>
      <c r="FI64" s="37"/>
      <c r="FJ64" s="37"/>
      <c r="FK64" s="37"/>
      <c r="FL64" s="81">
        <f t="shared" si="4"/>
        <v>0</v>
      </c>
      <c r="FM64" s="37"/>
      <c r="FN64" s="37"/>
      <c r="FO64" s="37"/>
      <c r="FP64" s="37"/>
      <c r="FQ64" s="37"/>
      <c r="FR64" s="37"/>
      <c r="FS64" s="37"/>
      <c r="FT64" s="37"/>
      <c r="FU64" s="37"/>
      <c r="FV64" s="37"/>
      <c r="FW64" s="37"/>
      <c r="FX64" s="37"/>
      <c r="FY64" s="37"/>
      <c r="FZ64" s="37"/>
      <c r="GA64" s="37"/>
      <c r="GB64" s="37"/>
      <c r="GC64" s="37"/>
      <c r="GD64" s="37"/>
      <c r="GE64" s="37"/>
      <c r="GF64" s="37"/>
      <c r="GG64" s="37"/>
      <c r="GH64" s="37"/>
      <c r="GI64" s="37"/>
      <c r="GJ64" s="37"/>
      <c r="GK64" s="37"/>
      <c r="GL64" s="37"/>
      <c r="GM64" s="37"/>
      <c r="GN64" s="37"/>
      <c r="GO64" s="37"/>
      <c r="GP64" s="37"/>
      <c r="GQ64" s="37"/>
      <c r="GR64" s="37"/>
      <c r="GS64" s="81">
        <f t="shared" si="5"/>
        <v>0</v>
      </c>
      <c r="GT64" s="37"/>
      <c r="GU64" s="37"/>
      <c r="GV64" s="37"/>
      <c r="GW64" s="37"/>
      <c r="GX64" s="37"/>
      <c r="GY64" s="37"/>
      <c r="GZ64" s="37"/>
      <c r="HA64" s="37"/>
      <c r="HB64" s="37"/>
      <c r="HC64" s="37"/>
      <c r="HD64" s="37"/>
      <c r="HE64" s="37"/>
      <c r="HF64" s="37"/>
      <c r="HG64" s="37"/>
      <c r="HH64" s="37"/>
      <c r="HI64" s="37"/>
      <c r="HJ64" s="37"/>
      <c r="HK64" s="37"/>
      <c r="HL64" s="37"/>
      <c r="HM64" s="37"/>
      <c r="HN64" s="37"/>
      <c r="HO64" s="37"/>
      <c r="HP64" s="37"/>
      <c r="HQ64" s="37"/>
      <c r="HR64" s="37"/>
      <c r="HS64" s="37"/>
      <c r="HT64" s="37"/>
      <c r="HU64" s="37"/>
      <c r="HV64" s="37"/>
      <c r="HW64" s="37"/>
      <c r="HX64" s="37"/>
      <c r="HY64" s="37"/>
      <c r="HZ64" s="81">
        <f t="shared" si="6"/>
        <v>0</v>
      </c>
    </row>
    <row r="65" spans="1:234" ht="15" customHeight="1">
      <c r="A65" s="440"/>
      <c r="B65" s="91" t="s">
        <v>671</v>
      </c>
      <c r="C65" s="124">
        <v>41698</v>
      </c>
      <c r="D65" s="207"/>
      <c r="E65" s="216"/>
      <c r="F65" s="216"/>
      <c r="G65" s="216"/>
      <c r="H65" s="216"/>
      <c r="I65" s="216"/>
      <c r="J65" s="216"/>
      <c r="K65" s="216"/>
      <c r="L65" s="216"/>
      <c r="M65" s="216"/>
      <c r="N65" s="216"/>
      <c r="O65" s="216"/>
      <c r="P65" s="216"/>
      <c r="Q65" s="216"/>
      <c r="R65" s="216"/>
      <c r="S65" s="216"/>
      <c r="T65" s="216"/>
      <c r="U65" s="216"/>
      <c r="V65" s="216"/>
      <c r="W65" s="216"/>
      <c r="X65" s="216"/>
      <c r="Y65" s="216"/>
      <c r="Z65" s="216"/>
      <c r="AA65" s="225"/>
      <c r="AB65" s="216"/>
      <c r="AC65" s="216"/>
      <c r="AD65" s="216"/>
      <c r="AE65" s="216"/>
      <c r="AF65" s="216"/>
      <c r="AG65" s="216"/>
      <c r="AH65" s="216"/>
      <c r="AI65" s="216"/>
      <c r="AJ65" s="81">
        <f t="shared" si="0"/>
        <v>0</v>
      </c>
      <c r="AK65" s="37"/>
      <c r="AL65" s="37"/>
      <c r="AM65" s="37"/>
      <c r="AN65" s="37"/>
      <c r="AO65" s="37"/>
      <c r="AP65" s="37"/>
      <c r="AQ65" s="37"/>
      <c r="AR65" s="37"/>
      <c r="AS65" s="37"/>
      <c r="AT65" s="37"/>
      <c r="AU65" s="37"/>
      <c r="AV65" s="37"/>
      <c r="AW65" s="37"/>
      <c r="AX65" s="37"/>
      <c r="AY65" s="37"/>
      <c r="AZ65" s="37"/>
      <c r="BA65" s="37"/>
      <c r="BB65" s="37"/>
      <c r="BC65" s="37"/>
      <c r="BD65" s="37"/>
      <c r="BE65" s="37"/>
      <c r="BF65" s="37"/>
      <c r="BG65" s="37"/>
      <c r="BH65" s="37"/>
      <c r="BI65" s="37"/>
      <c r="BJ65" s="37"/>
      <c r="BK65" s="37"/>
      <c r="BL65" s="37"/>
      <c r="BM65" s="37"/>
      <c r="BN65" s="37"/>
      <c r="BO65" s="37"/>
      <c r="BP65" s="37"/>
      <c r="BQ65" s="81">
        <f t="shared" si="1"/>
        <v>0</v>
      </c>
      <c r="BR65" s="37"/>
      <c r="BS65" s="37"/>
      <c r="BT65" s="37"/>
      <c r="BU65" s="37"/>
      <c r="BV65" s="37"/>
      <c r="BW65" s="37"/>
      <c r="BX65" s="37"/>
      <c r="BY65" s="37"/>
      <c r="BZ65" s="37"/>
      <c r="CA65" s="37"/>
      <c r="CB65" s="37"/>
      <c r="CC65" s="37"/>
      <c r="CD65" s="37"/>
      <c r="CE65" s="37"/>
      <c r="CF65" s="37"/>
      <c r="CG65" s="37"/>
      <c r="CH65" s="37"/>
      <c r="CI65" s="37"/>
      <c r="CJ65" s="37"/>
      <c r="CK65" s="37"/>
      <c r="CL65" s="37"/>
      <c r="CM65" s="37"/>
      <c r="CN65" s="37"/>
      <c r="CO65" s="37"/>
      <c r="CP65" s="37"/>
      <c r="CQ65" s="37"/>
      <c r="CR65" s="37"/>
      <c r="CS65" s="37"/>
      <c r="CT65" s="37"/>
      <c r="CU65" s="37"/>
      <c r="CV65" s="37"/>
      <c r="CW65" s="37"/>
      <c r="CX65" s="81">
        <f t="shared" si="2"/>
        <v>0</v>
      </c>
      <c r="CY65" s="37"/>
      <c r="CZ65" s="37"/>
      <c r="DA65" s="37"/>
      <c r="DB65" s="37"/>
      <c r="DC65" s="37"/>
      <c r="DD65" s="37"/>
      <c r="DE65" s="37"/>
      <c r="DF65" s="37"/>
      <c r="DG65" s="37"/>
      <c r="DH65" s="37"/>
      <c r="DI65" s="37"/>
      <c r="DJ65" s="37"/>
      <c r="DK65" s="37"/>
      <c r="DL65" s="37"/>
      <c r="DM65" s="37"/>
      <c r="DN65" s="37"/>
      <c r="DO65" s="37"/>
      <c r="DP65" s="37"/>
      <c r="DQ65" s="37"/>
      <c r="DR65" s="37"/>
      <c r="DS65" s="37"/>
      <c r="DT65" s="37"/>
      <c r="DU65" s="37"/>
      <c r="DV65" s="37"/>
      <c r="DW65" s="37"/>
      <c r="DX65" s="37"/>
      <c r="DY65" s="37"/>
      <c r="DZ65" s="37"/>
      <c r="EA65" s="37"/>
      <c r="EB65" s="37"/>
      <c r="EC65" s="37"/>
      <c r="ED65" s="37"/>
      <c r="EE65" s="81">
        <f t="shared" si="3"/>
        <v>0</v>
      </c>
      <c r="EF65" s="37"/>
      <c r="EG65" s="37"/>
      <c r="EH65" s="37"/>
      <c r="EI65" s="37"/>
      <c r="EJ65" s="37"/>
      <c r="EK65" s="37"/>
      <c r="EL65" s="37"/>
      <c r="EM65" s="37"/>
      <c r="EN65" s="37"/>
      <c r="EO65" s="37"/>
      <c r="EP65" s="37"/>
      <c r="EQ65" s="37"/>
      <c r="ER65" s="37"/>
      <c r="ES65" s="37"/>
      <c r="ET65" s="37"/>
      <c r="EU65" s="37"/>
      <c r="EV65" s="37"/>
      <c r="EW65" s="37"/>
      <c r="EX65" s="37"/>
      <c r="EY65" s="37"/>
      <c r="EZ65" s="37"/>
      <c r="FA65" s="37"/>
      <c r="FB65" s="37"/>
      <c r="FC65" s="37"/>
      <c r="FD65" s="37"/>
      <c r="FE65" s="37"/>
      <c r="FF65" s="37"/>
      <c r="FG65" s="37"/>
      <c r="FH65" s="37"/>
      <c r="FI65" s="37"/>
      <c r="FJ65" s="37"/>
      <c r="FK65" s="37"/>
      <c r="FL65" s="81">
        <f t="shared" si="4"/>
        <v>0</v>
      </c>
      <c r="FM65" s="37"/>
      <c r="FN65" s="37"/>
      <c r="FO65" s="37"/>
      <c r="FP65" s="37"/>
      <c r="FQ65" s="37"/>
      <c r="FR65" s="37"/>
      <c r="FS65" s="37"/>
      <c r="FT65" s="37"/>
      <c r="FU65" s="37"/>
      <c r="FV65" s="37"/>
      <c r="FW65" s="37"/>
      <c r="FX65" s="37"/>
      <c r="FY65" s="37"/>
      <c r="FZ65" s="37"/>
      <c r="GA65" s="37"/>
      <c r="GB65" s="37"/>
      <c r="GC65" s="37"/>
      <c r="GD65" s="37"/>
      <c r="GE65" s="37"/>
      <c r="GF65" s="37"/>
      <c r="GG65" s="37"/>
      <c r="GH65" s="37"/>
      <c r="GI65" s="37"/>
      <c r="GJ65" s="37"/>
      <c r="GK65" s="37"/>
      <c r="GL65" s="37"/>
      <c r="GM65" s="37"/>
      <c r="GN65" s="37"/>
      <c r="GO65" s="37"/>
      <c r="GP65" s="37"/>
      <c r="GQ65" s="37"/>
      <c r="GR65" s="37"/>
      <c r="GS65" s="81">
        <f t="shared" si="5"/>
        <v>0</v>
      </c>
      <c r="GT65" s="37"/>
      <c r="GU65" s="37"/>
      <c r="GV65" s="37"/>
      <c r="GW65" s="37"/>
      <c r="GX65" s="37"/>
      <c r="GY65" s="37"/>
      <c r="GZ65" s="37"/>
      <c r="HA65" s="37"/>
      <c r="HB65" s="37"/>
      <c r="HC65" s="37"/>
      <c r="HD65" s="37"/>
      <c r="HE65" s="37"/>
      <c r="HF65" s="37"/>
      <c r="HG65" s="37"/>
      <c r="HH65" s="37"/>
      <c r="HI65" s="37"/>
      <c r="HJ65" s="37"/>
      <c r="HK65" s="37"/>
      <c r="HL65" s="37"/>
      <c r="HM65" s="37"/>
      <c r="HN65" s="37"/>
      <c r="HO65" s="37"/>
      <c r="HP65" s="37"/>
      <c r="HQ65" s="37"/>
      <c r="HR65" s="37"/>
      <c r="HS65" s="37"/>
      <c r="HT65" s="37"/>
      <c r="HU65" s="37"/>
      <c r="HV65" s="37"/>
      <c r="HW65" s="37"/>
      <c r="HX65" s="37"/>
      <c r="HY65" s="37"/>
      <c r="HZ65" s="81">
        <f t="shared" si="6"/>
        <v>0</v>
      </c>
    </row>
    <row r="66" spans="1:234" ht="15" customHeight="1" thickBot="1">
      <c r="A66" s="440"/>
      <c r="B66" s="91" t="s">
        <v>672</v>
      </c>
      <c r="C66" s="125">
        <v>41729</v>
      </c>
      <c r="D66" s="208"/>
      <c r="E66" s="217"/>
      <c r="F66" s="217"/>
      <c r="G66" s="217"/>
      <c r="H66" s="217"/>
      <c r="I66" s="217"/>
      <c r="J66" s="217"/>
      <c r="K66" s="217"/>
      <c r="L66" s="217"/>
      <c r="M66" s="217"/>
      <c r="N66" s="217"/>
      <c r="O66" s="217"/>
      <c r="P66" s="217"/>
      <c r="Q66" s="217"/>
      <c r="R66" s="217"/>
      <c r="S66" s="217"/>
      <c r="T66" s="217"/>
      <c r="U66" s="217"/>
      <c r="V66" s="217"/>
      <c r="W66" s="217"/>
      <c r="X66" s="217"/>
      <c r="Y66" s="217"/>
      <c r="Z66" s="217"/>
      <c r="AA66" s="226"/>
      <c r="AB66" s="217"/>
      <c r="AC66" s="217"/>
      <c r="AD66" s="217"/>
      <c r="AE66" s="217"/>
      <c r="AF66" s="217"/>
      <c r="AG66" s="217"/>
      <c r="AH66" s="217"/>
      <c r="AI66" s="217"/>
      <c r="AJ66" s="84">
        <f t="shared" si="0"/>
        <v>0</v>
      </c>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84">
        <f t="shared" si="1"/>
        <v>0</v>
      </c>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84">
        <f t="shared" si="2"/>
        <v>0</v>
      </c>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84">
        <f t="shared" si="3"/>
        <v>0</v>
      </c>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84">
        <f t="shared" si="4"/>
        <v>0</v>
      </c>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84">
        <f t="shared" si="5"/>
        <v>0</v>
      </c>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84">
        <f t="shared" si="6"/>
        <v>0</v>
      </c>
    </row>
    <row r="67" spans="1:234" ht="15" customHeight="1" thickTop="1">
      <c r="A67" s="440"/>
      <c r="B67" s="93" t="s">
        <v>674</v>
      </c>
      <c r="C67" s="123">
        <v>41759</v>
      </c>
      <c r="D67" s="209"/>
      <c r="E67" s="218"/>
      <c r="F67" s="218"/>
      <c r="G67" s="218"/>
      <c r="H67" s="218"/>
      <c r="I67" s="218"/>
      <c r="J67" s="218"/>
      <c r="K67" s="218"/>
      <c r="L67" s="218"/>
      <c r="M67" s="218"/>
      <c r="N67" s="218"/>
      <c r="O67" s="218"/>
      <c r="P67" s="218"/>
      <c r="Q67" s="218"/>
      <c r="R67" s="218"/>
      <c r="S67" s="218"/>
      <c r="T67" s="218"/>
      <c r="U67" s="218"/>
      <c r="V67" s="218"/>
      <c r="W67" s="218"/>
      <c r="X67" s="218"/>
      <c r="Y67" s="218"/>
      <c r="Z67" s="218"/>
      <c r="AA67" s="227"/>
      <c r="AB67" s="218"/>
      <c r="AC67" s="218"/>
      <c r="AD67" s="218"/>
      <c r="AE67" s="218"/>
      <c r="AF67" s="218"/>
      <c r="AG67" s="218"/>
      <c r="AH67" s="218"/>
      <c r="AI67" s="218"/>
      <c r="AJ67" s="83">
        <f t="shared" si="0"/>
        <v>0</v>
      </c>
      <c r="AK67" s="45"/>
      <c r="AL67" s="45"/>
      <c r="AM67" s="45"/>
      <c r="AN67" s="45"/>
      <c r="AO67" s="45"/>
      <c r="AP67" s="45"/>
      <c r="AQ67" s="45"/>
      <c r="AR67" s="45"/>
      <c r="AS67" s="45"/>
      <c r="AT67" s="45"/>
      <c r="AU67" s="45"/>
      <c r="AV67" s="45"/>
      <c r="AW67" s="45"/>
      <c r="AX67" s="45"/>
      <c r="AY67" s="45"/>
      <c r="AZ67" s="45"/>
      <c r="BA67" s="45"/>
      <c r="BB67" s="45"/>
      <c r="BC67" s="45"/>
      <c r="BD67" s="45"/>
      <c r="BE67" s="45"/>
      <c r="BF67" s="45"/>
      <c r="BG67" s="45"/>
      <c r="BH67" s="45"/>
      <c r="BI67" s="45"/>
      <c r="BJ67" s="45"/>
      <c r="BK67" s="45"/>
      <c r="BL67" s="45"/>
      <c r="BM67" s="45"/>
      <c r="BN67" s="45"/>
      <c r="BO67" s="45"/>
      <c r="BP67" s="45"/>
      <c r="BQ67" s="83">
        <f t="shared" si="1"/>
        <v>0</v>
      </c>
      <c r="BR67" s="45"/>
      <c r="BS67" s="45"/>
      <c r="BT67" s="45"/>
      <c r="BU67" s="45"/>
      <c r="BV67" s="45"/>
      <c r="BW67" s="45"/>
      <c r="BX67" s="45"/>
      <c r="BY67" s="45"/>
      <c r="BZ67" s="45"/>
      <c r="CA67" s="45"/>
      <c r="CB67" s="45"/>
      <c r="CC67" s="45"/>
      <c r="CD67" s="45"/>
      <c r="CE67" s="45"/>
      <c r="CF67" s="45"/>
      <c r="CG67" s="45"/>
      <c r="CH67" s="45"/>
      <c r="CI67" s="45"/>
      <c r="CJ67" s="45"/>
      <c r="CK67" s="45"/>
      <c r="CL67" s="45"/>
      <c r="CM67" s="45"/>
      <c r="CN67" s="45"/>
      <c r="CO67" s="45"/>
      <c r="CP67" s="45"/>
      <c r="CQ67" s="45"/>
      <c r="CR67" s="45"/>
      <c r="CS67" s="45"/>
      <c r="CT67" s="45"/>
      <c r="CU67" s="45"/>
      <c r="CV67" s="45"/>
      <c r="CW67" s="45"/>
      <c r="CX67" s="83">
        <f t="shared" si="2"/>
        <v>0</v>
      </c>
      <c r="CY67" s="45"/>
      <c r="CZ67" s="45"/>
      <c r="DA67" s="45"/>
      <c r="DB67" s="45"/>
      <c r="DC67" s="45"/>
      <c r="DD67" s="45"/>
      <c r="DE67" s="45"/>
      <c r="DF67" s="45"/>
      <c r="DG67" s="45"/>
      <c r="DH67" s="45"/>
      <c r="DI67" s="45"/>
      <c r="DJ67" s="45"/>
      <c r="DK67" s="45"/>
      <c r="DL67" s="45"/>
      <c r="DM67" s="45"/>
      <c r="DN67" s="45"/>
      <c r="DO67" s="45"/>
      <c r="DP67" s="45"/>
      <c r="DQ67" s="45"/>
      <c r="DR67" s="45"/>
      <c r="DS67" s="45"/>
      <c r="DT67" s="45"/>
      <c r="DU67" s="45"/>
      <c r="DV67" s="45"/>
      <c r="DW67" s="45"/>
      <c r="DX67" s="45"/>
      <c r="DY67" s="45"/>
      <c r="DZ67" s="45"/>
      <c r="EA67" s="45"/>
      <c r="EB67" s="45"/>
      <c r="EC67" s="45"/>
      <c r="ED67" s="45"/>
      <c r="EE67" s="83">
        <f t="shared" si="3"/>
        <v>0</v>
      </c>
      <c r="EF67" s="45"/>
      <c r="EG67" s="45"/>
      <c r="EH67" s="45"/>
      <c r="EI67" s="45"/>
      <c r="EJ67" s="45"/>
      <c r="EK67" s="45"/>
      <c r="EL67" s="45"/>
      <c r="EM67" s="45"/>
      <c r="EN67" s="45"/>
      <c r="EO67" s="45"/>
      <c r="EP67" s="45"/>
      <c r="EQ67" s="45"/>
      <c r="ER67" s="45"/>
      <c r="ES67" s="45"/>
      <c r="ET67" s="45"/>
      <c r="EU67" s="45"/>
      <c r="EV67" s="45"/>
      <c r="EW67" s="45"/>
      <c r="EX67" s="45"/>
      <c r="EY67" s="45"/>
      <c r="EZ67" s="45"/>
      <c r="FA67" s="45"/>
      <c r="FB67" s="45"/>
      <c r="FC67" s="45"/>
      <c r="FD67" s="45"/>
      <c r="FE67" s="45"/>
      <c r="FF67" s="45"/>
      <c r="FG67" s="45"/>
      <c r="FH67" s="45"/>
      <c r="FI67" s="45"/>
      <c r="FJ67" s="45"/>
      <c r="FK67" s="45"/>
      <c r="FL67" s="83">
        <f t="shared" si="4"/>
        <v>0</v>
      </c>
      <c r="FM67" s="45"/>
      <c r="FN67" s="45"/>
      <c r="FO67" s="45"/>
      <c r="FP67" s="45"/>
      <c r="FQ67" s="45"/>
      <c r="FR67" s="45"/>
      <c r="FS67" s="45"/>
      <c r="FT67" s="45"/>
      <c r="FU67" s="45"/>
      <c r="FV67" s="45"/>
      <c r="FW67" s="45"/>
      <c r="FX67" s="45"/>
      <c r="FY67" s="45"/>
      <c r="FZ67" s="45"/>
      <c r="GA67" s="45"/>
      <c r="GB67" s="45"/>
      <c r="GC67" s="45"/>
      <c r="GD67" s="45"/>
      <c r="GE67" s="45"/>
      <c r="GF67" s="45"/>
      <c r="GG67" s="45"/>
      <c r="GH67" s="45"/>
      <c r="GI67" s="45"/>
      <c r="GJ67" s="45"/>
      <c r="GK67" s="45"/>
      <c r="GL67" s="45"/>
      <c r="GM67" s="45"/>
      <c r="GN67" s="45"/>
      <c r="GO67" s="45"/>
      <c r="GP67" s="45"/>
      <c r="GQ67" s="45"/>
      <c r="GR67" s="45"/>
      <c r="GS67" s="83">
        <f t="shared" si="5"/>
        <v>0</v>
      </c>
      <c r="GT67" s="45"/>
      <c r="GU67" s="45"/>
      <c r="GV67" s="45"/>
      <c r="GW67" s="45"/>
      <c r="GX67" s="45"/>
      <c r="GY67" s="45"/>
      <c r="GZ67" s="45"/>
      <c r="HA67" s="45"/>
      <c r="HB67" s="45"/>
      <c r="HC67" s="45"/>
      <c r="HD67" s="45"/>
      <c r="HE67" s="45"/>
      <c r="HF67" s="45"/>
      <c r="HG67" s="45"/>
      <c r="HH67" s="45"/>
      <c r="HI67" s="45"/>
      <c r="HJ67" s="45"/>
      <c r="HK67" s="45"/>
      <c r="HL67" s="45"/>
      <c r="HM67" s="45"/>
      <c r="HN67" s="45"/>
      <c r="HO67" s="45"/>
      <c r="HP67" s="45"/>
      <c r="HQ67" s="45"/>
      <c r="HR67" s="45"/>
      <c r="HS67" s="45"/>
      <c r="HT67" s="45"/>
      <c r="HU67" s="45"/>
      <c r="HV67" s="45"/>
      <c r="HW67" s="45"/>
      <c r="HX67" s="45"/>
      <c r="HY67" s="45"/>
      <c r="HZ67" s="83">
        <f t="shared" si="6"/>
        <v>0</v>
      </c>
    </row>
    <row r="68" spans="1:234" ht="15" customHeight="1">
      <c r="A68" s="440"/>
      <c r="B68" s="91" t="s">
        <v>675</v>
      </c>
      <c r="C68" s="124">
        <v>41790</v>
      </c>
      <c r="D68" s="207"/>
      <c r="E68" s="216"/>
      <c r="F68" s="216"/>
      <c r="G68" s="216"/>
      <c r="H68" s="216"/>
      <c r="I68" s="216"/>
      <c r="J68" s="216"/>
      <c r="K68" s="216"/>
      <c r="L68" s="216"/>
      <c r="M68" s="216"/>
      <c r="N68" s="216"/>
      <c r="O68" s="216"/>
      <c r="P68" s="216"/>
      <c r="Q68" s="216"/>
      <c r="R68" s="216"/>
      <c r="S68" s="216"/>
      <c r="T68" s="216"/>
      <c r="U68" s="216"/>
      <c r="V68" s="216"/>
      <c r="W68" s="216"/>
      <c r="X68" s="216"/>
      <c r="Y68" s="216"/>
      <c r="Z68" s="216"/>
      <c r="AA68" s="225"/>
      <c r="AB68" s="216"/>
      <c r="AC68" s="216"/>
      <c r="AD68" s="216"/>
      <c r="AE68" s="216"/>
      <c r="AF68" s="216"/>
      <c r="AG68" s="216"/>
      <c r="AH68" s="216"/>
      <c r="AI68" s="216"/>
      <c r="AJ68" s="81">
        <f t="shared" si="0"/>
        <v>0</v>
      </c>
      <c r="AK68" s="37"/>
      <c r="AL68" s="37"/>
      <c r="AM68" s="37"/>
      <c r="AN68" s="37"/>
      <c r="AO68" s="37"/>
      <c r="AP68" s="37"/>
      <c r="AQ68" s="37"/>
      <c r="AR68" s="37"/>
      <c r="AS68" s="37"/>
      <c r="AT68" s="37"/>
      <c r="AU68" s="37"/>
      <c r="AV68" s="37"/>
      <c r="AW68" s="37"/>
      <c r="AX68" s="37"/>
      <c r="AY68" s="37"/>
      <c r="AZ68" s="37"/>
      <c r="BA68" s="37"/>
      <c r="BB68" s="37"/>
      <c r="BC68" s="37"/>
      <c r="BD68" s="37"/>
      <c r="BE68" s="37"/>
      <c r="BF68" s="37"/>
      <c r="BG68" s="37"/>
      <c r="BH68" s="37"/>
      <c r="BI68" s="37"/>
      <c r="BJ68" s="37"/>
      <c r="BK68" s="37"/>
      <c r="BL68" s="37"/>
      <c r="BM68" s="37"/>
      <c r="BN68" s="37"/>
      <c r="BO68" s="37"/>
      <c r="BP68" s="37"/>
      <c r="BQ68" s="81">
        <f t="shared" si="1"/>
        <v>0</v>
      </c>
      <c r="BR68" s="37"/>
      <c r="BS68" s="37"/>
      <c r="BT68" s="37"/>
      <c r="BU68" s="37"/>
      <c r="BV68" s="37"/>
      <c r="BW68" s="37"/>
      <c r="BX68" s="37"/>
      <c r="BY68" s="37"/>
      <c r="BZ68" s="37"/>
      <c r="CA68" s="37"/>
      <c r="CB68" s="37"/>
      <c r="CC68" s="37"/>
      <c r="CD68" s="37"/>
      <c r="CE68" s="37"/>
      <c r="CF68" s="37"/>
      <c r="CG68" s="37"/>
      <c r="CH68" s="37"/>
      <c r="CI68" s="37"/>
      <c r="CJ68" s="37"/>
      <c r="CK68" s="37"/>
      <c r="CL68" s="37"/>
      <c r="CM68" s="37"/>
      <c r="CN68" s="37"/>
      <c r="CO68" s="37"/>
      <c r="CP68" s="37"/>
      <c r="CQ68" s="37"/>
      <c r="CR68" s="37"/>
      <c r="CS68" s="37"/>
      <c r="CT68" s="37"/>
      <c r="CU68" s="37"/>
      <c r="CV68" s="37"/>
      <c r="CW68" s="37"/>
      <c r="CX68" s="81">
        <f t="shared" si="2"/>
        <v>0</v>
      </c>
      <c r="CY68" s="37"/>
      <c r="CZ68" s="37"/>
      <c r="DA68" s="37"/>
      <c r="DB68" s="37"/>
      <c r="DC68" s="37"/>
      <c r="DD68" s="37"/>
      <c r="DE68" s="37"/>
      <c r="DF68" s="37"/>
      <c r="DG68" s="37"/>
      <c r="DH68" s="37"/>
      <c r="DI68" s="37"/>
      <c r="DJ68" s="37"/>
      <c r="DK68" s="37"/>
      <c r="DL68" s="37"/>
      <c r="DM68" s="37"/>
      <c r="DN68" s="37"/>
      <c r="DO68" s="37"/>
      <c r="DP68" s="37"/>
      <c r="DQ68" s="37"/>
      <c r="DR68" s="37"/>
      <c r="DS68" s="37"/>
      <c r="DT68" s="37"/>
      <c r="DU68" s="37"/>
      <c r="DV68" s="37"/>
      <c r="DW68" s="37"/>
      <c r="DX68" s="37"/>
      <c r="DY68" s="37"/>
      <c r="DZ68" s="37"/>
      <c r="EA68" s="37"/>
      <c r="EB68" s="37"/>
      <c r="EC68" s="37"/>
      <c r="ED68" s="37"/>
      <c r="EE68" s="81">
        <f t="shared" si="3"/>
        <v>0</v>
      </c>
      <c r="EF68" s="37"/>
      <c r="EG68" s="37"/>
      <c r="EH68" s="37"/>
      <c r="EI68" s="37"/>
      <c r="EJ68" s="37"/>
      <c r="EK68" s="37"/>
      <c r="EL68" s="37"/>
      <c r="EM68" s="37"/>
      <c r="EN68" s="37"/>
      <c r="EO68" s="37"/>
      <c r="EP68" s="37"/>
      <c r="EQ68" s="37"/>
      <c r="ER68" s="37"/>
      <c r="ES68" s="37"/>
      <c r="ET68" s="37"/>
      <c r="EU68" s="37"/>
      <c r="EV68" s="37"/>
      <c r="EW68" s="37"/>
      <c r="EX68" s="37"/>
      <c r="EY68" s="37"/>
      <c r="EZ68" s="37"/>
      <c r="FA68" s="37"/>
      <c r="FB68" s="37"/>
      <c r="FC68" s="37"/>
      <c r="FD68" s="37"/>
      <c r="FE68" s="37"/>
      <c r="FF68" s="37"/>
      <c r="FG68" s="37"/>
      <c r="FH68" s="37"/>
      <c r="FI68" s="37"/>
      <c r="FJ68" s="37"/>
      <c r="FK68" s="37"/>
      <c r="FL68" s="81">
        <f t="shared" si="4"/>
        <v>0</v>
      </c>
      <c r="FM68" s="37"/>
      <c r="FN68" s="37"/>
      <c r="FO68" s="37"/>
      <c r="FP68" s="37"/>
      <c r="FQ68" s="37"/>
      <c r="FR68" s="37"/>
      <c r="FS68" s="37"/>
      <c r="FT68" s="37"/>
      <c r="FU68" s="37"/>
      <c r="FV68" s="37"/>
      <c r="FW68" s="37"/>
      <c r="FX68" s="37"/>
      <c r="FY68" s="37"/>
      <c r="FZ68" s="37"/>
      <c r="GA68" s="37"/>
      <c r="GB68" s="37"/>
      <c r="GC68" s="37"/>
      <c r="GD68" s="37"/>
      <c r="GE68" s="37"/>
      <c r="GF68" s="37"/>
      <c r="GG68" s="37"/>
      <c r="GH68" s="37"/>
      <c r="GI68" s="37"/>
      <c r="GJ68" s="37"/>
      <c r="GK68" s="37"/>
      <c r="GL68" s="37"/>
      <c r="GM68" s="37"/>
      <c r="GN68" s="37"/>
      <c r="GO68" s="37"/>
      <c r="GP68" s="37"/>
      <c r="GQ68" s="37"/>
      <c r="GR68" s="37"/>
      <c r="GS68" s="81">
        <f t="shared" si="5"/>
        <v>0</v>
      </c>
      <c r="GT68" s="37"/>
      <c r="GU68" s="37"/>
      <c r="GV68" s="37"/>
      <c r="GW68" s="37"/>
      <c r="GX68" s="37"/>
      <c r="GY68" s="37"/>
      <c r="GZ68" s="37"/>
      <c r="HA68" s="37"/>
      <c r="HB68" s="37"/>
      <c r="HC68" s="37"/>
      <c r="HD68" s="37"/>
      <c r="HE68" s="37"/>
      <c r="HF68" s="37"/>
      <c r="HG68" s="37"/>
      <c r="HH68" s="37"/>
      <c r="HI68" s="37"/>
      <c r="HJ68" s="37"/>
      <c r="HK68" s="37"/>
      <c r="HL68" s="37"/>
      <c r="HM68" s="37"/>
      <c r="HN68" s="37"/>
      <c r="HO68" s="37"/>
      <c r="HP68" s="37"/>
      <c r="HQ68" s="37"/>
      <c r="HR68" s="37"/>
      <c r="HS68" s="37"/>
      <c r="HT68" s="37"/>
      <c r="HU68" s="37"/>
      <c r="HV68" s="37"/>
      <c r="HW68" s="37"/>
      <c r="HX68" s="37"/>
      <c r="HY68" s="37"/>
      <c r="HZ68" s="81">
        <f t="shared" si="6"/>
        <v>0</v>
      </c>
    </row>
    <row r="69" spans="1:234" ht="15" customHeight="1">
      <c r="A69" s="440"/>
      <c r="B69" s="91" t="s">
        <v>676</v>
      </c>
      <c r="C69" s="124">
        <v>41820</v>
      </c>
      <c r="D69" s="207"/>
      <c r="E69" s="216"/>
      <c r="F69" s="216"/>
      <c r="G69" s="216"/>
      <c r="H69" s="216"/>
      <c r="I69" s="216"/>
      <c r="J69" s="216"/>
      <c r="K69" s="216"/>
      <c r="L69" s="216"/>
      <c r="M69" s="216"/>
      <c r="N69" s="216"/>
      <c r="O69" s="216"/>
      <c r="P69" s="216"/>
      <c r="Q69" s="216"/>
      <c r="R69" s="216"/>
      <c r="S69" s="216"/>
      <c r="T69" s="216"/>
      <c r="U69" s="216"/>
      <c r="V69" s="216"/>
      <c r="W69" s="216"/>
      <c r="X69" s="216"/>
      <c r="Y69" s="216"/>
      <c r="Z69" s="216"/>
      <c r="AA69" s="225"/>
      <c r="AB69" s="216"/>
      <c r="AC69" s="216"/>
      <c r="AD69" s="216"/>
      <c r="AE69" s="216"/>
      <c r="AF69" s="216"/>
      <c r="AG69" s="216"/>
      <c r="AH69" s="216"/>
      <c r="AI69" s="216"/>
      <c r="AJ69" s="81">
        <f t="shared" si="0"/>
        <v>0</v>
      </c>
      <c r="AK69" s="37"/>
      <c r="AL69" s="37"/>
      <c r="AM69" s="37"/>
      <c r="AN69" s="37"/>
      <c r="AO69" s="37"/>
      <c r="AP69" s="37"/>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37"/>
      <c r="BO69" s="37"/>
      <c r="BP69" s="37"/>
      <c r="BQ69" s="81">
        <f t="shared" si="1"/>
        <v>0</v>
      </c>
      <c r="BR69" s="37"/>
      <c r="BS69" s="37"/>
      <c r="BT69" s="37"/>
      <c r="BU69" s="37"/>
      <c r="BV69" s="37"/>
      <c r="BW69" s="37"/>
      <c r="BX69" s="37"/>
      <c r="BY69" s="37"/>
      <c r="BZ69" s="37"/>
      <c r="CA69" s="37"/>
      <c r="CB69" s="37"/>
      <c r="CC69" s="37"/>
      <c r="CD69" s="37"/>
      <c r="CE69" s="37"/>
      <c r="CF69" s="37"/>
      <c r="CG69" s="37"/>
      <c r="CH69" s="37"/>
      <c r="CI69" s="37"/>
      <c r="CJ69" s="37"/>
      <c r="CK69" s="37"/>
      <c r="CL69" s="37"/>
      <c r="CM69" s="37"/>
      <c r="CN69" s="37"/>
      <c r="CO69" s="37"/>
      <c r="CP69" s="37"/>
      <c r="CQ69" s="37"/>
      <c r="CR69" s="37"/>
      <c r="CS69" s="37"/>
      <c r="CT69" s="37"/>
      <c r="CU69" s="37"/>
      <c r="CV69" s="37"/>
      <c r="CW69" s="37"/>
      <c r="CX69" s="81">
        <f t="shared" si="2"/>
        <v>0</v>
      </c>
      <c r="CY69" s="37"/>
      <c r="CZ69" s="37"/>
      <c r="DA69" s="37"/>
      <c r="DB69" s="37"/>
      <c r="DC69" s="37"/>
      <c r="DD69" s="37"/>
      <c r="DE69" s="37"/>
      <c r="DF69" s="37"/>
      <c r="DG69" s="37"/>
      <c r="DH69" s="37"/>
      <c r="DI69" s="37"/>
      <c r="DJ69" s="37"/>
      <c r="DK69" s="37"/>
      <c r="DL69" s="37"/>
      <c r="DM69" s="37"/>
      <c r="DN69" s="37"/>
      <c r="DO69" s="37"/>
      <c r="DP69" s="37"/>
      <c r="DQ69" s="37"/>
      <c r="DR69" s="37"/>
      <c r="DS69" s="37"/>
      <c r="DT69" s="37"/>
      <c r="DU69" s="37"/>
      <c r="DV69" s="37"/>
      <c r="DW69" s="37"/>
      <c r="DX69" s="37"/>
      <c r="DY69" s="37"/>
      <c r="DZ69" s="37"/>
      <c r="EA69" s="37"/>
      <c r="EB69" s="37"/>
      <c r="EC69" s="37"/>
      <c r="ED69" s="37"/>
      <c r="EE69" s="81">
        <f t="shared" si="3"/>
        <v>0</v>
      </c>
      <c r="EF69" s="37"/>
      <c r="EG69" s="37"/>
      <c r="EH69" s="37"/>
      <c r="EI69" s="37"/>
      <c r="EJ69" s="37"/>
      <c r="EK69" s="37"/>
      <c r="EL69" s="37"/>
      <c r="EM69" s="37"/>
      <c r="EN69" s="37"/>
      <c r="EO69" s="37"/>
      <c r="EP69" s="37"/>
      <c r="EQ69" s="37"/>
      <c r="ER69" s="37"/>
      <c r="ES69" s="37"/>
      <c r="ET69" s="37"/>
      <c r="EU69" s="37"/>
      <c r="EV69" s="37"/>
      <c r="EW69" s="37"/>
      <c r="EX69" s="37"/>
      <c r="EY69" s="37"/>
      <c r="EZ69" s="37"/>
      <c r="FA69" s="37"/>
      <c r="FB69" s="37"/>
      <c r="FC69" s="37"/>
      <c r="FD69" s="37"/>
      <c r="FE69" s="37"/>
      <c r="FF69" s="37"/>
      <c r="FG69" s="37"/>
      <c r="FH69" s="37"/>
      <c r="FI69" s="37"/>
      <c r="FJ69" s="37"/>
      <c r="FK69" s="37"/>
      <c r="FL69" s="81">
        <f t="shared" si="4"/>
        <v>0</v>
      </c>
      <c r="FM69" s="37"/>
      <c r="FN69" s="37"/>
      <c r="FO69" s="37"/>
      <c r="FP69" s="37"/>
      <c r="FQ69" s="37"/>
      <c r="FR69" s="37"/>
      <c r="FS69" s="37"/>
      <c r="FT69" s="37"/>
      <c r="FU69" s="37"/>
      <c r="FV69" s="37"/>
      <c r="FW69" s="37"/>
      <c r="FX69" s="37"/>
      <c r="FY69" s="37"/>
      <c r="FZ69" s="37"/>
      <c r="GA69" s="37"/>
      <c r="GB69" s="37"/>
      <c r="GC69" s="37"/>
      <c r="GD69" s="37"/>
      <c r="GE69" s="37"/>
      <c r="GF69" s="37"/>
      <c r="GG69" s="37"/>
      <c r="GH69" s="37"/>
      <c r="GI69" s="37"/>
      <c r="GJ69" s="37"/>
      <c r="GK69" s="37"/>
      <c r="GL69" s="37"/>
      <c r="GM69" s="37"/>
      <c r="GN69" s="37"/>
      <c r="GO69" s="37"/>
      <c r="GP69" s="37"/>
      <c r="GQ69" s="37"/>
      <c r="GR69" s="37"/>
      <c r="GS69" s="81">
        <f t="shared" si="5"/>
        <v>0</v>
      </c>
      <c r="GT69" s="37"/>
      <c r="GU69" s="37"/>
      <c r="GV69" s="37"/>
      <c r="GW69" s="37"/>
      <c r="GX69" s="37"/>
      <c r="GY69" s="37"/>
      <c r="GZ69" s="37"/>
      <c r="HA69" s="37"/>
      <c r="HB69" s="37"/>
      <c r="HC69" s="37"/>
      <c r="HD69" s="37"/>
      <c r="HE69" s="37"/>
      <c r="HF69" s="37"/>
      <c r="HG69" s="37"/>
      <c r="HH69" s="37"/>
      <c r="HI69" s="37"/>
      <c r="HJ69" s="37"/>
      <c r="HK69" s="37"/>
      <c r="HL69" s="37"/>
      <c r="HM69" s="37"/>
      <c r="HN69" s="37"/>
      <c r="HO69" s="37"/>
      <c r="HP69" s="37"/>
      <c r="HQ69" s="37"/>
      <c r="HR69" s="37"/>
      <c r="HS69" s="37"/>
      <c r="HT69" s="37"/>
      <c r="HU69" s="37"/>
      <c r="HV69" s="37"/>
      <c r="HW69" s="37"/>
      <c r="HX69" s="37"/>
      <c r="HY69" s="37"/>
      <c r="HZ69" s="81">
        <f t="shared" si="6"/>
        <v>0</v>
      </c>
    </row>
    <row r="70" spans="1:234" ht="15" customHeight="1">
      <c r="A70" s="440"/>
      <c r="B70" s="91" t="s">
        <v>677</v>
      </c>
      <c r="C70" s="124">
        <v>41851</v>
      </c>
      <c r="D70" s="207"/>
      <c r="E70" s="216"/>
      <c r="F70" s="216"/>
      <c r="G70" s="216"/>
      <c r="H70" s="216"/>
      <c r="I70" s="216"/>
      <c r="J70" s="216"/>
      <c r="K70" s="216"/>
      <c r="L70" s="216"/>
      <c r="M70" s="216"/>
      <c r="N70" s="216"/>
      <c r="O70" s="216"/>
      <c r="P70" s="216"/>
      <c r="Q70" s="216"/>
      <c r="R70" s="216"/>
      <c r="S70" s="216"/>
      <c r="T70" s="216"/>
      <c r="U70" s="216"/>
      <c r="V70" s="216"/>
      <c r="W70" s="216"/>
      <c r="X70" s="216"/>
      <c r="Y70" s="216"/>
      <c r="Z70" s="216"/>
      <c r="AA70" s="225"/>
      <c r="AB70" s="216"/>
      <c r="AC70" s="216"/>
      <c r="AD70" s="216"/>
      <c r="AE70" s="216"/>
      <c r="AF70" s="216"/>
      <c r="AG70" s="216"/>
      <c r="AH70" s="216"/>
      <c r="AI70" s="216"/>
      <c r="AJ70" s="81">
        <f t="shared" si="0"/>
        <v>0</v>
      </c>
      <c r="AK70" s="37"/>
      <c r="AL70" s="37"/>
      <c r="AM70" s="37"/>
      <c r="AN70" s="37"/>
      <c r="AO70" s="37"/>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37"/>
      <c r="BN70" s="37"/>
      <c r="BO70" s="37"/>
      <c r="BP70" s="37"/>
      <c r="BQ70" s="81">
        <f t="shared" si="1"/>
        <v>0</v>
      </c>
      <c r="BR70" s="37"/>
      <c r="BS70" s="37"/>
      <c r="BT70" s="37"/>
      <c r="BU70" s="37"/>
      <c r="BV70" s="37"/>
      <c r="BW70" s="37"/>
      <c r="BX70" s="37"/>
      <c r="BY70" s="37"/>
      <c r="BZ70" s="37"/>
      <c r="CA70" s="37"/>
      <c r="CB70" s="37"/>
      <c r="CC70" s="37"/>
      <c r="CD70" s="37"/>
      <c r="CE70" s="37"/>
      <c r="CF70" s="37"/>
      <c r="CG70" s="37"/>
      <c r="CH70" s="37"/>
      <c r="CI70" s="37"/>
      <c r="CJ70" s="37"/>
      <c r="CK70" s="37"/>
      <c r="CL70" s="37"/>
      <c r="CM70" s="37"/>
      <c r="CN70" s="37"/>
      <c r="CO70" s="37"/>
      <c r="CP70" s="37"/>
      <c r="CQ70" s="37"/>
      <c r="CR70" s="37"/>
      <c r="CS70" s="37"/>
      <c r="CT70" s="37"/>
      <c r="CU70" s="37"/>
      <c r="CV70" s="37"/>
      <c r="CW70" s="37"/>
      <c r="CX70" s="81">
        <f t="shared" si="2"/>
        <v>0</v>
      </c>
      <c r="CY70" s="37"/>
      <c r="CZ70" s="37"/>
      <c r="DA70" s="37"/>
      <c r="DB70" s="37"/>
      <c r="DC70" s="37"/>
      <c r="DD70" s="37"/>
      <c r="DE70" s="37"/>
      <c r="DF70" s="37"/>
      <c r="DG70" s="37"/>
      <c r="DH70" s="37"/>
      <c r="DI70" s="37"/>
      <c r="DJ70" s="37"/>
      <c r="DK70" s="37"/>
      <c r="DL70" s="37"/>
      <c r="DM70" s="37"/>
      <c r="DN70" s="37"/>
      <c r="DO70" s="37"/>
      <c r="DP70" s="37"/>
      <c r="DQ70" s="37"/>
      <c r="DR70" s="37"/>
      <c r="DS70" s="37"/>
      <c r="DT70" s="37"/>
      <c r="DU70" s="37"/>
      <c r="DV70" s="37"/>
      <c r="DW70" s="37"/>
      <c r="DX70" s="37"/>
      <c r="DY70" s="37"/>
      <c r="DZ70" s="37"/>
      <c r="EA70" s="37"/>
      <c r="EB70" s="37"/>
      <c r="EC70" s="37"/>
      <c r="ED70" s="37"/>
      <c r="EE70" s="81">
        <f t="shared" si="3"/>
        <v>0</v>
      </c>
      <c r="EF70" s="37"/>
      <c r="EG70" s="37"/>
      <c r="EH70" s="37"/>
      <c r="EI70" s="37"/>
      <c r="EJ70" s="37"/>
      <c r="EK70" s="37"/>
      <c r="EL70" s="37"/>
      <c r="EM70" s="37"/>
      <c r="EN70" s="37"/>
      <c r="EO70" s="37"/>
      <c r="EP70" s="37"/>
      <c r="EQ70" s="37"/>
      <c r="ER70" s="37"/>
      <c r="ES70" s="37"/>
      <c r="ET70" s="37"/>
      <c r="EU70" s="37"/>
      <c r="EV70" s="37"/>
      <c r="EW70" s="37"/>
      <c r="EX70" s="37"/>
      <c r="EY70" s="37"/>
      <c r="EZ70" s="37"/>
      <c r="FA70" s="37"/>
      <c r="FB70" s="37"/>
      <c r="FC70" s="37"/>
      <c r="FD70" s="37"/>
      <c r="FE70" s="37"/>
      <c r="FF70" s="37"/>
      <c r="FG70" s="37"/>
      <c r="FH70" s="37"/>
      <c r="FI70" s="37"/>
      <c r="FJ70" s="37"/>
      <c r="FK70" s="37"/>
      <c r="FL70" s="81">
        <f t="shared" si="4"/>
        <v>0</v>
      </c>
      <c r="FM70" s="37"/>
      <c r="FN70" s="37"/>
      <c r="FO70" s="37"/>
      <c r="FP70" s="37"/>
      <c r="FQ70" s="37"/>
      <c r="FR70" s="37"/>
      <c r="FS70" s="37"/>
      <c r="FT70" s="37"/>
      <c r="FU70" s="37"/>
      <c r="FV70" s="37"/>
      <c r="FW70" s="37"/>
      <c r="FX70" s="37"/>
      <c r="FY70" s="37"/>
      <c r="FZ70" s="37"/>
      <c r="GA70" s="37"/>
      <c r="GB70" s="37"/>
      <c r="GC70" s="37"/>
      <c r="GD70" s="37"/>
      <c r="GE70" s="37"/>
      <c r="GF70" s="37"/>
      <c r="GG70" s="37"/>
      <c r="GH70" s="37"/>
      <c r="GI70" s="37"/>
      <c r="GJ70" s="37"/>
      <c r="GK70" s="37"/>
      <c r="GL70" s="37"/>
      <c r="GM70" s="37"/>
      <c r="GN70" s="37"/>
      <c r="GO70" s="37"/>
      <c r="GP70" s="37"/>
      <c r="GQ70" s="37"/>
      <c r="GR70" s="37"/>
      <c r="GS70" s="81">
        <f t="shared" si="5"/>
        <v>0</v>
      </c>
      <c r="GT70" s="37"/>
      <c r="GU70" s="37"/>
      <c r="GV70" s="37"/>
      <c r="GW70" s="37"/>
      <c r="GX70" s="37"/>
      <c r="GY70" s="37"/>
      <c r="GZ70" s="37"/>
      <c r="HA70" s="37"/>
      <c r="HB70" s="37"/>
      <c r="HC70" s="37"/>
      <c r="HD70" s="37"/>
      <c r="HE70" s="37"/>
      <c r="HF70" s="37"/>
      <c r="HG70" s="37"/>
      <c r="HH70" s="37"/>
      <c r="HI70" s="37"/>
      <c r="HJ70" s="37"/>
      <c r="HK70" s="37"/>
      <c r="HL70" s="37"/>
      <c r="HM70" s="37"/>
      <c r="HN70" s="37"/>
      <c r="HO70" s="37"/>
      <c r="HP70" s="37"/>
      <c r="HQ70" s="37"/>
      <c r="HR70" s="37"/>
      <c r="HS70" s="37"/>
      <c r="HT70" s="37"/>
      <c r="HU70" s="37"/>
      <c r="HV70" s="37"/>
      <c r="HW70" s="37"/>
      <c r="HX70" s="37"/>
      <c r="HY70" s="37"/>
      <c r="HZ70" s="81">
        <f t="shared" si="6"/>
        <v>0</v>
      </c>
    </row>
    <row r="71" spans="1:234" ht="15" customHeight="1">
      <c r="A71" s="440"/>
      <c r="B71" s="91" t="s">
        <v>678</v>
      </c>
      <c r="C71" s="124">
        <v>41882</v>
      </c>
      <c r="D71" s="207"/>
      <c r="E71" s="216"/>
      <c r="F71" s="216"/>
      <c r="G71" s="216"/>
      <c r="H71" s="216"/>
      <c r="I71" s="216"/>
      <c r="J71" s="216"/>
      <c r="K71" s="216"/>
      <c r="L71" s="216"/>
      <c r="M71" s="216"/>
      <c r="N71" s="216"/>
      <c r="O71" s="216"/>
      <c r="P71" s="216"/>
      <c r="Q71" s="216"/>
      <c r="R71" s="216"/>
      <c r="S71" s="216"/>
      <c r="T71" s="216"/>
      <c r="U71" s="216"/>
      <c r="V71" s="216"/>
      <c r="W71" s="216"/>
      <c r="X71" s="216"/>
      <c r="Y71" s="216"/>
      <c r="Z71" s="216"/>
      <c r="AA71" s="225"/>
      <c r="AB71" s="216"/>
      <c r="AC71" s="216"/>
      <c r="AD71" s="216"/>
      <c r="AE71" s="216"/>
      <c r="AF71" s="216"/>
      <c r="AG71" s="216"/>
      <c r="AH71" s="216"/>
      <c r="AI71" s="216"/>
      <c r="AJ71" s="81">
        <f t="shared" si="0"/>
        <v>0</v>
      </c>
      <c r="AK71" s="37"/>
      <c r="AL71" s="37"/>
      <c r="AM71" s="37"/>
      <c r="AN71" s="37"/>
      <c r="AO71" s="37"/>
      <c r="AP71" s="37"/>
      <c r="AQ71" s="37"/>
      <c r="AR71" s="37"/>
      <c r="AS71" s="37"/>
      <c r="AT71" s="37"/>
      <c r="AU71" s="37"/>
      <c r="AV71" s="37"/>
      <c r="AW71" s="37"/>
      <c r="AX71" s="37"/>
      <c r="AY71" s="37"/>
      <c r="AZ71" s="37"/>
      <c r="BA71" s="37"/>
      <c r="BB71" s="37"/>
      <c r="BC71" s="37"/>
      <c r="BD71" s="37"/>
      <c r="BE71" s="37"/>
      <c r="BF71" s="37"/>
      <c r="BG71" s="37"/>
      <c r="BH71" s="37"/>
      <c r="BI71" s="37"/>
      <c r="BJ71" s="37"/>
      <c r="BK71" s="37"/>
      <c r="BL71" s="37"/>
      <c r="BM71" s="37"/>
      <c r="BN71" s="37"/>
      <c r="BO71" s="37"/>
      <c r="BP71" s="37"/>
      <c r="BQ71" s="81">
        <f t="shared" si="1"/>
        <v>0</v>
      </c>
      <c r="BR71" s="37"/>
      <c r="BS71" s="37"/>
      <c r="BT71" s="37"/>
      <c r="BU71" s="37"/>
      <c r="BV71" s="37"/>
      <c r="BW71" s="37"/>
      <c r="BX71" s="37"/>
      <c r="BY71" s="37"/>
      <c r="BZ71" s="37"/>
      <c r="CA71" s="37"/>
      <c r="CB71" s="37"/>
      <c r="CC71" s="37"/>
      <c r="CD71" s="37"/>
      <c r="CE71" s="37"/>
      <c r="CF71" s="37"/>
      <c r="CG71" s="37"/>
      <c r="CH71" s="37"/>
      <c r="CI71" s="37"/>
      <c r="CJ71" s="37"/>
      <c r="CK71" s="37"/>
      <c r="CL71" s="37"/>
      <c r="CM71" s="37"/>
      <c r="CN71" s="37"/>
      <c r="CO71" s="37"/>
      <c r="CP71" s="37"/>
      <c r="CQ71" s="37"/>
      <c r="CR71" s="37"/>
      <c r="CS71" s="37"/>
      <c r="CT71" s="37"/>
      <c r="CU71" s="37"/>
      <c r="CV71" s="37"/>
      <c r="CW71" s="37"/>
      <c r="CX71" s="81">
        <f t="shared" si="2"/>
        <v>0</v>
      </c>
      <c r="CY71" s="37"/>
      <c r="CZ71" s="37"/>
      <c r="DA71" s="37"/>
      <c r="DB71" s="37"/>
      <c r="DC71" s="37"/>
      <c r="DD71" s="37"/>
      <c r="DE71" s="37"/>
      <c r="DF71" s="37"/>
      <c r="DG71" s="37"/>
      <c r="DH71" s="37"/>
      <c r="DI71" s="37"/>
      <c r="DJ71" s="37"/>
      <c r="DK71" s="37"/>
      <c r="DL71" s="37"/>
      <c r="DM71" s="37"/>
      <c r="DN71" s="37"/>
      <c r="DO71" s="37"/>
      <c r="DP71" s="37"/>
      <c r="DQ71" s="37"/>
      <c r="DR71" s="37"/>
      <c r="DS71" s="37"/>
      <c r="DT71" s="37"/>
      <c r="DU71" s="37"/>
      <c r="DV71" s="37"/>
      <c r="DW71" s="37"/>
      <c r="DX71" s="37"/>
      <c r="DY71" s="37"/>
      <c r="DZ71" s="37"/>
      <c r="EA71" s="37"/>
      <c r="EB71" s="37"/>
      <c r="EC71" s="37"/>
      <c r="ED71" s="37"/>
      <c r="EE71" s="81">
        <f t="shared" si="3"/>
        <v>0</v>
      </c>
      <c r="EF71" s="37"/>
      <c r="EG71" s="37"/>
      <c r="EH71" s="37"/>
      <c r="EI71" s="37"/>
      <c r="EJ71" s="37"/>
      <c r="EK71" s="37"/>
      <c r="EL71" s="37"/>
      <c r="EM71" s="37"/>
      <c r="EN71" s="37"/>
      <c r="EO71" s="37"/>
      <c r="EP71" s="37"/>
      <c r="EQ71" s="37"/>
      <c r="ER71" s="37"/>
      <c r="ES71" s="37"/>
      <c r="ET71" s="37"/>
      <c r="EU71" s="37"/>
      <c r="EV71" s="37"/>
      <c r="EW71" s="37"/>
      <c r="EX71" s="37"/>
      <c r="EY71" s="37"/>
      <c r="EZ71" s="37"/>
      <c r="FA71" s="37"/>
      <c r="FB71" s="37"/>
      <c r="FC71" s="37"/>
      <c r="FD71" s="37"/>
      <c r="FE71" s="37"/>
      <c r="FF71" s="37"/>
      <c r="FG71" s="37"/>
      <c r="FH71" s="37"/>
      <c r="FI71" s="37"/>
      <c r="FJ71" s="37"/>
      <c r="FK71" s="37"/>
      <c r="FL71" s="81">
        <f t="shared" si="4"/>
        <v>0</v>
      </c>
      <c r="FM71" s="37"/>
      <c r="FN71" s="37"/>
      <c r="FO71" s="37"/>
      <c r="FP71" s="37"/>
      <c r="FQ71" s="37"/>
      <c r="FR71" s="37"/>
      <c r="FS71" s="37"/>
      <c r="FT71" s="37"/>
      <c r="FU71" s="37"/>
      <c r="FV71" s="37"/>
      <c r="FW71" s="37"/>
      <c r="FX71" s="37"/>
      <c r="FY71" s="37"/>
      <c r="FZ71" s="37"/>
      <c r="GA71" s="37"/>
      <c r="GB71" s="37"/>
      <c r="GC71" s="37"/>
      <c r="GD71" s="37"/>
      <c r="GE71" s="37"/>
      <c r="GF71" s="37"/>
      <c r="GG71" s="37"/>
      <c r="GH71" s="37"/>
      <c r="GI71" s="37"/>
      <c r="GJ71" s="37"/>
      <c r="GK71" s="37"/>
      <c r="GL71" s="37"/>
      <c r="GM71" s="37"/>
      <c r="GN71" s="37"/>
      <c r="GO71" s="37"/>
      <c r="GP71" s="37"/>
      <c r="GQ71" s="37"/>
      <c r="GR71" s="37"/>
      <c r="GS71" s="81">
        <f t="shared" si="5"/>
        <v>0</v>
      </c>
      <c r="GT71" s="37"/>
      <c r="GU71" s="37"/>
      <c r="GV71" s="37"/>
      <c r="GW71" s="37"/>
      <c r="GX71" s="37"/>
      <c r="GY71" s="37"/>
      <c r="GZ71" s="37"/>
      <c r="HA71" s="37"/>
      <c r="HB71" s="37"/>
      <c r="HC71" s="37"/>
      <c r="HD71" s="37"/>
      <c r="HE71" s="37"/>
      <c r="HF71" s="37"/>
      <c r="HG71" s="37"/>
      <c r="HH71" s="37"/>
      <c r="HI71" s="37"/>
      <c r="HJ71" s="37"/>
      <c r="HK71" s="37"/>
      <c r="HL71" s="37"/>
      <c r="HM71" s="37"/>
      <c r="HN71" s="37"/>
      <c r="HO71" s="37"/>
      <c r="HP71" s="37"/>
      <c r="HQ71" s="37"/>
      <c r="HR71" s="37"/>
      <c r="HS71" s="37"/>
      <c r="HT71" s="37"/>
      <c r="HU71" s="37"/>
      <c r="HV71" s="37"/>
      <c r="HW71" s="37"/>
      <c r="HX71" s="37"/>
      <c r="HY71" s="37"/>
      <c r="HZ71" s="81">
        <f t="shared" si="6"/>
        <v>0</v>
      </c>
    </row>
    <row r="72" spans="1:234" ht="15" customHeight="1">
      <c r="A72" s="440"/>
      <c r="B72" s="91" t="s">
        <v>679</v>
      </c>
      <c r="C72" s="124">
        <v>41912</v>
      </c>
      <c r="D72" s="207"/>
      <c r="E72" s="216"/>
      <c r="F72" s="216"/>
      <c r="G72" s="216"/>
      <c r="H72" s="216"/>
      <c r="I72" s="216"/>
      <c r="J72" s="216"/>
      <c r="K72" s="216"/>
      <c r="L72" s="216"/>
      <c r="M72" s="216"/>
      <c r="N72" s="216"/>
      <c r="O72" s="216"/>
      <c r="P72" s="216"/>
      <c r="Q72" s="216"/>
      <c r="R72" s="216"/>
      <c r="S72" s="216"/>
      <c r="T72" s="216"/>
      <c r="U72" s="216"/>
      <c r="V72" s="216"/>
      <c r="W72" s="216"/>
      <c r="X72" s="216"/>
      <c r="Y72" s="216"/>
      <c r="Z72" s="216"/>
      <c r="AA72" s="225"/>
      <c r="AB72" s="216"/>
      <c r="AC72" s="216"/>
      <c r="AD72" s="216"/>
      <c r="AE72" s="216"/>
      <c r="AF72" s="216"/>
      <c r="AG72" s="216"/>
      <c r="AH72" s="216"/>
      <c r="AI72" s="216"/>
      <c r="AJ72" s="81">
        <f t="shared" si="0"/>
        <v>0</v>
      </c>
      <c r="AK72" s="37"/>
      <c r="AL72" s="37"/>
      <c r="AM72" s="37"/>
      <c r="AN72" s="37"/>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81">
        <f t="shared" si="1"/>
        <v>0</v>
      </c>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81">
        <f t="shared" si="2"/>
        <v>0</v>
      </c>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81">
        <f t="shared" si="3"/>
        <v>0</v>
      </c>
      <c r="EF72" s="37"/>
      <c r="EG72" s="37"/>
      <c r="EH72" s="37"/>
      <c r="EI72" s="37"/>
      <c r="EJ72" s="37"/>
      <c r="EK72" s="37"/>
      <c r="EL72" s="37"/>
      <c r="EM72" s="37"/>
      <c r="EN72" s="37"/>
      <c r="EO72" s="37"/>
      <c r="EP72" s="37"/>
      <c r="EQ72" s="37"/>
      <c r="ER72" s="37"/>
      <c r="ES72" s="37"/>
      <c r="ET72" s="37"/>
      <c r="EU72" s="37"/>
      <c r="EV72" s="37"/>
      <c r="EW72" s="37"/>
      <c r="EX72" s="37"/>
      <c r="EY72" s="37"/>
      <c r="EZ72" s="37"/>
      <c r="FA72" s="37"/>
      <c r="FB72" s="37"/>
      <c r="FC72" s="37"/>
      <c r="FD72" s="37"/>
      <c r="FE72" s="37"/>
      <c r="FF72" s="37"/>
      <c r="FG72" s="37"/>
      <c r="FH72" s="37"/>
      <c r="FI72" s="37"/>
      <c r="FJ72" s="37"/>
      <c r="FK72" s="37"/>
      <c r="FL72" s="81">
        <f t="shared" si="4"/>
        <v>0</v>
      </c>
      <c r="FM72" s="37"/>
      <c r="FN72" s="37"/>
      <c r="FO72" s="37"/>
      <c r="FP72" s="37"/>
      <c r="FQ72" s="37"/>
      <c r="FR72" s="37"/>
      <c r="FS72" s="37"/>
      <c r="FT72" s="37"/>
      <c r="FU72" s="37"/>
      <c r="FV72" s="37"/>
      <c r="FW72" s="37"/>
      <c r="FX72" s="37"/>
      <c r="FY72" s="37"/>
      <c r="FZ72" s="37"/>
      <c r="GA72" s="37"/>
      <c r="GB72" s="37"/>
      <c r="GC72" s="37"/>
      <c r="GD72" s="37"/>
      <c r="GE72" s="37"/>
      <c r="GF72" s="37"/>
      <c r="GG72" s="37"/>
      <c r="GH72" s="37"/>
      <c r="GI72" s="37"/>
      <c r="GJ72" s="37"/>
      <c r="GK72" s="37"/>
      <c r="GL72" s="37"/>
      <c r="GM72" s="37"/>
      <c r="GN72" s="37"/>
      <c r="GO72" s="37"/>
      <c r="GP72" s="37"/>
      <c r="GQ72" s="37"/>
      <c r="GR72" s="37"/>
      <c r="GS72" s="81">
        <f t="shared" si="5"/>
        <v>0</v>
      </c>
      <c r="GT72" s="37"/>
      <c r="GU72" s="37"/>
      <c r="GV72" s="37"/>
      <c r="GW72" s="37"/>
      <c r="GX72" s="37"/>
      <c r="GY72" s="37"/>
      <c r="GZ72" s="37"/>
      <c r="HA72" s="37"/>
      <c r="HB72" s="37"/>
      <c r="HC72" s="37"/>
      <c r="HD72" s="37"/>
      <c r="HE72" s="37"/>
      <c r="HF72" s="37"/>
      <c r="HG72" s="37"/>
      <c r="HH72" s="37"/>
      <c r="HI72" s="37"/>
      <c r="HJ72" s="37"/>
      <c r="HK72" s="37"/>
      <c r="HL72" s="37"/>
      <c r="HM72" s="37"/>
      <c r="HN72" s="37"/>
      <c r="HO72" s="37"/>
      <c r="HP72" s="37"/>
      <c r="HQ72" s="37"/>
      <c r="HR72" s="37"/>
      <c r="HS72" s="37"/>
      <c r="HT72" s="37"/>
      <c r="HU72" s="37"/>
      <c r="HV72" s="37"/>
      <c r="HW72" s="37"/>
      <c r="HX72" s="37"/>
      <c r="HY72" s="37"/>
      <c r="HZ72" s="81">
        <f t="shared" si="6"/>
        <v>0</v>
      </c>
    </row>
    <row r="73" spans="1:234" ht="15" customHeight="1">
      <c r="A73" s="440"/>
      <c r="B73" s="91" t="s">
        <v>680</v>
      </c>
      <c r="C73" s="124">
        <v>41943</v>
      </c>
      <c r="D73" s="207"/>
      <c r="E73" s="216"/>
      <c r="F73" s="216"/>
      <c r="G73" s="216"/>
      <c r="H73" s="216"/>
      <c r="I73" s="216"/>
      <c r="J73" s="216"/>
      <c r="K73" s="216"/>
      <c r="L73" s="216"/>
      <c r="M73" s="216"/>
      <c r="N73" s="216"/>
      <c r="O73" s="216"/>
      <c r="P73" s="216"/>
      <c r="Q73" s="216"/>
      <c r="R73" s="216"/>
      <c r="S73" s="216"/>
      <c r="T73" s="216"/>
      <c r="U73" s="216"/>
      <c r="V73" s="216"/>
      <c r="W73" s="216"/>
      <c r="X73" s="216"/>
      <c r="Y73" s="216"/>
      <c r="Z73" s="216"/>
      <c r="AA73" s="225"/>
      <c r="AB73" s="216"/>
      <c r="AC73" s="216"/>
      <c r="AD73" s="216"/>
      <c r="AE73" s="216"/>
      <c r="AF73" s="216"/>
      <c r="AG73" s="216"/>
      <c r="AH73" s="216"/>
      <c r="AI73" s="216"/>
      <c r="AJ73" s="81">
        <f t="shared" si="0"/>
        <v>0</v>
      </c>
      <c r="AK73" s="37"/>
      <c r="AL73" s="37"/>
      <c r="AM73" s="37"/>
      <c r="AN73" s="37"/>
      <c r="AO73" s="37"/>
      <c r="AP73" s="37"/>
      <c r="AQ73" s="37"/>
      <c r="AR73" s="37"/>
      <c r="AS73" s="37"/>
      <c r="AT73" s="37"/>
      <c r="AU73" s="37"/>
      <c r="AV73" s="37"/>
      <c r="AW73" s="37"/>
      <c r="AX73" s="37"/>
      <c r="AY73" s="37"/>
      <c r="AZ73" s="37"/>
      <c r="BA73" s="37"/>
      <c r="BB73" s="37"/>
      <c r="BC73" s="37"/>
      <c r="BD73" s="37"/>
      <c r="BE73" s="37"/>
      <c r="BF73" s="37"/>
      <c r="BG73" s="37"/>
      <c r="BH73" s="37"/>
      <c r="BI73" s="37"/>
      <c r="BJ73" s="37"/>
      <c r="BK73" s="37"/>
      <c r="BL73" s="37"/>
      <c r="BM73" s="37"/>
      <c r="BN73" s="37"/>
      <c r="BO73" s="37"/>
      <c r="BP73" s="37"/>
      <c r="BQ73" s="81">
        <f t="shared" si="1"/>
        <v>0</v>
      </c>
      <c r="BR73" s="37"/>
      <c r="BS73" s="37"/>
      <c r="BT73" s="37"/>
      <c r="BU73" s="37"/>
      <c r="BV73" s="37"/>
      <c r="BW73" s="37"/>
      <c r="BX73" s="37"/>
      <c r="BY73" s="37"/>
      <c r="BZ73" s="37"/>
      <c r="CA73" s="37"/>
      <c r="CB73" s="37"/>
      <c r="CC73" s="37"/>
      <c r="CD73" s="37"/>
      <c r="CE73" s="37"/>
      <c r="CF73" s="37"/>
      <c r="CG73" s="37"/>
      <c r="CH73" s="37"/>
      <c r="CI73" s="37"/>
      <c r="CJ73" s="37"/>
      <c r="CK73" s="37"/>
      <c r="CL73" s="37"/>
      <c r="CM73" s="37"/>
      <c r="CN73" s="37"/>
      <c r="CO73" s="37"/>
      <c r="CP73" s="37"/>
      <c r="CQ73" s="37"/>
      <c r="CR73" s="37"/>
      <c r="CS73" s="37"/>
      <c r="CT73" s="37"/>
      <c r="CU73" s="37"/>
      <c r="CV73" s="37"/>
      <c r="CW73" s="37"/>
      <c r="CX73" s="81">
        <f t="shared" si="2"/>
        <v>0</v>
      </c>
      <c r="CY73" s="37"/>
      <c r="CZ73" s="37"/>
      <c r="DA73" s="37"/>
      <c r="DB73" s="37"/>
      <c r="DC73" s="37"/>
      <c r="DD73" s="37"/>
      <c r="DE73" s="37"/>
      <c r="DF73" s="37"/>
      <c r="DG73" s="37"/>
      <c r="DH73" s="37"/>
      <c r="DI73" s="37"/>
      <c r="DJ73" s="37"/>
      <c r="DK73" s="37"/>
      <c r="DL73" s="37"/>
      <c r="DM73" s="37"/>
      <c r="DN73" s="37"/>
      <c r="DO73" s="37"/>
      <c r="DP73" s="37"/>
      <c r="DQ73" s="37"/>
      <c r="DR73" s="37"/>
      <c r="DS73" s="37"/>
      <c r="DT73" s="37"/>
      <c r="DU73" s="37"/>
      <c r="DV73" s="37"/>
      <c r="DW73" s="37"/>
      <c r="DX73" s="37"/>
      <c r="DY73" s="37"/>
      <c r="DZ73" s="37"/>
      <c r="EA73" s="37"/>
      <c r="EB73" s="37"/>
      <c r="EC73" s="37"/>
      <c r="ED73" s="37"/>
      <c r="EE73" s="81">
        <f t="shared" si="3"/>
        <v>0</v>
      </c>
      <c r="EF73" s="37"/>
      <c r="EG73" s="37"/>
      <c r="EH73" s="37"/>
      <c r="EI73" s="37"/>
      <c r="EJ73" s="37"/>
      <c r="EK73" s="37"/>
      <c r="EL73" s="37"/>
      <c r="EM73" s="37"/>
      <c r="EN73" s="37"/>
      <c r="EO73" s="37"/>
      <c r="EP73" s="37"/>
      <c r="EQ73" s="37"/>
      <c r="ER73" s="37"/>
      <c r="ES73" s="37"/>
      <c r="ET73" s="37"/>
      <c r="EU73" s="37"/>
      <c r="EV73" s="37"/>
      <c r="EW73" s="37"/>
      <c r="EX73" s="37"/>
      <c r="EY73" s="37"/>
      <c r="EZ73" s="37"/>
      <c r="FA73" s="37"/>
      <c r="FB73" s="37"/>
      <c r="FC73" s="37"/>
      <c r="FD73" s="37"/>
      <c r="FE73" s="37"/>
      <c r="FF73" s="37"/>
      <c r="FG73" s="37"/>
      <c r="FH73" s="37"/>
      <c r="FI73" s="37"/>
      <c r="FJ73" s="37"/>
      <c r="FK73" s="37"/>
      <c r="FL73" s="81">
        <f t="shared" si="4"/>
        <v>0</v>
      </c>
      <c r="FM73" s="37"/>
      <c r="FN73" s="37"/>
      <c r="FO73" s="37"/>
      <c r="FP73" s="37"/>
      <c r="FQ73" s="37"/>
      <c r="FR73" s="37"/>
      <c r="FS73" s="37"/>
      <c r="FT73" s="37"/>
      <c r="FU73" s="37"/>
      <c r="FV73" s="37"/>
      <c r="FW73" s="37"/>
      <c r="FX73" s="37"/>
      <c r="FY73" s="37"/>
      <c r="FZ73" s="37"/>
      <c r="GA73" s="37"/>
      <c r="GB73" s="37"/>
      <c r="GC73" s="37"/>
      <c r="GD73" s="37"/>
      <c r="GE73" s="37"/>
      <c r="GF73" s="37"/>
      <c r="GG73" s="37"/>
      <c r="GH73" s="37"/>
      <c r="GI73" s="37"/>
      <c r="GJ73" s="37"/>
      <c r="GK73" s="37"/>
      <c r="GL73" s="37"/>
      <c r="GM73" s="37"/>
      <c r="GN73" s="37"/>
      <c r="GO73" s="37"/>
      <c r="GP73" s="37"/>
      <c r="GQ73" s="37"/>
      <c r="GR73" s="37"/>
      <c r="GS73" s="81">
        <f t="shared" si="5"/>
        <v>0</v>
      </c>
      <c r="GT73" s="37"/>
      <c r="GU73" s="37"/>
      <c r="GV73" s="37"/>
      <c r="GW73" s="37"/>
      <c r="GX73" s="37"/>
      <c r="GY73" s="37"/>
      <c r="GZ73" s="37"/>
      <c r="HA73" s="37"/>
      <c r="HB73" s="37"/>
      <c r="HC73" s="37"/>
      <c r="HD73" s="37"/>
      <c r="HE73" s="37"/>
      <c r="HF73" s="37"/>
      <c r="HG73" s="37"/>
      <c r="HH73" s="37"/>
      <c r="HI73" s="37"/>
      <c r="HJ73" s="37"/>
      <c r="HK73" s="37"/>
      <c r="HL73" s="37"/>
      <c r="HM73" s="37"/>
      <c r="HN73" s="37"/>
      <c r="HO73" s="37"/>
      <c r="HP73" s="37"/>
      <c r="HQ73" s="37"/>
      <c r="HR73" s="37"/>
      <c r="HS73" s="37"/>
      <c r="HT73" s="37"/>
      <c r="HU73" s="37"/>
      <c r="HV73" s="37"/>
      <c r="HW73" s="37"/>
      <c r="HX73" s="37"/>
      <c r="HY73" s="37"/>
      <c r="HZ73" s="81">
        <f t="shared" si="6"/>
        <v>0</v>
      </c>
    </row>
    <row r="74" spans="1:234" ht="15" customHeight="1">
      <c r="A74" s="440"/>
      <c r="B74" s="91" t="s">
        <v>681</v>
      </c>
      <c r="C74" s="124">
        <v>41973</v>
      </c>
      <c r="D74" s="207"/>
      <c r="E74" s="216"/>
      <c r="F74" s="216"/>
      <c r="G74" s="216"/>
      <c r="H74" s="216"/>
      <c r="I74" s="216"/>
      <c r="J74" s="216"/>
      <c r="K74" s="216"/>
      <c r="L74" s="216"/>
      <c r="M74" s="216"/>
      <c r="N74" s="216"/>
      <c r="O74" s="216"/>
      <c r="P74" s="216"/>
      <c r="Q74" s="216"/>
      <c r="R74" s="216"/>
      <c r="S74" s="216"/>
      <c r="T74" s="216"/>
      <c r="U74" s="216"/>
      <c r="V74" s="216"/>
      <c r="W74" s="216"/>
      <c r="X74" s="216"/>
      <c r="Y74" s="216"/>
      <c r="Z74" s="216"/>
      <c r="AA74" s="225"/>
      <c r="AB74" s="216"/>
      <c r="AC74" s="216"/>
      <c r="AD74" s="216"/>
      <c r="AE74" s="216"/>
      <c r="AF74" s="216"/>
      <c r="AG74" s="216"/>
      <c r="AH74" s="216"/>
      <c r="AI74" s="216"/>
      <c r="AJ74" s="81">
        <f t="shared" si="0"/>
        <v>0</v>
      </c>
      <c r="AK74" s="37"/>
      <c r="AL74" s="37"/>
      <c r="AM74" s="37"/>
      <c r="AN74" s="37"/>
      <c r="AO74" s="37"/>
      <c r="AP74" s="37"/>
      <c r="AQ74" s="37"/>
      <c r="AR74" s="37"/>
      <c r="AS74" s="37"/>
      <c r="AT74" s="37"/>
      <c r="AU74" s="37"/>
      <c r="AV74" s="37"/>
      <c r="AW74" s="37"/>
      <c r="AX74" s="37"/>
      <c r="AY74" s="37"/>
      <c r="AZ74" s="37"/>
      <c r="BA74" s="37"/>
      <c r="BB74" s="37"/>
      <c r="BC74" s="37"/>
      <c r="BD74" s="37"/>
      <c r="BE74" s="37"/>
      <c r="BF74" s="37"/>
      <c r="BG74" s="37"/>
      <c r="BH74" s="37"/>
      <c r="BI74" s="37"/>
      <c r="BJ74" s="37"/>
      <c r="BK74" s="37"/>
      <c r="BL74" s="37"/>
      <c r="BM74" s="37"/>
      <c r="BN74" s="37"/>
      <c r="BO74" s="37"/>
      <c r="BP74" s="37"/>
      <c r="BQ74" s="81">
        <f t="shared" si="1"/>
        <v>0</v>
      </c>
      <c r="BR74" s="37"/>
      <c r="BS74" s="37"/>
      <c r="BT74" s="37"/>
      <c r="BU74" s="37"/>
      <c r="BV74" s="37"/>
      <c r="BW74" s="37"/>
      <c r="BX74" s="37"/>
      <c r="BY74" s="37"/>
      <c r="BZ74" s="37"/>
      <c r="CA74" s="37"/>
      <c r="CB74" s="37"/>
      <c r="CC74" s="37"/>
      <c r="CD74" s="37"/>
      <c r="CE74" s="37"/>
      <c r="CF74" s="37"/>
      <c r="CG74" s="37"/>
      <c r="CH74" s="37"/>
      <c r="CI74" s="37"/>
      <c r="CJ74" s="37"/>
      <c r="CK74" s="37"/>
      <c r="CL74" s="37"/>
      <c r="CM74" s="37"/>
      <c r="CN74" s="37"/>
      <c r="CO74" s="37"/>
      <c r="CP74" s="37"/>
      <c r="CQ74" s="37"/>
      <c r="CR74" s="37"/>
      <c r="CS74" s="37"/>
      <c r="CT74" s="37"/>
      <c r="CU74" s="37"/>
      <c r="CV74" s="37"/>
      <c r="CW74" s="37"/>
      <c r="CX74" s="81">
        <f t="shared" si="2"/>
        <v>0</v>
      </c>
      <c r="CY74" s="37"/>
      <c r="CZ74" s="37"/>
      <c r="DA74" s="37"/>
      <c r="DB74" s="37"/>
      <c r="DC74" s="37"/>
      <c r="DD74" s="37"/>
      <c r="DE74" s="37"/>
      <c r="DF74" s="37"/>
      <c r="DG74" s="37"/>
      <c r="DH74" s="37"/>
      <c r="DI74" s="37"/>
      <c r="DJ74" s="37"/>
      <c r="DK74" s="37"/>
      <c r="DL74" s="37"/>
      <c r="DM74" s="37"/>
      <c r="DN74" s="37"/>
      <c r="DO74" s="37"/>
      <c r="DP74" s="37"/>
      <c r="DQ74" s="37"/>
      <c r="DR74" s="37"/>
      <c r="DS74" s="37"/>
      <c r="DT74" s="37"/>
      <c r="DU74" s="37"/>
      <c r="DV74" s="37"/>
      <c r="DW74" s="37"/>
      <c r="DX74" s="37"/>
      <c r="DY74" s="37"/>
      <c r="DZ74" s="37"/>
      <c r="EA74" s="37"/>
      <c r="EB74" s="37"/>
      <c r="EC74" s="37"/>
      <c r="ED74" s="37"/>
      <c r="EE74" s="81">
        <f t="shared" si="3"/>
        <v>0</v>
      </c>
      <c r="EF74" s="37"/>
      <c r="EG74" s="37"/>
      <c r="EH74" s="37"/>
      <c r="EI74" s="37"/>
      <c r="EJ74" s="37"/>
      <c r="EK74" s="37"/>
      <c r="EL74" s="37"/>
      <c r="EM74" s="37"/>
      <c r="EN74" s="37"/>
      <c r="EO74" s="37"/>
      <c r="EP74" s="37"/>
      <c r="EQ74" s="37"/>
      <c r="ER74" s="37"/>
      <c r="ES74" s="37"/>
      <c r="ET74" s="37"/>
      <c r="EU74" s="37"/>
      <c r="EV74" s="37"/>
      <c r="EW74" s="37"/>
      <c r="EX74" s="37"/>
      <c r="EY74" s="37"/>
      <c r="EZ74" s="37"/>
      <c r="FA74" s="37"/>
      <c r="FB74" s="37"/>
      <c r="FC74" s="37"/>
      <c r="FD74" s="37"/>
      <c r="FE74" s="37"/>
      <c r="FF74" s="37"/>
      <c r="FG74" s="37"/>
      <c r="FH74" s="37"/>
      <c r="FI74" s="37"/>
      <c r="FJ74" s="37"/>
      <c r="FK74" s="37"/>
      <c r="FL74" s="81">
        <f t="shared" si="4"/>
        <v>0</v>
      </c>
      <c r="FM74" s="37"/>
      <c r="FN74" s="37"/>
      <c r="FO74" s="37"/>
      <c r="FP74" s="37"/>
      <c r="FQ74" s="37"/>
      <c r="FR74" s="37"/>
      <c r="FS74" s="37"/>
      <c r="FT74" s="37"/>
      <c r="FU74" s="37"/>
      <c r="FV74" s="37"/>
      <c r="FW74" s="37"/>
      <c r="FX74" s="37"/>
      <c r="FY74" s="37"/>
      <c r="FZ74" s="37"/>
      <c r="GA74" s="37"/>
      <c r="GB74" s="37"/>
      <c r="GC74" s="37"/>
      <c r="GD74" s="37"/>
      <c r="GE74" s="37"/>
      <c r="GF74" s="37"/>
      <c r="GG74" s="37"/>
      <c r="GH74" s="37"/>
      <c r="GI74" s="37"/>
      <c r="GJ74" s="37"/>
      <c r="GK74" s="37"/>
      <c r="GL74" s="37"/>
      <c r="GM74" s="37"/>
      <c r="GN74" s="37"/>
      <c r="GO74" s="37"/>
      <c r="GP74" s="37"/>
      <c r="GQ74" s="37"/>
      <c r="GR74" s="37"/>
      <c r="GS74" s="81">
        <f t="shared" si="5"/>
        <v>0</v>
      </c>
      <c r="GT74" s="37"/>
      <c r="GU74" s="37"/>
      <c r="GV74" s="37"/>
      <c r="GW74" s="37"/>
      <c r="GX74" s="37"/>
      <c r="GY74" s="37"/>
      <c r="GZ74" s="37"/>
      <c r="HA74" s="37"/>
      <c r="HB74" s="37"/>
      <c r="HC74" s="37"/>
      <c r="HD74" s="37"/>
      <c r="HE74" s="37"/>
      <c r="HF74" s="37"/>
      <c r="HG74" s="37"/>
      <c r="HH74" s="37"/>
      <c r="HI74" s="37"/>
      <c r="HJ74" s="37"/>
      <c r="HK74" s="37"/>
      <c r="HL74" s="37"/>
      <c r="HM74" s="37"/>
      <c r="HN74" s="37"/>
      <c r="HO74" s="37"/>
      <c r="HP74" s="37"/>
      <c r="HQ74" s="37"/>
      <c r="HR74" s="37"/>
      <c r="HS74" s="37"/>
      <c r="HT74" s="37"/>
      <c r="HU74" s="37"/>
      <c r="HV74" s="37"/>
      <c r="HW74" s="37"/>
      <c r="HX74" s="37"/>
      <c r="HY74" s="37"/>
      <c r="HZ74" s="81">
        <f t="shared" si="6"/>
        <v>0</v>
      </c>
    </row>
    <row r="75" spans="1:234" ht="15" customHeight="1">
      <c r="A75" s="440"/>
      <c r="B75" s="91" t="s">
        <v>673</v>
      </c>
      <c r="C75" s="124">
        <v>42004</v>
      </c>
      <c r="D75" s="207"/>
      <c r="E75" s="216"/>
      <c r="F75" s="216"/>
      <c r="G75" s="216"/>
      <c r="H75" s="216"/>
      <c r="I75" s="216"/>
      <c r="J75" s="216"/>
      <c r="K75" s="216"/>
      <c r="L75" s="216"/>
      <c r="M75" s="216"/>
      <c r="N75" s="216"/>
      <c r="O75" s="216"/>
      <c r="P75" s="216"/>
      <c r="Q75" s="216"/>
      <c r="R75" s="216"/>
      <c r="S75" s="216"/>
      <c r="T75" s="216"/>
      <c r="U75" s="216"/>
      <c r="V75" s="216"/>
      <c r="W75" s="216"/>
      <c r="X75" s="216"/>
      <c r="Y75" s="216"/>
      <c r="Z75" s="216"/>
      <c r="AA75" s="225"/>
      <c r="AB75" s="216"/>
      <c r="AC75" s="216"/>
      <c r="AD75" s="216"/>
      <c r="AE75" s="216"/>
      <c r="AF75" s="216"/>
      <c r="AG75" s="216"/>
      <c r="AH75" s="216"/>
      <c r="AI75" s="216"/>
      <c r="AJ75" s="81">
        <f t="shared" si="0"/>
        <v>0</v>
      </c>
      <c r="AK75" s="37"/>
      <c r="AL75" s="37"/>
      <c r="AM75" s="37"/>
      <c r="AN75" s="37"/>
      <c r="AO75" s="37"/>
      <c r="AP75" s="37"/>
      <c r="AQ75" s="37"/>
      <c r="AR75" s="37"/>
      <c r="AS75" s="37"/>
      <c r="AT75" s="37"/>
      <c r="AU75" s="37"/>
      <c r="AV75" s="37"/>
      <c r="AW75" s="37"/>
      <c r="AX75" s="37"/>
      <c r="AY75" s="37"/>
      <c r="AZ75" s="37"/>
      <c r="BA75" s="37"/>
      <c r="BB75" s="37"/>
      <c r="BC75" s="37"/>
      <c r="BD75" s="37"/>
      <c r="BE75" s="37"/>
      <c r="BF75" s="37"/>
      <c r="BG75" s="37"/>
      <c r="BH75" s="37"/>
      <c r="BI75" s="37"/>
      <c r="BJ75" s="37"/>
      <c r="BK75" s="37"/>
      <c r="BL75" s="37"/>
      <c r="BM75" s="37"/>
      <c r="BN75" s="37"/>
      <c r="BO75" s="37"/>
      <c r="BP75" s="37"/>
      <c r="BQ75" s="81">
        <f t="shared" si="1"/>
        <v>0</v>
      </c>
      <c r="BR75" s="37"/>
      <c r="BS75" s="37"/>
      <c r="BT75" s="37"/>
      <c r="BU75" s="37"/>
      <c r="BV75" s="37"/>
      <c r="BW75" s="37"/>
      <c r="BX75" s="37"/>
      <c r="BY75" s="37"/>
      <c r="BZ75" s="37"/>
      <c r="CA75" s="37"/>
      <c r="CB75" s="37"/>
      <c r="CC75" s="37"/>
      <c r="CD75" s="37"/>
      <c r="CE75" s="37"/>
      <c r="CF75" s="37"/>
      <c r="CG75" s="37"/>
      <c r="CH75" s="37"/>
      <c r="CI75" s="37"/>
      <c r="CJ75" s="37"/>
      <c r="CK75" s="37"/>
      <c r="CL75" s="37"/>
      <c r="CM75" s="37"/>
      <c r="CN75" s="37"/>
      <c r="CO75" s="37"/>
      <c r="CP75" s="37"/>
      <c r="CQ75" s="37"/>
      <c r="CR75" s="37"/>
      <c r="CS75" s="37"/>
      <c r="CT75" s="37"/>
      <c r="CU75" s="37"/>
      <c r="CV75" s="37"/>
      <c r="CW75" s="37"/>
      <c r="CX75" s="81">
        <f t="shared" si="2"/>
        <v>0</v>
      </c>
      <c r="CY75" s="37"/>
      <c r="CZ75" s="37"/>
      <c r="DA75" s="37"/>
      <c r="DB75" s="37"/>
      <c r="DC75" s="37"/>
      <c r="DD75" s="37"/>
      <c r="DE75" s="37"/>
      <c r="DF75" s="37"/>
      <c r="DG75" s="37"/>
      <c r="DH75" s="37"/>
      <c r="DI75" s="37"/>
      <c r="DJ75" s="37"/>
      <c r="DK75" s="37"/>
      <c r="DL75" s="37"/>
      <c r="DM75" s="37"/>
      <c r="DN75" s="37"/>
      <c r="DO75" s="37"/>
      <c r="DP75" s="37"/>
      <c r="DQ75" s="37"/>
      <c r="DR75" s="37"/>
      <c r="DS75" s="37"/>
      <c r="DT75" s="37"/>
      <c r="DU75" s="37"/>
      <c r="DV75" s="37"/>
      <c r="DW75" s="37"/>
      <c r="DX75" s="37"/>
      <c r="DY75" s="37"/>
      <c r="DZ75" s="37"/>
      <c r="EA75" s="37"/>
      <c r="EB75" s="37"/>
      <c r="EC75" s="37"/>
      <c r="ED75" s="37"/>
      <c r="EE75" s="81">
        <f t="shared" si="3"/>
        <v>0</v>
      </c>
      <c r="EF75" s="37"/>
      <c r="EG75" s="37"/>
      <c r="EH75" s="37"/>
      <c r="EI75" s="37"/>
      <c r="EJ75" s="37"/>
      <c r="EK75" s="37"/>
      <c r="EL75" s="37"/>
      <c r="EM75" s="37"/>
      <c r="EN75" s="37"/>
      <c r="EO75" s="37"/>
      <c r="EP75" s="37"/>
      <c r="EQ75" s="37"/>
      <c r="ER75" s="37"/>
      <c r="ES75" s="37"/>
      <c r="ET75" s="37"/>
      <c r="EU75" s="37"/>
      <c r="EV75" s="37"/>
      <c r="EW75" s="37"/>
      <c r="EX75" s="37"/>
      <c r="EY75" s="37"/>
      <c r="EZ75" s="37"/>
      <c r="FA75" s="37"/>
      <c r="FB75" s="37"/>
      <c r="FC75" s="37"/>
      <c r="FD75" s="37"/>
      <c r="FE75" s="37"/>
      <c r="FF75" s="37"/>
      <c r="FG75" s="37"/>
      <c r="FH75" s="37"/>
      <c r="FI75" s="37"/>
      <c r="FJ75" s="37"/>
      <c r="FK75" s="37"/>
      <c r="FL75" s="81">
        <f t="shared" si="4"/>
        <v>0</v>
      </c>
      <c r="FM75" s="37"/>
      <c r="FN75" s="37"/>
      <c r="FO75" s="37"/>
      <c r="FP75" s="37"/>
      <c r="FQ75" s="37"/>
      <c r="FR75" s="37"/>
      <c r="FS75" s="37"/>
      <c r="FT75" s="37"/>
      <c r="FU75" s="37"/>
      <c r="FV75" s="37"/>
      <c r="FW75" s="37"/>
      <c r="FX75" s="37"/>
      <c r="FY75" s="37"/>
      <c r="FZ75" s="37"/>
      <c r="GA75" s="37"/>
      <c r="GB75" s="37"/>
      <c r="GC75" s="37"/>
      <c r="GD75" s="37"/>
      <c r="GE75" s="37"/>
      <c r="GF75" s="37"/>
      <c r="GG75" s="37"/>
      <c r="GH75" s="37"/>
      <c r="GI75" s="37"/>
      <c r="GJ75" s="37"/>
      <c r="GK75" s="37"/>
      <c r="GL75" s="37"/>
      <c r="GM75" s="37"/>
      <c r="GN75" s="37"/>
      <c r="GO75" s="37"/>
      <c r="GP75" s="37"/>
      <c r="GQ75" s="37"/>
      <c r="GR75" s="37"/>
      <c r="GS75" s="81">
        <f t="shared" si="5"/>
        <v>0</v>
      </c>
      <c r="GT75" s="37"/>
      <c r="GU75" s="37"/>
      <c r="GV75" s="37"/>
      <c r="GW75" s="37"/>
      <c r="GX75" s="37"/>
      <c r="GY75" s="37"/>
      <c r="GZ75" s="37"/>
      <c r="HA75" s="37"/>
      <c r="HB75" s="37"/>
      <c r="HC75" s="37"/>
      <c r="HD75" s="37"/>
      <c r="HE75" s="37"/>
      <c r="HF75" s="37"/>
      <c r="HG75" s="37"/>
      <c r="HH75" s="37"/>
      <c r="HI75" s="37"/>
      <c r="HJ75" s="37"/>
      <c r="HK75" s="37"/>
      <c r="HL75" s="37"/>
      <c r="HM75" s="37"/>
      <c r="HN75" s="37"/>
      <c r="HO75" s="37"/>
      <c r="HP75" s="37"/>
      <c r="HQ75" s="37"/>
      <c r="HR75" s="37"/>
      <c r="HS75" s="37"/>
      <c r="HT75" s="37"/>
      <c r="HU75" s="37"/>
      <c r="HV75" s="37"/>
      <c r="HW75" s="37"/>
      <c r="HX75" s="37"/>
      <c r="HY75" s="37"/>
      <c r="HZ75" s="81">
        <f t="shared" si="6"/>
        <v>0</v>
      </c>
    </row>
    <row r="76" spans="1:234" ht="15" customHeight="1">
      <c r="A76" s="440"/>
      <c r="B76" s="91" t="s">
        <v>670</v>
      </c>
      <c r="C76" s="124">
        <v>42035</v>
      </c>
      <c r="D76" s="207"/>
      <c r="E76" s="216"/>
      <c r="F76" s="216"/>
      <c r="G76" s="216"/>
      <c r="H76" s="216"/>
      <c r="I76" s="216"/>
      <c r="J76" s="216"/>
      <c r="K76" s="216"/>
      <c r="L76" s="216"/>
      <c r="M76" s="216"/>
      <c r="N76" s="216"/>
      <c r="O76" s="216"/>
      <c r="P76" s="216"/>
      <c r="Q76" s="216"/>
      <c r="R76" s="216"/>
      <c r="S76" s="216"/>
      <c r="T76" s="216"/>
      <c r="U76" s="216"/>
      <c r="V76" s="216"/>
      <c r="W76" s="216"/>
      <c r="X76" s="216"/>
      <c r="Y76" s="216"/>
      <c r="Z76" s="216"/>
      <c r="AA76" s="225"/>
      <c r="AB76" s="216"/>
      <c r="AC76" s="216"/>
      <c r="AD76" s="216"/>
      <c r="AE76" s="216"/>
      <c r="AF76" s="216"/>
      <c r="AG76" s="216"/>
      <c r="AH76" s="216"/>
      <c r="AI76" s="216"/>
      <c r="AJ76" s="81">
        <f t="shared" si="0"/>
        <v>0</v>
      </c>
      <c r="AK76" s="37"/>
      <c r="AL76" s="37"/>
      <c r="AM76" s="37"/>
      <c r="AN76" s="37"/>
      <c r="AO76" s="37"/>
      <c r="AP76" s="37"/>
      <c r="AQ76" s="37"/>
      <c r="AR76" s="37"/>
      <c r="AS76" s="37"/>
      <c r="AT76" s="37"/>
      <c r="AU76" s="37"/>
      <c r="AV76" s="37"/>
      <c r="AW76" s="37"/>
      <c r="AX76" s="37"/>
      <c r="AY76" s="37"/>
      <c r="AZ76" s="37"/>
      <c r="BA76" s="37"/>
      <c r="BB76" s="37"/>
      <c r="BC76" s="37"/>
      <c r="BD76" s="37"/>
      <c r="BE76" s="37"/>
      <c r="BF76" s="37"/>
      <c r="BG76" s="37"/>
      <c r="BH76" s="37"/>
      <c r="BI76" s="37"/>
      <c r="BJ76" s="37"/>
      <c r="BK76" s="37"/>
      <c r="BL76" s="37"/>
      <c r="BM76" s="37"/>
      <c r="BN76" s="37"/>
      <c r="BO76" s="37"/>
      <c r="BP76" s="37"/>
      <c r="BQ76" s="81">
        <f t="shared" si="1"/>
        <v>0</v>
      </c>
      <c r="BR76" s="37"/>
      <c r="BS76" s="37"/>
      <c r="BT76" s="37"/>
      <c r="BU76" s="37"/>
      <c r="BV76" s="37"/>
      <c r="BW76" s="37"/>
      <c r="BX76" s="37"/>
      <c r="BY76" s="37"/>
      <c r="BZ76" s="37"/>
      <c r="CA76" s="37"/>
      <c r="CB76" s="37"/>
      <c r="CC76" s="37"/>
      <c r="CD76" s="37"/>
      <c r="CE76" s="37"/>
      <c r="CF76" s="37"/>
      <c r="CG76" s="37"/>
      <c r="CH76" s="37"/>
      <c r="CI76" s="37"/>
      <c r="CJ76" s="37"/>
      <c r="CK76" s="37"/>
      <c r="CL76" s="37"/>
      <c r="CM76" s="37"/>
      <c r="CN76" s="37"/>
      <c r="CO76" s="37"/>
      <c r="CP76" s="37"/>
      <c r="CQ76" s="37"/>
      <c r="CR76" s="37"/>
      <c r="CS76" s="37"/>
      <c r="CT76" s="37"/>
      <c r="CU76" s="37"/>
      <c r="CV76" s="37"/>
      <c r="CW76" s="37"/>
      <c r="CX76" s="81">
        <f t="shared" si="2"/>
        <v>0</v>
      </c>
      <c r="CY76" s="37"/>
      <c r="CZ76" s="37"/>
      <c r="DA76" s="37"/>
      <c r="DB76" s="37"/>
      <c r="DC76" s="37"/>
      <c r="DD76" s="37"/>
      <c r="DE76" s="37"/>
      <c r="DF76" s="37"/>
      <c r="DG76" s="37"/>
      <c r="DH76" s="37"/>
      <c r="DI76" s="37"/>
      <c r="DJ76" s="37"/>
      <c r="DK76" s="37"/>
      <c r="DL76" s="37"/>
      <c r="DM76" s="37"/>
      <c r="DN76" s="37"/>
      <c r="DO76" s="37"/>
      <c r="DP76" s="37"/>
      <c r="DQ76" s="37"/>
      <c r="DR76" s="37"/>
      <c r="DS76" s="37"/>
      <c r="DT76" s="37"/>
      <c r="DU76" s="37"/>
      <c r="DV76" s="37"/>
      <c r="DW76" s="37"/>
      <c r="DX76" s="37"/>
      <c r="DY76" s="37"/>
      <c r="DZ76" s="37"/>
      <c r="EA76" s="37"/>
      <c r="EB76" s="37"/>
      <c r="EC76" s="37"/>
      <c r="ED76" s="37"/>
      <c r="EE76" s="81">
        <f t="shared" si="3"/>
        <v>0</v>
      </c>
      <c r="EF76" s="37"/>
      <c r="EG76" s="37"/>
      <c r="EH76" s="37"/>
      <c r="EI76" s="37"/>
      <c r="EJ76" s="37"/>
      <c r="EK76" s="37"/>
      <c r="EL76" s="37"/>
      <c r="EM76" s="37"/>
      <c r="EN76" s="37"/>
      <c r="EO76" s="37"/>
      <c r="EP76" s="37"/>
      <c r="EQ76" s="37"/>
      <c r="ER76" s="37"/>
      <c r="ES76" s="37"/>
      <c r="ET76" s="37"/>
      <c r="EU76" s="37"/>
      <c r="EV76" s="37"/>
      <c r="EW76" s="37"/>
      <c r="EX76" s="37"/>
      <c r="EY76" s="37"/>
      <c r="EZ76" s="37"/>
      <c r="FA76" s="37"/>
      <c r="FB76" s="37"/>
      <c r="FC76" s="37"/>
      <c r="FD76" s="37"/>
      <c r="FE76" s="37"/>
      <c r="FF76" s="37"/>
      <c r="FG76" s="37"/>
      <c r="FH76" s="37"/>
      <c r="FI76" s="37"/>
      <c r="FJ76" s="37"/>
      <c r="FK76" s="37"/>
      <c r="FL76" s="81">
        <f t="shared" si="4"/>
        <v>0</v>
      </c>
      <c r="FM76" s="37"/>
      <c r="FN76" s="37"/>
      <c r="FO76" s="37"/>
      <c r="FP76" s="37"/>
      <c r="FQ76" s="37"/>
      <c r="FR76" s="37"/>
      <c r="FS76" s="37"/>
      <c r="FT76" s="37"/>
      <c r="FU76" s="37"/>
      <c r="FV76" s="37"/>
      <c r="FW76" s="37"/>
      <c r="FX76" s="37"/>
      <c r="FY76" s="37"/>
      <c r="FZ76" s="37"/>
      <c r="GA76" s="37"/>
      <c r="GB76" s="37"/>
      <c r="GC76" s="37"/>
      <c r="GD76" s="37"/>
      <c r="GE76" s="37"/>
      <c r="GF76" s="37"/>
      <c r="GG76" s="37"/>
      <c r="GH76" s="37"/>
      <c r="GI76" s="37"/>
      <c r="GJ76" s="37"/>
      <c r="GK76" s="37"/>
      <c r="GL76" s="37"/>
      <c r="GM76" s="37"/>
      <c r="GN76" s="37"/>
      <c r="GO76" s="37"/>
      <c r="GP76" s="37"/>
      <c r="GQ76" s="37"/>
      <c r="GR76" s="37"/>
      <c r="GS76" s="81">
        <f t="shared" si="5"/>
        <v>0</v>
      </c>
      <c r="GT76" s="37"/>
      <c r="GU76" s="37"/>
      <c r="GV76" s="37"/>
      <c r="GW76" s="37"/>
      <c r="GX76" s="37"/>
      <c r="GY76" s="37"/>
      <c r="GZ76" s="37"/>
      <c r="HA76" s="37"/>
      <c r="HB76" s="37"/>
      <c r="HC76" s="37"/>
      <c r="HD76" s="37"/>
      <c r="HE76" s="37"/>
      <c r="HF76" s="37"/>
      <c r="HG76" s="37"/>
      <c r="HH76" s="37"/>
      <c r="HI76" s="37"/>
      <c r="HJ76" s="37"/>
      <c r="HK76" s="37"/>
      <c r="HL76" s="37"/>
      <c r="HM76" s="37"/>
      <c r="HN76" s="37"/>
      <c r="HO76" s="37"/>
      <c r="HP76" s="37"/>
      <c r="HQ76" s="37"/>
      <c r="HR76" s="37"/>
      <c r="HS76" s="37"/>
      <c r="HT76" s="37"/>
      <c r="HU76" s="37"/>
      <c r="HV76" s="37"/>
      <c r="HW76" s="37"/>
      <c r="HX76" s="37"/>
      <c r="HY76" s="37"/>
      <c r="HZ76" s="81">
        <f t="shared" si="6"/>
        <v>0</v>
      </c>
    </row>
    <row r="77" spans="1:234" ht="15" customHeight="1">
      <c r="A77" s="440"/>
      <c r="B77" s="91" t="s">
        <v>671</v>
      </c>
      <c r="C77" s="124">
        <v>42063</v>
      </c>
      <c r="D77" s="207"/>
      <c r="E77" s="216"/>
      <c r="F77" s="216"/>
      <c r="G77" s="216"/>
      <c r="H77" s="216"/>
      <c r="I77" s="216"/>
      <c r="J77" s="216"/>
      <c r="K77" s="216"/>
      <c r="L77" s="216"/>
      <c r="M77" s="216"/>
      <c r="N77" s="216"/>
      <c r="O77" s="216"/>
      <c r="P77" s="216"/>
      <c r="Q77" s="216"/>
      <c r="R77" s="216"/>
      <c r="S77" s="216"/>
      <c r="T77" s="216"/>
      <c r="U77" s="216"/>
      <c r="V77" s="216"/>
      <c r="W77" s="216"/>
      <c r="X77" s="216"/>
      <c r="Y77" s="216"/>
      <c r="Z77" s="216"/>
      <c r="AA77" s="225"/>
      <c r="AB77" s="216"/>
      <c r="AC77" s="216"/>
      <c r="AD77" s="216"/>
      <c r="AE77" s="216"/>
      <c r="AF77" s="216"/>
      <c r="AG77" s="216"/>
      <c r="AH77" s="216"/>
      <c r="AI77" s="216"/>
      <c r="AJ77" s="81">
        <f t="shared" si="0"/>
        <v>0</v>
      </c>
      <c r="AK77" s="37"/>
      <c r="AL77" s="37"/>
      <c r="AM77" s="37"/>
      <c r="AN77" s="37"/>
      <c r="AO77" s="37"/>
      <c r="AP77" s="37"/>
      <c r="AQ77" s="37"/>
      <c r="AR77" s="37"/>
      <c r="AS77" s="37"/>
      <c r="AT77" s="37"/>
      <c r="AU77" s="37"/>
      <c r="AV77" s="37"/>
      <c r="AW77" s="37"/>
      <c r="AX77" s="37"/>
      <c r="AY77" s="37"/>
      <c r="AZ77" s="37"/>
      <c r="BA77" s="37"/>
      <c r="BB77" s="37"/>
      <c r="BC77" s="37"/>
      <c r="BD77" s="37"/>
      <c r="BE77" s="37"/>
      <c r="BF77" s="37"/>
      <c r="BG77" s="37"/>
      <c r="BH77" s="37"/>
      <c r="BI77" s="37"/>
      <c r="BJ77" s="37"/>
      <c r="BK77" s="37"/>
      <c r="BL77" s="37"/>
      <c r="BM77" s="37"/>
      <c r="BN77" s="37"/>
      <c r="BO77" s="37"/>
      <c r="BP77" s="37"/>
      <c r="BQ77" s="81">
        <f t="shared" si="1"/>
        <v>0</v>
      </c>
      <c r="BR77" s="37"/>
      <c r="BS77" s="37"/>
      <c r="BT77" s="37"/>
      <c r="BU77" s="37"/>
      <c r="BV77" s="37"/>
      <c r="BW77" s="37"/>
      <c r="BX77" s="37"/>
      <c r="BY77" s="37"/>
      <c r="BZ77" s="37"/>
      <c r="CA77" s="37"/>
      <c r="CB77" s="37"/>
      <c r="CC77" s="37"/>
      <c r="CD77" s="37"/>
      <c r="CE77" s="37"/>
      <c r="CF77" s="37"/>
      <c r="CG77" s="37"/>
      <c r="CH77" s="37"/>
      <c r="CI77" s="37"/>
      <c r="CJ77" s="37"/>
      <c r="CK77" s="37"/>
      <c r="CL77" s="37"/>
      <c r="CM77" s="37"/>
      <c r="CN77" s="37"/>
      <c r="CO77" s="37"/>
      <c r="CP77" s="37"/>
      <c r="CQ77" s="37"/>
      <c r="CR77" s="37"/>
      <c r="CS77" s="37"/>
      <c r="CT77" s="37"/>
      <c r="CU77" s="37"/>
      <c r="CV77" s="37"/>
      <c r="CW77" s="37"/>
      <c r="CX77" s="81">
        <f t="shared" si="2"/>
        <v>0</v>
      </c>
      <c r="CY77" s="37"/>
      <c r="CZ77" s="37"/>
      <c r="DA77" s="37"/>
      <c r="DB77" s="37"/>
      <c r="DC77" s="37"/>
      <c r="DD77" s="37"/>
      <c r="DE77" s="37"/>
      <c r="DF77" s="37"/>
      <c r="DG77" s="37"/>
      <c r="DH77" s="37"/>
      <c r="DI77" s="37"/>
      <c r="DJ77" s="37"/>
      <c r="DK77" s="37"/>
      <c r="DL77" s="37"/>
      <c r="DM77" s="37"/>
      <c r="DN77" s="37"/>
      <c r="DO77" s="37"/>
      <c r="DP77" s="37"/>
      <c r="DQ77" s="37"/>
      <c r="DR77" s="37"/>
      <c r="DS77" s="37"/>
      <c r="DT77" s="37"/>
      <c r="DU77" s="37"/>
      <c r="DV77" s="37"/>
      <c r="DW77" s="37"/>
      <c r="DX77" s="37"/>
      <c r="DY77" s="37"/>
      <c r="DZ77" s="37"/>
      <c r="EA77" s="37"/>
      <c r="EB77" s="37"/>
      <c r="EC77" s="37"/>
      <c r="ED77" s="37"/>
      <c r="EE77" s="81">
        <f t="shared" si="3"/>
        <v>0</v>
      </c>
      <c r="EF77" s="37"/>
      <c r="EG77" s="37"/>
      <c r="EH77" s="37"/>
      <c r="EI77" s="37"/>
      <c r="EJ77" s="37"/>
      <c r="EK77" s="37"/>
      <c r="EL77" s="37"/>
      <c r="EM77" s="37"/>
      <c r="EN77" s="37"/>
      <c r="EO77" s="37"/>
      <c r="EP77" s="37"/>
      <c r="EQ77" s="37"/>
      <c r="ER77" s="37"/>
      <c r="ES77" s="37"/>
      <c r="ET77" s="37"/>
      <c r="EU77" s="37"/>
      <c r="EV77" s="37"/>
      <c r="EW77" s="37"/>
      <c r="EX77" s="37"/>
      <c r="EY77" s="37"/>
      <c r="EZ77" s="37"/>
      <c r="FA77" s="37"/>
      <c r="FB77" s="37"/>
      <c r="FC77" s="37"/>
      <c r="FD77" s="37"/>
      <c r="FE77" s="37"/>
      <c r="FF77" s="37"/>
      <c r="FG77" s="37"/>
      <c r="FH77" s="37"/>
      <c r="FI77" s="37"/>
      <c r="FJ77" s="37"/>
      <c r="FK77" s="37"/>
      <c r="FL77" s="81">
        <f t="shared" si="4"/>
        <v>0</v>
      </c>
      <c r="FM77" s="37"/>
      <c r="FN77" s="37"/>
      <c r="FO77" s="37"/>
      <c r="FP77" s="37"/>
      <c r="FQ77" s="37"/>
      <c r="FR77" s="37"/>
      <c r="FS77" s="37"/>
      <c r="FT77" s="37"/>
      <c r="FU77" s="37"/>
      <c r="FV77" s="37"/>
      <c r="FW77" s="37"/>
      <c r="FX77" s="37"/>
      <c r="FY77" s="37"/>
      <c r="FZ77" s="37"/>
      <c r="GA77" s="37"/>
      <c r="GB77" s="37"/>
      <c r="GC77" s="37"/>
      <c r="GD77" s="37"/>
      <c r="GE77" s="37"/>
      <c r="GF77" s="37"/>
      <c r="GG77" s="37"/>
      <c r="GH77" s="37"/>
      <c r="GI77" s="37"/>
      <c r="GJ77" s="37"/>
      <c r="GK77" s="37"/>
      <c r="GL77" s="37"/>
      <c r="GM77" s="37"/>
      <c r="GN77" s="37"/>
      <c r="GO77" s="37"/>
      <c r="GP77" s="37"/>
      <c r="GQ77" s="37"/>
      <c r="GR77" s="37"/>
      <c r="GS77" s="81">
        <f t="shared" si="5"/>
        <v>0</v>
      </c>
      <c r="GT77" s="37"/>
      <c r="GU77" s="37"/>
      <c r="GV77" s="37"/>
      <c r="GW77" s="37"/>
      <c r="GX77" s="37"/>
      <c r="GY77" s="37"/>
      <c r="GZ77" s="37"/>
      <c r="HA77" s="37"/>
      <c r="HB77" s="37"/>
      <c r="HC77" s="37"/>
      <c r="HD77" s="37"/>
      <c r="HE77" s="37"/>
      <c r="HF77" s="37"/>
      <c r="HG77" s="37"/>
      <c r="HH77" s="37"/>
      <c r="HI77" s="37"/>
      <c r="HJ77" s="37"/>
      <c r="HK77" s="37"/>
      <c r="HL77" s="37"/>
      <c r="HM77" s="37"/>
      <c r="HN77" s="37"/>
      <c r="HO77" s="37"/>
      <c r="HP77" s="37"/>
      <c r="HQ77" s="37"/>
      <c r="HR77" s="37"/>
      <c r="HS77" s="37"/>
      <c r="HT77" s="37"/>
      <c r="HU77" s="37"/>
      <c r="HV77" s="37"/>
      <c r="HW77" s="37"/>
      <c r="HX77" s="37"/>
      <c r="HY77" s="37"/>
      <c r="HZ77" s="81">
        <f t="shared" si="6"/>
        <v>0</v>
      </c>
    </row>
    <row r="78" spans="1:234" ht="15" customHeight="1">
      <c r="A78" s="440"/>
      <c r="B78" s="91" t="s">
        <v>672</v>
      </c>
      <c r="C78" s="124">
        <v>42094</v>
      </c>
      <c r="D78" s="207"/>
      <c r="E78" s="216"/>
      <c r="F78" s="216"/>
      <c r="G78" s="216"/>
      <c r="H78" s="216"/>
      <c r="I78" s="216"/>
      <c r="J78" s="216"/>
      <c r="K78" s="216"/>
      <c r="L78" s="216"/>
      <c r="M78" s="216"/>
      <c r="N78" s="216"/>
      <c r="O78" s="216"/>
      <c r="P78" s="216"/>
      <c r="Q78" s="216"/>
      <c r="R78" s="216"/>
      <c r="S78" s="216"/>
      <c r="T78" s="216"/>
      <c r="U78" s="216"/>
      <c r="V78" s="216"/>
      <c r="W78" s="216"/>
      <c r="X78" s="216"/>
      <c r="Y78" s="216"/>
      <c r="Z78" s="216"/>
      <c r="AA78" s="225"/>
      <c r="AB78" s="216"/>
      <c r="AC78" s="216"/>
      <c r="AD78" s="216"/>
      <c r="AE78" s="216"/>
      <c r="AF78" s="216"/>
      <c r="AG78" s="216"/>
      <c r="AH78" s="216"/>
      <c r="AI78" s="216"/>
      <c r="AJ78" s="81">
        <f t="shared" si="0"/>
        <v>0</v>
      </c>
      <c r="AK78" s="37"/>
      <c r="AL78" s="37"/>
      <c r="AM78" s="37"/>
      <c r="AN78" s="37"/>
      <c r="AO78" s="37"/>
      <c r="AP78" s="37"/>
      <c r="AQ78" s="37"/>
      <c r="AR78" s="37"/>
      <c r="AS78" s="37"/>
      <c r="AT78" s="37"/>
      <c r="AU78" s="37"/>
      <c r="AV78" s="37"/>
      <c r="AW78" s="37"/>
      <c r="AX78" s="37"/>
      <c r="AY78" s="37"/>
      <c r="AZ78" s="37"/>
      <c r="BA78" s="37"/>
      <c r="BB78" s="37"/>
      <c r="BC78" s="37"/>
      <c r="BD78" s="37"/>
      <c r="BE78" s="37"/>
      <c r="BF78" s="37"/>
      <c r="BG78" s="37"/>
      <c r="BH78" s="37"/>
      <c r="BI78" s="37"/>
      <c r="BJ78" s="37"/>
      <c r="BK78" s="37"/>
      <c r="BL78" s="37"/>
      <c r="BM78" s="37"/>
      <c r="BN78" s="37"/>
      <c r="BO78" s="37"/>
      <c r="BP78" s="37"/>
      <c r="BQ78" s="81">
        <f t="shared" si="1"/>
        <v>0</v>
      </c>
      <c r="BR78" s="37"/>
      <c r="BS78" s="37"/>
      <c r="BT78" s="37"/>
      <c r="BU78" s="37"/>
      <c r="BV78" s="37"/>
      <c r="BW78" s="37"/>
      <c r="BX78" s="37"/>
      <c r="BY78" s="37"/>
      <c r="BZ78" s="37"/>
      <c r="CA78" s="37"/>
      <c r="CB78" s="37"/>
      <c r="CC78" s="37"/>
      <c r="CD78" s="37"/>
      <c r="CE78" s="37"/>
      <c r="CF78" s="37"/>
      <c r="CG78" s="37"/>
      <c r="CH78" s="37"/>
      <c r="CI78" s="37"/>
      <c r="CJ78" s="37"/>
      <c r="CK78" s="37"/>
      <c r="CL78" s="37"/>
      <c r="CM78" s="37"/>
      <c r="CN78" s="37"/>
      <c r="CO78" s="37"/>
      <c r="CP78" s="37"/>
      <c r="CQ78" s="37"/>
      <c r="CR78" s="37"/>
      <c r="CS78" s="37"/>
      <c r="CT78" s="37"/>
      <c r="CU78" s="37"/>
      <c r="CV78" s="37"/>
      <c r="CW78" s="37"/>
      <c r="CX78" s="81">
        <f t="shared" si="2"/>
        <v>0</v>
      </c>
      <c r="CY78" s="37"/>
      <c r="CZ78" s="37"/>
      <c r="DA78" s="37"/>
      <c r="DB78" s="37"/>
      <c r="DC78" s="37"/>
      <c r="DD78" s="37"/>
      <c r="DE78" s="37"/>
      <c r="DF78" s="37"/>
      <c r="DG78" s="37"/>
      <c r="DH78" s="37"/>
      <c r="DI78" s="37"/>
      <c r="DJ78" s="37"/>
      <c r="DK78" s="37"/>
      <c r="DL78" s="37"/>
      <c r="DM78" s="37"/>
      <c r="DN78" s="37"/>
      <c r="DO78" s="37"/>
      <c r="DP78" s="37"/>
      <c r="DQ78" s="37"/>
      <c r="DR78" s="37"/>
      <c r="DS78" s="37"/>
      <c r="DT78" s="37"/>
      <c r="DU78" s="37"/>
      <c r="DV78" s="37"/>
      <c r="DW78" s="37"/>
      <c r="DX78" s="37"/>
      <c r="DY78" s="37"/>
      <c r="DZ78" s="37"/>
      <c r="EA78" s="37"/>
      <c r="EB78" s="37"/>
      <c r="EC78" s="37"/>
      <c r="ED78" s="37"/>
      <c r="EE78" s="81">
        <f t="shared" si="3"/>
        <v>0</v>
      </c>
      <c r="EF78" s="37"/>
      <c r="EG78" s="37"/>
      <c r="EH78" s="37"/>
      <c r="EI78" s="37"/>
      <c r="EJ78" s="37"/>
      <c r="EK78" s="37"/>
      <c r="EL78" s="37"/>
      <c r="EM78" s="37"/>
      <c r="EN78" s="37"/>
      <c r="EO78" s="37"/>
      <c r="EP78" s="37"/>
      <c r="EQ78" s="37"/>
      <c r="ER78" s="37"/>
      <c r="ES78" s="37"/>
      <c r="ET78" s="37"/>
      <c r="EU78" s="37"/>
      <c r="EV78" s="37"/>
      <c r="EW78" s="37"/>
      <c r="EX78" s="37"/>
      <c r="EY78" s="37"/>
      <c r="EZ78" s="37"/>
      <c r="FA78" s="37"/>
      <c r="FB78" s="37"/>
      <c r="FC78" s="37"/>
      <c r="FD78" s="37"/>
      <c r="FE78" s="37"/>
      <c r="FF78" s="37"/>
      <c r="FG78" s="37"/>
      <c r="FH78" s="37"/>
      <c r="FI78" s="37"/>
      <c r="FJ78" s="37"/>
      <c r="FK78" s="37"/>
      <c r="FL78" s="81">
        <f t="shared" si="4"/>
        <v>0</v>
      </c>
      <c r="FM78" s="37"/>
      <c r="FN78" s="37"/>
      <c r="FO78" s="37"/>
      <c r="FP78" s="37"/>
      <c r="FQ78" s="37"/>
      <c r="FR78" s="37"/>
      <c r="FS78" s="37"/>
      <c r="FT78" s="37"/>
      <c r="FU78" s="37"/>
      <c r="FV78" s="37"/>
      <c r="FW78" s="37"/>
      <c r="FX78" s="37"/>
      <c r="FY78" s="37"/>
      <c r="FZ78" s="37"/>
      <c r="GA78" s="37"/>
      <c r="GB78" s="37"/>
      <c r="GC78" s="37"/>
      <c r="GD78" s="37"/>
      <c r="GE78" s="37"/>
      <c r="GF78" s="37"/>
      <c r="GG78" s="37"/>
      <c r="GH78" s="37"/>
      <c r="GI78" s="37"/>
      <c r="GJ78" s="37"/>
      <c r="GK78" s="37"/>
      <c r="GL78" s="37"/>
      <c r="GM78" s="37"/>
      <c r="GN78" s="37"/>
      <c r="GO78" s="37"/>
      <c r="GP78" s="37"/>
      <c r="GQ78" s="37"/>
      <c r="GR78" s="37"/>
      <c r="GS78" s="81">
        <f t="shared" si="5"/>
        <v>0</v>
      </c>
      <c r="GT78" s="37"/>
      <c r="GU78" s="37"/>
      <c r="GV78" s="37"/>
      <c r="GW78" s="37"/>
      <c r="GX78" s="37"/>
      <c r="GY78" s="37"/>
      <c r="GZ78" s="37"/>
      <c r="HA78" s="37"/>
      <c r="HB78" s="37"/>
      <c r="HC78" s="37"/>
      <c r="HD78" s="37"/>
      <c r="HE78" s="37"/>
      <c r="HF78" s="37"/>
      <c r="HG78" s="37"/>
      <c r="HH78" s="37"/>
      <c r="HI78" s="37"/>
      <c r="HJ78" s="37"/>
      <c r="HK78" s="37"/>
      <c r="HL78" s="37"/>
      <c r="HM78" s="37"/>
      <c r="HN78" s="37"/>
      <c r="HO78" s="37"/>
      <c r="HP78" s="37"/>
      <c r="HQ78" s="37"/>
      <c r="HR78" s="37"/>
      <c r="HS78" s="37"/>
      <c r="HT78" s="37"/>
      <c r="HU78" s="37"/>
      <c r="HV78" s="37"/>
      <c r="HW78" s="37"/>
      <c r="HX78" s="37"/>
      <c r="HY78" s="38"/>
      <c r="HZ78" s="81">
        <f t="shared" si="6"/>
        <v>0</v>
      </c>
    </row>
    <row r="79" spans="1:234" ht="15" customHeight="1" thickBot="1">
      <c r="A79" s="441"/>
      <c r="B79" s="94" t="s">
        <v>674</v>
      </c>
      <c r="C79" s="126">
        <v>42124</v>
      </c>
      <c r="D79" s="210"/>
      <c r="E79" s="219"/>
      <c r="F79" s="219"/>
      <c r="G79" s="219"/>
      <c r="H79" s="219"/>
      <c r="I79" s="219"/>
      <c r="J79" s="219"/>
      <c r="K79" s="219"/>
      <c r="L79" s="219"/>
      <c r="M79" s="219"/>
      <c r="N79" s="219"/>
      <c r="O79" s="219"/>
      <c r="P79" s="219"/>
      <c r="Q79" s="219"/>
      <c r="R79" s="219"/>
      <c r="S79" s="219"/>
      <c r="T79" s="219"/>
      <c r="U79" s="219"/>
      <c r="V79" s="219"/>
      <c r="W79" s="219"/>
      <c r="X79" s="228"/>
      <c r="Y79" s="228"/>
      <c r="Z79" s="228"/>
      <c r="AA79" s="229"/>
      <c r="AB79" s="219"/>
      <c r="AC79" s="219"/>
      <c r="AD79" s="219"/>
      <c r="AE79" s="219"/>
      <c r="AF79" s="219"/>
      <c r="AG79" s="219"/>
      <c r="AH79" s="219"/>
      <c r="AI79" s="219"/>
      <c r="AJ79" s="81">
        <f t="shared" si="0"/>
        <v>0</v>
      </c>
      <c r="AK79" s="39"/>
      <c r="AL79" s="39"/>
      <c r="AM79" s="39"/>
      <c r="AN79" s="39"/>
      <c r="AO79" s="39"/>
      <c r="AP79" s="39"/>
      <c r="AQ79" s="39"/>
      <c r="AR79" s="39"/>
      <c r="AS79" s="39"/>
      <c r="AT79" s="39"/>
      <c r="AU79" s="39"/>
      <c r="AV79" s="39"/>
      <c r="AW79" s="39"/>
      <c r="AX79" s="39"/>
      <c r="AY79" s="39"/>
      <c r="AZ79" s="39"/>
      <c r="BA79" s="39"/>
      <c r="BB79" s="39"/>
      <c r="BC79" s="39"/>
      <c r="BD79" s="39"/>
      <c r="BE79" s="39"/>
      <c r="BF79" s="39"/>
      <c r="BG79" s="39"/>
      <c r="BH79" s="39"/>
      <c r="BI79" s="39"/>
      <c r="BJ79" s="39"/>
      <c r="BK79" s="39"/>
      <c r="BL79" s="39"/>
      <c r="BM79" s="39"/>
      <c r="BN79" s="39"/>
      <c r="BO79" s="39"/>
      <c r="BP79" s="39"/>
      <c r="BQ79" s="81">
        <f t="shared" si="1"/>
        <v>0</v>
      </c>
      <c r="BR79" s="39"/>
      <c r="BS79" s="39"/>
      <c r="BT79" s="39"/>
      <c r="BU79" s="39"/>
      <c r="BV79" s="39"/>
      <c r="BW79" s="39"/>
      <c r="BX79" s="39"/>
      <c r="BY79" s="39"/>
      <c r="BZ79" s="39"/>
      <c r="CA79" s="39"/>
      <c r="CB79" s="39"/>
      <c r="CC79" s="39"/>
      <c r="CD79" s="39"/>
      <c r="CE79" s="39"/>
      <c r="CF79" s="39"/>
      <c r="CG79" s="39"/>
      <c r="CH79" s="39"/>
      <c r="CI79" s="39"/>
      <c r="CJ79" s="39"/>
      <c r="CK79" s="39"/>
      <c r="CL79" s="39"/>
      <c r="CM79" s="39"/>
      <c r="CN79" s="39"/>
      <c r="CO79" s="39"/>
      <c r="CP79" s="39"/>
      <c r="CQ79" s="39"/>
      <c r="CR79" s="39"/>
      <c r="CS79" s="39"/>
      <c r="CT79" s="39"/>
      <c r="CU79" s="39"/>
      <c r="CV79" s="39"/>
      <c r="CW79" s="39"/>
      <c r="CX79" s="81">
        <f t="shared" si="2"/>
        <v>0</v>
      </c>
      <c r="CY79" s="39"/>
      <c r="CZ79" s="39"/>
      <c r="DA79" s="39"/>
      <c r="DB79" s="39"/>
      <c r="DC79" s="39"/>
      <c r="DD79" s="39"/>
      <c r="DE79" s="39"/>
      <c r="DF79" s="39"/>
      <c r="DG79" s="39"/>
      <c r="DH79" s="39"/>
      <c r="DI79" s="39"/>
      <c r="DJ79" s="39"/>
      <c r="DK79" s="39"/>
      <c r="DL79" s="39"/>
      <c r="DM79" s="39"/>
      <c r="DN79" s="39"/>
      <c r="DO79" s="39"/>
      <c r="DP79" s="39"/>
      <c r="DQ79" s="39"/>
      <c r="DR79" s="39"/>
      <c r="DS79" s="39"/>
      <c r="DT79" s="39"/>
      <c r="DU79" s="39"/>
      <c r="DV79" s="39"/>
      <c r="DW79" s="39"/>
      <c r="DX79" s="39"/>
      <c r="DY79" s="39"/>
      <c r="DZ79" s="39"/>
      <c r="EA79" s="39"/>
      <c r="EB79" s="39"/>
      <c r="EC79" s="39"/>
      <c r="ED79" s="39"/>
      <c r="EE79" s="81">
        <f t="shared" si="3"/>
        <v>0</v>
      </c>
      <c r="EF79" s="39"/>
      <c r="EG79" s="39"/>
      <c r="EH79" s="39"/>
      <c r="EI79" s="39"/>
      <c r="EJ79" s="39"/>
      <c r="EK79" s="39"/>
      <c r="EL79" s="39"/>
      <c r="EM79" s="39"/>
      <c r="EN79" s="39"/>
      <c r="EO79" s="39"/>
      <c r="EP79" s="39"/>
      <c r="EQ79" s="39"/>
      <c r="ER79" s="39"/>
      <c r="ES79" s="39"/>
      <c r="ET79" s="39"/>
      <c r="EU79" s="39"/>
      <c r="EV79" s="39"/>
      <c r="EW79" s="39"/>
      <c r="EX79" s="39"/>
      <c r="EY79" s="39"/>
      <c r="EZ79" s="39"/>
      <c r="FA79" s="39"/>
      <c r="FB79" s="39"/>
      <c r="FC79" s="39"/>
      <c r="FD79" s="39"/>
      <c r="FE79" s="39"/>
      <c r="FF79" s="39"/>
      <c r="FG79" s="39"/>
      <c r="FH79" s="39"/>
      <c r="FI79" s="39"/>
      <c r="FJ79" s="39"/>
      <c r="FK79" s="39"/>
      <c r="FL79" s="81">
        <f t="shared" si="4"/>
        <v>0</v>
      </c>
      <c r="FM79" s="39"/>
      <c r="FN79" s="39"/>
      <c r="FO79" s="39"/>
      <c r="FP79" s="39"/>
      <c r="FQ79" s="39"/>
      <c r="FR79" s="39"/>
      <c r="FS79" s="39"/>
      <c r="FT79" s="39"/>
      <c r="FU79" s="39"/>
      <c r="FV79" s="39"/>
      <c r="FW79" s="39"/>
      <c r="FX79" s="39"/>
      <c r="FY79" s="39"/>
      <c r="FZ79" s="39"/>
      <c r="GA79" s="39"/>
      <c r="GB79" s="39"/>
      <c r="GC79" s="39"/>
      <c r="GD79" s="39"/>
      <c r="GE79" s="39"/>
      <c r="GF79" s="39"/>
      <c r="GG79" s="39"/>
      <c r="GH79" s="39"/>
      <c r="GI79" s="39"/>
      <c r="GJ79" s="39"/>
      <c r="GK79" s="39"/>
      <c r="GL79" s="39"/>
      <c r="GM79" s="39"/>
      <c r="GN79" s="39"/>
      <c r="GO79" s="39"/>
      <c r="GP79" s="39"/>
      <c r="GQ79" s="39"/>
      <c r="GR79" s="39"/>
      <c r="GS79" s="81">
        <f t="shared" si="5"/>
        <v>0</v>
      </c>
      <c r="GT79" s="40"/>
      <c r="GU79" s="40"/>
      <c r="GV79" s="40"/>
      <c r="GW79" s="40"/>
      <c r="GX79" s="40"/>
      <c r="GY79" s="40"/>
      <c r="GZ79" s="40"/>
      <c r="HA79" s="40"/>
      <c r="HB79" s="41"/>
      <c r="HC79" s="40"/>
      <c r="HD79" s="41"/>
      <c r="HE79" s="40"/>
      <c r="HF79" s="41"/>
      <c r="HG79" s="40"/>
      <c r="HH79" s="41"/>
      <c r="HI79" s="41"/>
      <c r="HJ79" s="40"/>
      <c r="HK79" s="41"/>
      <c r="HL79" s="40"/>
      <c r="HM79" s="41"/>
      <c r="HN79" s="40"/>
      <c r="HO79" s="41"/>
      <c r="HP79" s="40"/>
      <c r="HQ79" s="41"/>
      <c r="HR79" s="40"/>
      <c r="HS79" s="41"/>
      <c r="HT79" s="40"/>
      <c r="HU79" s="41"/>
      <c r="HV79" s="41"/>
      <c r="HW79" s="41"/>
      <c r="HX79" s="41"/>
      <c r="HY79" s="131"/>
      <c r="HZ79" s="81">
        <f t="shared" si="6"/>
        <v>0</v>
      </c>
    </row>
    <row r="80" spans="1:234" ht="15" customHeight="1" thickBot="1">
      <c r="A80" s="436" t="s">
        <v>56</v>
      </c>
      <c r="B80" s="437"/>
      <c r="C80" s="438"/>
      <c r="D80" s="249"/>
      <c r="E80" s="228"/>
      <c r="F80" s="228"/>
      <c r="G80" s="228">
        <v>1</v>
      </c>
      <c r="H80" s="228">
        <v>1</v>
      </c>
      <c r="I80" s="228">
        <v>6</v>
      </c>
      <c r="J80" s="228">
        <v>6</v>
      </c>
      <c r="K80" s="228">
        <v>6</v>
      </c>
      <c r="L80" s="228">
        <v>6</v>
      </c>
      <c r="M80" s="228">
        <v>6</v>
      </c>
      <c r="N80" s="228">
        <v>6</v>
      </c>
      <c r="O80" s="228">
        <v>1</v>
      </c>
      <c r="P80" s="228">
        <v>2</v>
      </c>
      <c r="Q80" s="228">
        <v>1</v>
      </c>
      <c r="R80" s="228">
        <v>5</v>
      </c>
      <c r="S80" s="228">
        <v>1</v>
      </c>
      <c r="T80" s="228">
        <v>1</v>
      </c>
      <c r="U80" s="228">
        <v>6</v>
      </c>
      <c r="V80" s="228">
        <v>1</v>
      </c>
      <c r="W80" s="228">
        <v>2</v>
      </c>
      <c r="X80" s="228">
        <v>1</v>
      </c>
      <c r="Y80" s="228">
        <v>1</v>
      </c>
      <c r="Z80" s="228">
        <v>6</v>
      </c>
      <c r="AA80" s="229">
        <v>6</v>
      </c>
      <c r="AB80" s="250">
        <v>6</v>
      </c>
      <c r="AC80" s="228">
        <v>6</v>
      </c>
      <c r="AD80" s="228">
        <v>6</v>
      </c>
      <c r="AE80" s="228"/>
      <c r="AF80" s="228"/>
      <c r="AG80" s="228"/>
      <c r="AH80" s="228"/>
      <c r="AI80" s="228"/>
      <c r="AJ80" s="251"/>
      <c r="AK80" s="228"/>
      <c r="AL80" s="228"/>
      <c r="AM80" s="228"/>
      <c r="AN80" s="228">
        <v>6</v>
      </c>
      <c r="AO80" s="228">
        <v>1</v>
      </c>
      <c r="AP80" s="228">
        <v>1</v>
      </c>
      <c r="AQ80" s="228">
        <v>6</v>
      </c>
      <c r="AR80" s="228">
        <v>6</v>
      </c>
      <c r="AS80" s="252"/>
      <c r="AT80" s="228"/>
      <c r="AU80" s="252"/>
      <c r="AV80" s="252"/>
      <c r="AW80" s="252"/>
      <c r="AX80" s="252"/>
      <c r="AY80" s="252"/>
      <c r="AZ80" s="252"/>
      <c r="BA80" s="253"/>
      <c r="BB80" s="253"/>
      <c r="BC80" s="253"/>
      <c r="BD80" s="253"/>
      <c r="BE80" s="253"/>
      <c r="BF80" s="253"/>
      <c r="BG80" s="254"/>
      <c r="BH80" s="254"/>
      <c r="BI80" s="252"/>
      <c r="BJ80" s="253"/>
      <c r="BK80" s="253"/>
      <c r="BL80" s="253"/>
      <c r="BM80" s="253"/>
      <c r="BN80" s="253"/>
      <c r="BO80" s="253"/>
      <c r="BP80" s="255"/>
      <c r="BQ80" s="251"/>
      <c r="BR80" s="228"/>
      <c r="BS80" s="228"/>
      <c r="BT80" s="228"/>
      <c r="BU80" s="228">
        <v>2</v>
      </c>
      <c r="BV80" s="228">
        <v>2</v>
      </c>
      <c r="BW80" s="228">
        <v>1</v>
      </c>
      <c r="BX80" s="228">
        <v>1</v>
      </c>
      <c r="BY80" s="228">
        <v>1</v>
      </c>
      <c r="BZ80" s="252">
        <v>1</v>
      </c>
      <c r="CA80" s="228">
        <v>1</v>
      </c>
      <c r="CB80" s="252">
        <v>1</v>
      </c>
      <c r="CC80" s="252">
        <v>1</v>
      </c>
      <c r="CD80" s="252">
        <v>1</v>
      </c>
      <c r="CE80" s="252">
        <v>1</v>
      </c>
      <c r="CF80" s="252">
        <v>1</v>
      </c>
      <c r="CG80" s="252">
        <v>1</v>
      </c>
      <c r="CH80" s="253">
        <v>1</v>
      </c>
      <c r="CI80" s="253">
        <v>1</v>
      </c>
      <c r="CJ80" s="253">
        <v>1</v>
      </c>
      <c r="CK80" s="253">
        <v>1</v>
      </c>
      <c r="CL80" s="253">
        <v>1</v>
      </c>
      <c r="CM80" s="253">
        <v>1</v>
      </c>
      <c r="CN80" s="254">
        <v>1</v>
      </c>
      <c r="CO80" s="254">
        <v>1</v>
      </c>
      <c r="CP80" s="252">
        <v>1</v>
      </c>
      <c r="CQ80" s="253">
        <v>2</v>
      </c>
      <c r="CR80" s="253">
        <v>1</v>
      </c>
      <c r="CS80" s="253">
        <v>1</v>
      </c>
      <c r="CT80" s="253">
        <v>1</v>
      </c>
      <c r="CU80" s="253">
        <v>1</v>
      </c>
      <c r="CV80" s="253">
        <v>1</v>
      </c>
      <c r="CW80" s="255">
        <v>1</v>
      </c>
      <c r="CX80" s="251"/>
      <c r="CY80" s="228"/>
      <c r="CZ80" s="228"/>
      <c r="DA80" s="228"/>
      <c r="DB80" s="228">
        <v>1</v>
      </c>
      <c r="DC80" s="228">
        <v>1</v>
      </c>
      <c r="DD80" s="228">
        <v>1</v>
      </c>
      <c r="DE80" s="228">
        <v>2</v>
      </c>
      <c r="DF80" s="228">
        <v>1</v>
      </c>
      <c r="DG80" s="252">
        <v>1</v>
      </c>
      <c r="DH80" s="228">
        <v>1</v>
      </c>
      <c r="DI80" s="252">
        <v>1</v>
      </c>
      <c r="DJ80" s="252">
        <v>1</v>
      </c>
      <c r="DK80" s="252">
        <v>1</v>
      </c>
      <c r="DL80" s="252">
        <v>1</v>
      </c>
      <c r="DM80" s="252">
        <v>1</v>
      </c>
      <c r="DN80" s="252">
        <v>1</v>
      </c>
      <c r="DO80" s="253">
        <v>1</v>
      </c>
      <c r="DP80" s="253">
        <v>1</v>
      </c>
      <c r="DQ80" s="253">
        <v>1</v>
      </c>
      <c r="DR80" s="253">
        <v>1</v>
      </c>
      <c r="DS80" s="253">
        <v>1</v>
      </c>
      <c r="DT80" s="253">
        <v>1</v>
      </c>
      <c r="DU80" s="254">
        <v>1</v>
      </c>
      <c r="DV80" s="254">
        <v>1</v>
      </c>
      <c r="DW80" s="252">
        <v>1</v>
      </c>
      <c r="DX80" s="253">
        <v>1</v>
      </c>
      <c r="DY80" s="253">
        <v>1</v>
      </c>
      <c r="DZ80" s="253"/>
      <c r="EA80" s="253"/>
      <c r="EB80" s="253"/>
      <c r="EC80" s="253"/>
      <c r="ED80" s="255"/>
      <c r="EE80" s="251"/>
      <c r="EF80" s="228"/>
      <c r="EG80" s="228"/>
      <c r="EH80" s="228"/>
      <c r="EI80" s="228">
        <v>1</v>
      </c>
      <c r="EJ80" s="228">
        <v>1</v>
      </c>
      <c r="EK80" s="228">
        <v>1</v>
      </c>
      <c r="EL80" s="228">
        <v>1</v>
      </c>
      <c r="EM80" s="228">
        <v>1</v>
      </c>
      <c r="EN80" s="252"/>
      <c r="EO80" s="228"/>
      <c r="EP80" s="252"/>
      <c r="EQ80" s="252"/>
      <c r="ER80" s="252"/>
      <c r="ES80" s="252"/>
      <c r="ET80" s="252"/>
      <c r="EU80" s="252"/>
      <c r="EV80" s="253"/>
      <c r="EW80" s="253"/>
      <c r="EX80" s="253"/>
      <c r="EY80" s="253"/>
      <c r="EZ80" s="253"/>
      <c r="FA80" s="253"/>
      <c r="FB80" s="254"/>
      <c r="FC80" s="254"/>
      <c r="FD80" s="252"/>
      <c r="FE80" s="253"/>
      <c r="FF80" s="253"/>
      <c r="FG80" s="253"/>
      <c r="FH80" s="253"/>
      <c r="FI80" s="253"/>
      <c r="FJ80" s="253"/>
      <c r="FK80" s="255"/>
      <c r="FL80" s="251"/>
      <c r="FM80" s="228"/>
      <c r="FN80" s="228"/>
      <c r="FO80" s="228"/>
      <c r="FP80" s="228">
        <v>6</v>
      </c>
      <c r="FQ80" s="228">
        <v>6</v>
      </c>
      <c r="FR80" s="228"/>
      <c r="FS80" s="228"/>
      <c r="FT80" s="228"/>
      <c r="FU80" s="252"/>
      <c r="FV80" s="228"/>
      <c r="FW80" s="252"/>
      <c r="FX80" s="252"/>
      <c r="FY80" s="252"/>
      <c r="FZ80" s="252"/>
      <c r="GA80" s="252"/>
      <c r="GB80" s="252"/>
      <c r="GC80" s="253"/>
      <c r="GD80" s="253"/>
      <c r="GE80" s="253"/>
      <c r="GF80" s="253"/>
      <c r="GG80" s="253"/>
      <c r="GH80" s="253"/>
      <c r="GI80" s="254"/>
      <c r="GJ80" s="254"/>
      <c r="GK80" s="252"/>
      <c r="GL80" s="253"/>
      <c r="GM80" s="253"/>
      <c r="GN80" s="253"/>
      <c r="GO80" s="253"/>
      <c r="GP80" s="253"/>
      <c r="GQ80" s="253"/>
      <c r="GR80" s="255"/>
      <c r="GS80" s="251"/>
      <c r="GT80" s="228"/>
      <c r="GU80" s="228"/>
      <c r="GV80" s="228"/>
      <c r="GW80" s="228"/>
      <c r="GX80" s="228"/>
      <c r="GY80" s="228"/>
      <c r="GZ80" s="228"/>
      <c r="HA80" s="228"/>
      <c r="HB80" s="252"/>
      <c r="HC80" s="228"/>
      <c r="HD80" s="252"/>
      <c r="HE80" s="252"/>
      <c r="HF80" s="252"/>
      <c r="HG80" s="252"/>
      <c r="HH80" s="252"/>
      <c r="HI80" s="252"/>
      <c r="HJ80" s="253"/>
      <c r="HK80" s="253"/>
      <c r="HL80" s="253"/>
      <c r="HM80" s="253"/>
      <c r="HN80" s="253"/>
      <c r="HO80" s="253"/>
      <c r="HP80" s="254"/>
      <c r="HQ80" s="254"/>
      <c r="HR80" s="252"/>
      <c r="HS80" s="253"/>
      <c r="HT80" s="253"/>
      <c r="HU80" s="253"/>
      <c r="HV80" s="253"/>
      <c r="HW80" s="253"/>
      <c r="HX80" s="253"/>
      <c r="HY80" s="250"/>
      <c r="HZ80" s="251"/>
    </row>
    <row r="81" spans="1:234" ht="15" customHeight="1" thickBot="1">
      <c r="A81" s="436" t="s">
        <v>57</v>
      </c>
      <c r="B81" s="437"/>
      <c r="C81" s="438"/>
      <c r="D81" s="249"/>
      <c r="E81" s="228"/>
      <c r="F81" s="228"/>
      <c r="G81" s="228"/>
      <c r="H81" s="228"/>
      <c r="I81" s="228">
        <v>6</v>
      </c>
      <c r="J81" s="228"/>
      <c r="K81" s="228"/>
      <c r="L81" s="228"/>
      <c r="M81" s="228"/>
      <c r="N81" s="228"/>
      <c r="O81" s="228">
        <v>1</v>
      </c>
      <c r="P81" s="228">
        <v>2</v>
      </c>
      <c r="Q81" s="228"/>
      <c r="R81" s="228"/>
      <c r="S81" s="228"/>
      <c r="T81" s="228">
        <v>1</v>
      </c>
      <c r="U81" s="228">
        <v>6</v>
      </c>
      <c r="V81" s="228"/>
      <c r="W81" s="228"/>
      <c r="X81" s="228"/>
      <c r="Y81" s="228"/>
      <c r="Z81" s="228"/>
      <c r="AA81" s="229"/>
      <c r="AB81" s="250"/>
      <c r="AC81" s="228"/>
      <c r="AD81" s="228"/>
      <c r="AE81" s="228"/>
      <c r="AF81" s="228"/>
      <c r="AG81" s="228"/>
      <c r="AH81" s="228"/>
      <c r="AI81" s="228"/>
      <c r="AJ81" s="256"/>
      <c r="AK81" s="228"/>
      <c r="AL81" s="228"/>
      <c r="AM81" s="228"/>
      <c r="AN81" s="228"/>
      <c r="AO81" s="228">
        <v>1</v>
      </c>
      <c r="AP81" s="228"/>
      <c r="AQ81" s="228"/>
      <c r="AR81" s="228"/>
      <c r="AS81" s="252"/>
      <c r="AT81" s="228"/>
      <c r="AU81" s="252"/>
      <c r="AV81" s="252"/>
      <c r="AW81" s="252"/>
      <c r="AX81" s="252"/>
      <c r="AY81" s="252"/>
      <c r="AZ81" s="252"/>
      <c r="BA81" s="253"/>
      <c r="BB81" s="253"/>
      <c r="BC81" s="253"/>
      <c r="BD81" s="253"/>
      <c r="BE81" s="253"/>
      <c r="BF81" s="253"/>
      <c r="BG81" s="254"/>
      <c r="BH81" s="254"/>
      <c r="BI81" s="252"/>
      <c r="BJ81" s="253"/>
      <c r="BK81" s="253"/>
      <c r="BL81" s="253"/>
      <c r="BM81" s="253"/>
      <c r="BN81" s="253"/>
      <c r="BO81" s="253"/>
      <c r="BP81" s="252"/>
      <c r="BQ81" s="256"/>
      <c r="BR81" s="228"/>
      <c r="BS81" s="228"/>
      <c r="BT81" s="228"/>
      <c r="BU81" s="228">
        <v>2</v>
      </c>
      <c r="BV81" s="228">
        <v>2</v>
      </c>
      <c r="BW81" s="228">
        <v>1</v>
      </c>
      <c r="BX81" s="228">
        <v>1</v>
      </c>
      <c r="BY81" s="228">
        <v>1</v>
      </c>
      <c r="BZ81" s="252">
        <v>1</v>
      </c>
      <c r="CA81" s="228"/>
      <c r="CB81" s="252"/>
      <c r="CC81" s="252">
        <v>1</v>
      </c>
      <c r="CD81" s="252"/>
      <c r="CE81" s="252"/>
      <c r="CF81" s="252"/>
      <c r="CG81" s="252"/>
      <c r="CH81" s="253"/>
      <c r="CI81" s="253"/>
      <c r="CJ81" s="253"/>
      <c r="CK81" s="253"/>
      <c r="CL81" s="253"/>
      <c r="CM81" s="253"/>
      <c r="CN81" s="254"/>
      <c r="CO81" s="254"/>
      <c r="CP81" s="252"/>
      <c r="CQ81" s="253"/>
      <c r="CR81" s="253"/>
      <c r="CS81" s="253"/>
      <c r="CT81" s="253"/>
      <c r="CU81" s="253"/>
      <c r="CV81" s="253"/>
      <c r="CW81" s="252">
        <v>1</v>
      </c>
      <c r="CX81" s="256"/>
      <c r="CY81" s="228"/>
      <c r="CZ81" s="228"/>
      <c r="DA81" s="228"/>
      <c r="DB81" s="228">
        <v>1</v>
      </c>
      <c r="DC81" s="228">
        <v>1</v>
      </c>
      <c r="DD81" s="228">
        <v>1</v>
      </c>
      <c r="DE81" s="228"/>
      <c r="DF81" s="228"/>
      <c r="DG81" s="252">
        <v>1</v>
      </c>
      <c r="DH81" s="228"/>
      <c r="DI81" s="252"/>
      <c r="DJ81" s="252"/>
      <c r="DK81" s="252"/>
      <c r="DL81" s="252"/>
      <c r="DM81" s="252"/>
      <c r="DN81" s="252"/>
      <c r="DO81" s="253"/>
      <c r="DP81" s="253"/>
      <c r="DQ81" s="253">
        <v>1</v>
      </c>
      <c r="DR81" s="253">
        <v>1</v>
      </c>
      <c r="DS81" s="253">
        <v>1</v>
      </c>
      <c r="DT81" s="253"/>
      <c r="DU81" s="254"/>
      <c r="DV81" s="254"/>
      <c r="DW81" s="252"/>
      <c r="DX81" s="253"/>
      <c r="DY81" s="253"/>
      <c r="DZ81" s="253"/>
      <c r="EA81" s="253"/>
      <c r="EB81" s="253"/>
      <c r="EC81" s="253"/>
      <c r="ED81" s="252"/>
      <c r="EE81" s="256"/>
      <c r="EF81" s="228"/>
      <c r="EG81" s="228"/>
      <c r="EH81" s="228"/>
      <c r="EI81" s="228">
        <v>1</v>
      </c>
      <c r="EJ81" s="228">
        <v>1</v>
      </c>
      <c r="EK81" s="228"/>
      <c r="EL81" s="228"/>
      <c r="EM81" s="228"/>
      <c r="EN81" s="252"/>
      <c r="EO81" s="228"/>
      <c r="EP81" s="252"/>
      <c r="EQ81" s="252"/>
      <c r="ER81" s="252"/>
      <c r="ES81" s="252"/>
      <c r="ET81" s="252"/>
      <c r="EU81" s="252"/>
      <c r="EV81" s="253"/>
      <c r="EW81" s="253"/>
      <c r="EX81" s="253"/>
      <c r="EY81" s="253"/>
      <c r="EZ81" s="253"/>
      <c r="FA81" s="253"/>
      <c r="FB81" s="254"/>
      <c r="FC81" s="254"/>
      <c r="FD81" s="252"/>
      <c r="FE81" s="253"/>
      <c r="FF81" s="253"/>
      <c r="FG81" s="253"/>
      <c r="FH81" s="253"/>
      <c r="FI81" s="253"/>
      <c r="FJ81" s="253"/>
      <c r="FK81" s="253"/>
      <c r="FL81" s="256"/>
      <c r="FM81" s="228"/>
      <c r="FN81" s="228"/>
      <c r="FO81" s="228"/>
      <c r="FP81" s="228">
        <v>6</v>
      </c>
      <c r="FQ81" s="228"/>
      <c r="FR81" s="228"/>
      <c r="FS81" s="228"/>
      <c r="FT81" s="228"/>
      <c r="FU81" s="252"/>
      <c r="FV81" s="228"/>
      <c r="FW81" s="252"/>
      <c r="FX81" s="252"/>
      <c r="FY81" s="252"/>
      <c r="FZ81" s="252"/>
      <c r="GA81" s="252"/>
      <c r="GB81" s="252"/>
      <c r="GC81" s="253"/>
      <c r="GD81" s="253"/>
      <c r="GE81" s="253"/>
      <c r="GF81" s="253"/>
      <c r="GG81" s="253"/>
      <c r="GH81" s="253"/>
      <c r="GI81" s="254"/>
      <c r="GJ81" s="254"/>
      <c r="GK81" s="252"/>
      <c r="GL81" s="253"/>
      <c r="GM81" s="253"/>
      <c r="GN81" s="253"/>
      <c r="GO81" s="253"/>
      <c r="GP81" s="253"/>
      <c r="GQ81" s="253"/>
      <c r="GR81" s="253"/>
      <c r="GS81" s="256"/>
      <c r="GT81" s="228"/>
      <c r="GU81" s="228"/>
      <c r="GV81" s="228"/>
      <c r="GW81" s="228"/>
      <c r="GX81" s="228"/>
      <c r="GY81" s="228"/>
      <c r="GZ81" s="228"/>
      <c r="HA81" s="228"/>
      <c r="HB81" s="252"/>
      <c r="HC81" s="228"/>
      <c r="HD81" s="252"/>
      <c r="HE81" s="252"/>
      <c r="HF81" s="252"/>
      <c r="HG81" s="252"/>
      <c r="HH81" s="252"/>
      <c r="HI81" s="252"/>
      <c r="HJ81" s="253"/>
      <c r="HK81" s="253"/>
      <c r="HL81" s="253"/>
      <c r="HM81" s="253"/>
      <c r="HN81" s="253"/>
      <c r="HO81" s="253"/>
      <c r="HP81" s="254"/>
      <c r="HQ81" s="254"/>
      <c r="HR81" s="252"/>
      <c r="HS81" s="253"/>
      <c r="HT81" s="253"/>
      <c r="HU81" s="253"/>
      <c r="HV81" s="253"/>
      <c r="HW81" s="253"/>
      <c r="HX81" s="253"/>
      <c r="HY81" s="253"/>
      <c r="HZ81" s="256"/>
    </row>
    <row r="82" spans="1:234" ht="15" customHeight="1" thickBot="1">
      <c r="A82" s="436" t="s">
        <v>376</v>
      </c>
      <c r="B82" s="437"/>
      <c r="C82" s="438"/>
      <c r="D82" s="134" t="e">
        <f>SUM(D81)/D80</f>
        <v>#DIV/0!</v>
      </c>
      <c r="E82" s="109" t="e">
        <f t="shared" ref="E82:F82" si="7">SUM(E81)/E80</f>
        <v>#DIV/0!</v>
      </c>
      <c r="F82" s="109" t="e">
        <f t="shared" si="7"/>
        <v>#DIV/0!</v>
      </c>
      <c r="G82" s="109">
        <f t="shared" ref="G82:AI82" si="8">SUM(G81)/G80</f>
        <v>0</v>
      </c>
      <c r="H82" s="109">
        <f t="shared" si="8"/>
        <v>0</v>
      </c>
      <c r="I82" s="109">
        <f t="shared" si="8"/>
        <v>1</v>
      </c>
      <c r="J82" s="109">
        <f t="shared" si="8"/>
        <v>0</v>
      </c>
      <c r="K82" s="109">
        <f t="shared" si="8"/>
        <v>0</v>
      </c>
      <c r="L82" s="109">
        <f t="shared" si="8"/>
        <v>0</v>
      </c>
      <c r="M82" s="109">
        <f t="shared" si="8"/>
        <v>0</v>
      </c>
      <c r="N82" s="109">
        <f t="shared" si="8"/>
        <v>0</v>
      </c>
      <c r="O82" s="109">
        <f t="shared" si="8"/>
        <v>1</v>
      </c>
      <c r="P82" s="109">
        <f t="shared" si="8"/>
        <v>1</v>
      </c>
      <c r="Q82" s="109">
        <f t="shared" si="8"/>
        <v>0</v>
      </c>
      <c r="R82" s="109">
        <f t="shared" si="8"/>
        <v>0</v>
      </c>
      <c r="S82" s="109">
        <f t="shared" si="8"/>
        <v>0</v>
      </c>
      <c r="T82" s="109">
        <f t="shared" si="8"/>
        <v>1</v>
      </c>
      <c r="U82" s="109">
        <f t="shared" si="8"/>
        <v>1</v>
      </c>
      <c r="V82" s="109">
        <f t="shared" si="8"/>
        <v>0</v>
      </c>
      <c r="W82" s="109">
        <f t="shared" si="8"/>
        <v>0</v>
      </c>
      <c r="X82" s="109">
        <f t="shared" si="8"/>
        <v>0</v>
      </c>
      <c r="Y82" s="109">
        <f t="shared" si="8"/>
        <v>0</v>
      </c>
      <c r="Z82" s="109">
        <f t="shared" si="8"/>
        <v>0</v>
      </c>
      <c r="AA82" s="112">
        <f t="shared" si="8"/>
        <v>0</v>
      </c>
      <c r="AB82" s="128">
        <f t="shared" si="8"/>
        <v>0</v>
      </c>
      <c r="AC82" s="109">
        <f t="shared" si="8"/>
        <v>0</v>
      </c>
      <c r="AD82" s="109">
        <f t="shared" si="8"/>
        <v>0</v>
      </c>
      <c r="AE82" s="109" t="e">
        <f t="shared" si="8"/>
        <v>#DIV/0!</v>
      </c>
      <c r="AF82" s="109" t="e">
        <f t="shared" si="8"/>
        <v>#DIV/0!</v>
      </c>
      <c r="AG82" s="109" t="e">
        <f t="shared" si="8"/>
        <v>#DIV/0!</v>
      </c>
      <c r="AH82" s="109" t="e">
        <f t="shared" si="8"/>
        <v>#DIV/0!</v>
      </c>
      <c r="AI82" s="109" t="e">
        <f t="shared" si="8"/>
        <v>#DIV/0!</v>
      </c>
      <c r="AJ82" s="60"/>
      <c r="AK82" s="109" t="e">
        <f>SUM(AK81/AK80)</f>
        <v>#DIV/0!</v>
      </c>
      <c r="AL82" s="109" t="e">
        <f t="shared" ref="AL82:AM82" si="9">SUM(AL81/AL80)</f>
        <v>#DIV/0!</v>
      </c>
      <c r="AM82" s="109" t="e">
        <f t="shared" si="9"/>
        <v>#DIV/0!</v>
      </c>
      <c r="AN82" s="109">
        <f t="shared" ref="AN82:BP82" si="10">SUM(AN81/AN80)</f>
        <v>0</v>
      </c>
      <c r="AO82" s="109">
        <f t="shared" si="10"/>
        <v>1</v>
      </c>
      <c r="AP82" s="109">
        <f t="shared" si="10"/>
        <v>0</v>
      </c>
      <c r="AQ82" s="109">
        <f t="shared" si="10"/>
        <v>0</v>
      </c>
      <c r="AR82" s="109">
        <f t="shared" si="10"/>
        <v>0</v>
      </c>
      <c r="AS82" s="109" t="e">
        <f t="shared" si="10"/>
        <v>#DIV/0!</v>
      </c>
      <c r="AT82" s="109" t="e">
        <f t="shared" si="10"/>
        <v>#DIV/0!</v>
      </c>
      <c r="AU82" s="109" t="e">
        <f t="shared" si="10"/>
        <v>#DIV/0!</v>
      </c>
      <c r="AV82" s="109" t="e">
        <f t="shared" si="10"/>
        <v>#DIV/0!</v>
      </c>
      <c r="AW82" s="109" t="e">
        <f t="shared" si="10"/>
        <v>#DIV/0!</v>
      </c>
      <c r="AX82" s="109" t="e">
        <f t="shared" si="10"/>
        <v>#DIV/0!</v>
      </c>
      <c r="AY82" s="109" t="e">
        <f t="shared" si="10"/>
        <v>#DIV/0!</v>
      </c>
      <c r="AZ82" s="109" t="e">
        <f t="shared" si="10"/>
        <v>#DIV/0!</v>
      </c>
      <c r="BA82" s="109" t="e">
        <f t="shared" si="10"/>
        <v>#DIV/0!</v>
      </c>
      <c r="BB82" s="109" t="e">
        <f t="shared" si="10"/>
        <v>#DIV/0!</v>
      </c>
      <c r="BC82" s="109" t="e">
        <f t="shared" si="10"/>
        <v>#DIV/0!</v>
      </c>
      <c r="BD82" s="109" t="e">
        <f t="shared" si="10"/>
        <v>#DIV/0!</v>
      </c>
      <c r="BE82" s="109" t="e">
        <f t="shared" si="10"/>
        <v>#DIV/0!</v>
      </c>
      <c r="BF82" s="109" t="e">
        <f t="shared" si="10"/>
        <v>#DIV/0!</v>
      </c>
      <c r="BG82" s="109" t="e">
        <f t="shared" si="10"/>
        <v>#DIV/0!</v>
      </c>
      <c r="BH82" s="109" t="e">
        <f t="shared" si="10"/>
        <v>#DIV/0!</v>
      </c>
      <c r="BI82" s="109" t="e">
        <f t="shared" si="10"/>
        <v>#DIV/0!</v>
      </c>
      <c r="BJ82" s="109" t="e">
        <f t="shared" si="10"/>
        <v>#DIV/0!</v>
      </c>
      <c r="BK82" s="109" t="e">
        <f t="shared" si="10"/>
        <v>#DIV/0!</v>
      </c>
      <c r="BL82" s="109" t="e">
        <f t="shared" si="10"/>
        <v>#DIV/0!</v>
      </c>
      <c r="BM82" s="109" t="e">
        <f t="shared" si="10"/>
        <v>#DIV/0!</v>
      </c>
      <c r="BN82" s="109" t="e">
        <f t="shared" si="10"/>
        <v>#DIV/0!</v>
      </c>
      <c r="BO82" s="109" t="e">
        <f t="shared" si="10"/>
        <v>#DIV/0!</v>
      </c>
      <c r="BP82" s="109" t="e">
        <f t="shared" si="10"/>
        <v>#DIV/0!</v>
      </c>
      <c r="BQ82" s="60"/>
      <c r="BR82" s="109" t="e">
        <f t="shared" ref="BR82:BT82" si="11">SUM(BR81/BR80)</f>
        <v>#DIV/0!</v>
      </c>
      <c r="BS82" s="109" t="e">
        <f t="shared" si="11"/>
        <v>#DIV/0!</v>
      </c>
      <c r="BT82" s="109" t="e">
        <f t="shared" si="11"/>
        <v>#DIV/0!</v>
      </c>
      <c r="BU82" s="109">
        <f t="shared" ref="BU82:CW82" si="12">SUM(BU81/BU80)</f>
        <v>1</v>
      </c>
      <c r="BV82" s="109">
        <f t="shared" si="12"/>
        <v>1</v>
      </c>
      <c r="BW82" s="109">
        <f t="shared" si="12"/>
        <v>1</v>
      </c>
      <c r="BX82" s="109">
        <f t="shared" si="12"/>
        <v>1</v>
      </c>
      <c r="BY82" s="109">
        <f t="shared" si="12"/>
        <v>1</v>
      </c>
      <c r="BZ82" s="109">
        <f t="shared" si="12"/>
        <v>1</v>
      </c>
      <c r="CA82" s="109">
        <f t="shared" si="12"/>
        <v>0</v>
      </c>
      <c r="CB82" s="109">
        <f t="shared" si="12"/>
        <v>0</v>
      </c>
      <c r="CC82" s="109">
        <f t="shared" si="12"/>
        <v>1</v>
      </c>
      <c r="CD82" s="109">
        <f t="shared" si="12"/>
        <v>0</v>
      </c>
      <c r="CE82" s="109">
        <f t="shared" si="12"/>
        <v>0</v>
      </c>
      <c r="CF82" s="109">
        <f t="shared" si="12"/>
        <v>0</v>
      </c>
      <c r="CG82" s="109">
        <f t="shared" si="12"/>
        <v>0</v>
      </c>
      <c r="CH82" s="109">
        <f t="shared" si="12"/>
        <v>0</v>
      </c>
      <c r="CI82" s="109">
        <f t="shared" si="12"/>
        <v>0</v>
      </c>
      <c r="CJ82" s="109">
        <f t="shared" si="12"/>
        <v>0</v>
      </c>
      <c r="CK82" s="109">
        <f t="shared" si="12"/>
        <v>0</v>
      </c>
      <c r="CL82" s="109">
        <f t="shared" si="12"/>
        <v>0</v>
      </c>
      <c r="CM82" s="109">
        <f t="shared" si="12"/>
        <v>0</v>
      </c>
      <c r="CN82" s="109">
        <f t="shared" si="12"/>
        <v>0</v>
      </c>
      <c r="CO82" s="109">
        <f t="shared" si="12"/>
        <v>0</v>
      </c>
      <c r="CP82" s="109">
        <f t="shared" si="12"/>
        <v>0</v>
      </c>
      <c r="CQ82" s="109">
        <f t="shared" si="12"/>
        <v>0</v>
      </c>
      <c r="CR82" s="109">
        <f t="shared" si="12"/>
        <v>0</v>
      </c>
      <c r="CS82" s="109">
        <f t="shared" si="12"/>
        <v>0</v>
      </c>
      <c r="CT82" s="109">
        <f t="shared" si="12"/>
        <v>0</v>
      </c>
      <c r="CU82" s="109">
        <f t="shared" si="12"/>
        <v>0</v>
      </c>
      <c r="CV82" s="109">
        <f t="shared" si="12"/>
        <v>0</v>
      </c>
      <c r="CW82" s="128">
        <f t="shared" si="12"/>
        <v>1</v>
      </c>
      <c r="CX82" s="60"/>
      <c r="CY82" s="109" t="e">
        <f t="shared" ref="CY82:DA82" si="13">SUM(CY81/CY80)</f>
        <v>#DIV/0!</v>
      </c>
      <c r="CZ82" s="109" t="e">
        <f t="shared" si="13"/>
        <v>#DIV/0!</v>
      </c>
      <c r="DA82" s="109" t="e">
        <f t="shared" si="13"/>
        <v>#DIV/0!</v>
      </c>
      <c r="DB82" s="109">
        <f t="shared" ref="DB82:ED82" si="14">SUM(DB81/DB80)</f>
        <v>1</v>
      </c>
      <c r="DC82" s="109">
        <f t="shared" si="14"/>
        <v>1</v>
      </c>
      <c r="DD82" s="109">
        <f t="shared" si="14"/>
        <v>1</v>
      </c>
      <c r="DE82" s="109">
        <f t="shared" si="14"/>
        <v>0</v>
      </c>
      <c r="DF82" s="109">
        <f t="shared" si="14"/>
        <v>0</v>
      </c>
      <c r="DG82" s="109">
        <f t="shared" si="14"/>
        <v>1</v>
      </c>
      <c r="DH82" s="109">
        <f t="shared" si="14"/>
        <v>0</v>
      </c>
      <c r="DI82" s="109">
        <f t="shared" si="14"/>
        <v>0</v>
      </c>
      <c r="DJ82" s="109">
        <f t="shared" si="14"/>
        <v>0</v>
      </c>
      <c r="DK82" s="109">
        <f t="shared" si="14"/>
        <v>0</v>
      </c>
      <c r="DL82" s="109">
        <f t="shared" si="14"/>
        <v>0</v>
      </c>
      <c r="DM82" s="109">
        <f t="shared" si="14"/>
        <v>0</v>
      </c>
      <c r="DN82" s="109">
        <f t="shared" si="14"/>
        <v>0</v>
      </c>
      <c r="DO82" s="109">
        <f t="shared" si="14"/>
        <v>0</v>
      </c>
      <c r="DP82" s="109">
        <f t="shared" si="14"/>
        <v>0</v>
      </c>
      <c r="DQ82" s="109">
        <f t="shared" si="14"/>
        <v>1</v>
      </c>
      <c r="DR82" s="109">
        <f t="shared" si="14"/>
        <v>1</v>
      </c>
      <c r="DS82" s="109">
        <f t="shared" si="14"/>
        <v>1</v>
      </c>
      <c r="DT82" s="109">
        <f t="shared" si="14"/>
        <v>0</v>
      </c>
      <c r="DU82" s="109">
        <f t="shared" si="14"/>
        <v>0</v>
      </c>
      <c r="DV82" s="109">
        <f t="shared" si="14"/>
        <v>0</v>
      </c>
      <c r="DW82" s="109">
        <f t="shared" si="14"/>
        <v>0</v>
      </c>
      <c r="DX82" s="109">
        <f t="shared" si="14"/>
        <v>0</v>
      </c>
      <c r="DY82" s="109">
        <f t="shared" si="14"/>
        <v>0</v>
      </c>
      <c r="DZ82" s="109" t="e">
        <f t="shared" si="14"/>
        <v>#DIV/0!</v>
      </c>
      <c r="EA82" s="109" t="e">
        <f t="shared" si="14"/>
        <v>#DIV/0!</v>
      </c>
      <c r="EB82" s="109" t="e">
        <f t="shared" si="14"/>
        <v>#DIV/0!</v>
      </c>
      <c r="EC82" s="109" t="e">
        <f t="shared" si="14"/>
        <v>#DIV/0!</v>
      </c>
      <c r="ED82" s="128" t="e">
        <f t="shared" si="14"/>
        <v>#DIV/0!</v>
      </c>
      <c r="EE82" s="60"/>
      <c r="EF82" s="40" t="e">
        <f t="shared" ref="EF82:FK82" si="15">SUM(EF81/EF80)</f>
        <v>#DIV/0!</v>
      </c>
      <c r="EG82" s="40" t="e">
        <f t="shared" si="15"/>
        <v>#DIV/0!</v>
      </c>
      <c r="EH82" s="40" t="e">
        <f t="shared" si="15"/>
        <v>#DIV/0!</v>
      </c>
      <c r="EI82" s="40">
        <f t="shared" si="15"/>
        <v>1</v>
      </c>
      <c r="EJ82" s="40">
        <f t="shared" si="15"/>
        <v>1</v>
      </c>
      <c r="EK82" s="40">
        <f t="shared" si="15"/>
        <v>0</v>
      </c>
      <c r="EL82" s="40">
        <f t="shared" si="15"/>
        <v>0</v>
      </c>
      <c r="EM82" s="40">
        <f t="shared" si="15"/>
        <v>0</v>
      </c>
      <c r="EN82" s="41" t="e">
        <f t="shared" si="15"/>
        <v>#DIV/0!</v>
      </c>
      <c r="EO82" s="40" t="e">
        <f t="shared" si="15"/>
        <v>#DIV/0!</v>
      </c>
      <c r="EP82" s="41" t="e">
        <f t="shared" si="15"/>
        <v>#DIV/0!</v>
      </c>
      <c r="EQ82" s="41" t="e">
        <f t="shared" si="15"/>
        <v>#DIV/0!</v>
      </c>
      <c r="ER82" s="41" t="e">
        <f t="shared" si="15"/>
        <v>#DIV/0!</v>
      </c>
      <c r="ES82" s="41" t="e">
        <f t="shared" si="15"/>
        <v>#DIV/0!</v>
      </c>
      <c r="ET82" s="41" t="e">
        <f t="shared" si="15"/>
        <v>#DIV/0!</v>
      </c>
      <c r="EU82" s="41" t="e">
        <f t="shared" si="15"/>
        <v>#DIV/0!</v>
      </c>
      <c r="EV82" s="42" t="e">
        <f t="shared" si="15"/>
        <v>#DIV/0!</v>
      </c>
      <c r="EW82" s="42" t="e">
        <f t="shared" si="15"/>
        <v>#DIV/0!</v>
      </c>
      <c r="EX82" s="42" t="e">
        <f t="shared" si="15"/>
        <v>#DIV/0!</v>
      </c>
      <c r="EY82" s="42" t="e">
        <f t="shared" si="15"/>
        <v>#DIV/0!</v>
      </c>
      <c r="EZ82" s="42" t="e">
        <f t="shared" si="15"/>
        <v>#DIV/0!</v>
      </c>
      <c r="FA82" s="42" t="e">
        <f t="shared" si="15"/>
        <v>#DIV/0!</v>
      </c>
      <c r="FB82" s="49" t="e">
        <f t="shared" si="15"/>
        <v>#DIV/0!</v>
      </c>
      <c r="FC82" s="49" t="e">
        <f t="shared" si="15"/>
        <v>#DIV/0!</v>
      </c>
      <c r="FD82" s="41" t="e">
        <f t="shared" si="15"/>
        <v>#DIV/0!</v>
      </c>
      <c r="FE82" s="42" t="e">
        <f t="shared" si="15"/>
        <v>#DIV/0!</v>
      </c>
      <c r="FF82" s="42" t="e">
        <f t="shared" si="15"/>
        <v>#DIV/0!</v>
      </c>
      <c r="FG82" s="42" t="e">
        <f t="shared" si="15"/>
        <v>#DIV/0!</v>
      </c>
      <c r="FH82" s="42" t="e">
        <f t="shared" si="15"/>
        <v>#DIV/0!</v>
      </c>
      <c r="FI82" s="42" t="e">
        <f t="shared" si="15"/>
        <v>#DIV/0!</v>
      </c>
      <c r="FJ82" s="42" t="e">
        <f t="shared" si="15"/>
        <v>#DIV/0!</v>
      </c>
      <c r="FK82" s="42" t="e">
        <f t="shared" si="15"/>
        <v>#DIV/0!</v>
      </c>
      <c r="FL82" s="60"/>
      <c r="FM82" s="40" t="e">
        <f t="shared" ref="FM82:GR82" si="16">SUM(FM81/FM80)</f>
        <v>#DIV/0!</v>
      </c>
      <c r="FN82" s="40" t="e">
        <f t="shared" si="16"/>
        <v>#DIV/0!</v>
      </c>
      <c r="FO82" s="40" t="e">
        <f t="shared" si="16"/>
        <v>#DIV/0!</v>
      </c>
      <c r="FP82" s="40">
        <f t="shared" si="16"/>
        <v>1</v>
      </c>
      <c r="FQ82" s="40">
        <f t="shared" si="16"/>
        <v>0</v>
      </c>
      <c r="FR82" s="40" t="e">
        <f t="shared" si="16"/>
        <v>#DIV/0!</v>
      </c>
      <c r="FS82" s="40" t="e">
        <f t="shared" si="16"/>
        <v>#DIV/0!</v>
      </c>
      <c r="FT82" s="40" t="e">
        <f t="shared" si="16"/>
        <v>#DIV/0!</v>
      </c>
      <c r="FU82" s="41" t="e">
        <f t="shared" si="16"/>
        <v>#DIV/0!</v>
      </c>
      <c r="FV82" s="40" t="e">
        <f t="shared" si="16"/>
        <v>#DIV/0!</v>
      </c>
      <c r="FW82" s="41" t="e">
        <f t="shared" si="16"/>
        <v>#DIV/0!</v>
      </c>
      <c r="FX82" s="41" t="e">
        <f t="shared" si="16"/>
        <v>#DIV/0!</v>
      </c>
      <c r="FY82" s="41" t="e">
        <f t="shared" si="16"/>
        <v>#DIV/0!</v>
      </c>
      <c r="FZ82" s="41" t="e">
        <f t="shared" si="16"/>
        <v>#DIV/0!</v>
      </c>
      <c r="GA82" s="41" t="e">
        <f t="shared" si="16"/>
        <v>#DIV/0!</v>
      </c>
      <c r="GB82" s="41" t="e">
        <f t="shared" si="16"/>
        <v>#DIV/0!</v>
      </c>
      <c r="GC82" s="42" t="e">
        <f t="shared" si="16"/>
        <v>#DIV/0!</v>
      </c>
      <c r="GD82" s="42" t="e">
        <f t="shared" si="16"/>
        <v>#DIV/0!</v>
      </c>
      <c r="GE82" s="42" t="e">
        <f t="shared" si="16"/>
        <v>#DIV/0!</v>
      </c>
      <c r="GF82" s="42" t="e">
        <f t="shared" si="16"/>
        <v>#DIV/0!</v>
      </c>
      <c r="GG82" s="42" t="e">
        <f t="shared" si="16"/>
        <v>#DIV/0!</v>
      </c>
      <c r="GH82" s="42" t="e">
        <f t="shared" si="16"/>
        <v>#DIV/0!</v>
      </c>
      <c r="GI82" s="49" t="e">
        <f t="shared" si="16"/>
        <v>#DIV/0!</v>
      </c>
      <c r="GJ82" s="49" t="e">
        <f t="shared" si="16"/>
        <v>#DIV/0!</v>
      </c>
      <c r="GK82" s="41" t="e">
        <f t="shared" si="16"/>
        <v>#DIV/0!</v>
      </c>
      <c r="GL82" s="42" t="e">
        <f t="shared" si="16"/>
        <v>#DIV/0!</v>
      </c>
      <c r="GM82" s="42" t="e">
        <f t="shared" si="16"/>
        <v>#DIV/0!</v>
      </c>
      <c r="GN82" s="42" t="e">
        <f t="shared" si="16"/>
        <v>#DIV/0!</v>
      </c>
      <c r="GO82" s="42" t="e">
        <f t="shared" si="16"/>
        <v>#DIV/0!</v>
      </c>
      <c r="GP82" s="42" t="e">
        <f t="shared" si="16"/>
        <v>#DIV/0!</v>
      </c>
      <c r="GQ82" s="42" t="e">
        <f t="shared" si="16"/>
        <v>#DIV/0!</v>
      </c>
      <c r="GR82" s="42" t="e">
        <f t="shared" si="16"/>
        <v>#DIV/0!</v>
      </c>
      <c r="GS82" s="60"/>
      <c r="GT82" s="40" t="e">
        <f t="shared" ref="GT82:HY82" si="17">SUM(GT81/GT80)</f>
        <v>#DIV/0!</v>
      </c>
      <c r="GU82" s="40" t="e">
        <f t="shared" si="17"/>
        <v>#DIV/0!</v>
      </c>
      <c r="GV82" s="40" t="e">
        <f t="shared" si="17"/>
        <v>#DIV/0!</v>
      </c>
      <c r="GW82" s="40" t="e">
        <f t="shared" si="17"/>
        <v>#DIV/0!</v>
      </c>
      <c r="GX82" s="40" t="e">
        <f t="shared" si="17"/>
        <v>#DIV/0!</v>
      </c>
      <c r="GY82" s="40" t="e">
        <f t="shared" si="17"/>
        <v>#DIV/0!</v>
      </c>
      <c r="GZ82" s="40" t="e">
        <f t="shared" si="17"/>
        <v>#DIV/0!</v>
      </c>
      <c r="HA82" s="40" t="e">
        <f t="shared" si="17"/>
        <v>#DIV/0!</v>
      </c>
      <c r="HB82" s="41" t="e">
        <f t="shared" si="17"/>
        <v>#DIV/0!</v>
      </c>
      <c r="HC82" s="40" t="e">
        <f t="shared" si="17"/>
        <v>#DIV/0!</v>
      </c>
      <c r="HD82" s="41" t="e">
        <f t="shared" si="17"/>
        <v>#DIV/0!</v>
      </c>
      <c r="HE82" s="41" t="e">
        <f t="shared" si="17"/>
        <v>#DIV/0!</v>
      </c>
      <c r="HF82" s="41" t="e">
        <f t="shared" si="17"/>
        <v>#DIV/0!</v>
      </c>
      <c r="HG82" s="41" t="e">
        <f t="shared" si="17"/>
        <v>#DIV/0!</v>
      </c>
      <c r="HH82" s="41" t="e">
        <f t="shared" si="17"/>
        <v>#DIV/0!</v>
      </c>
      <c r="HI82" s="41" t="e">
        <f t="shared" si="17"/>
        <v>#DIV/0!</v>
      </c>
      <c r="HJ82" s="42" t="e">
        <f t="shared" si="17"/>
        <v>#DIV/0!</v>
      </c>
      <c r="HK82" s="42" t="e">
        <f t="shared" si="17"/>
        <v>#DIV/0!</v>
      </c>
      <c r="HL82" s="42" t="e">
        <f t="shared" si="17"/>
        <v>#DIV/0!</v>
      </c>
      <c r="HM82" s="42" t="e">
        <f t="shared" si="17"/>
        <v>#DIV/0!</v>
      </c>
      <c r="HN82" s="42" t="e">
        <f t="shared" si="17"/>
        <v>#DIV/0!</v>
      </c>
      <c r="HO82" s="42" t="e">
        <f t="shared" si="17"/>
        <v>#DIV/0!</v>
      </c>
      <c r="HP82" s="49" t="e">
        <f t="shared" si="17"/>
        <v>#DIV/0!</v>
      </c>
      <c r="HQ82" s="49" t="e">
        <f t="shared" si="17"/>
        <v>#DIV/0!</v>
      </c>
      <c r="HR82" s="41" t="e">
        <f t="shared" si="17"/>
        <v>#DIV/0!</v>
      </c>
      <c r="HS82" s="42" t="e">
        <f t="shared" si="17"/>
        <v>#DIV/0!</v>
      </c>
      <c r="HT82" s="42" t="e">
        <f t="shared" si="17"/>
        <v>#DIV/0!</v>
      </c>
      <c r="HU82" s="42" t="e">
        <f t="shared" si="17"/>
        <v>#DIV/0!</v>
      </c>
      <c r="HV82" s="42" t="e">
        <f t="shared" si="17"/>
        <v>#DIV/0!</v>
      </c>
      <c r="HW82" s="42" t="e">
        <f t="shared" si="17"/>
        <v>#DIV/0!</v>
      </c>
      <c r="HX82" s="42" t="e">
        <f t="shared" si="17"/>
        <v>#DIV/0!</v>
      </c>
      <c r="HY82" s="42" t="e">
        <f t="shared" si="17"/>
        <v>#DIV/0!</v>
      </c>
      <c r="HZ82" s="60"/>
    </row>
  </sheetData>
  <customSheetViews>
    <customSheetView guid="{40F3301A-350B-4C91-8A86-FCF6B8B00353}" scale="50" showPageBreaks="1" showGridLines="0" view="pageBreakPreview" topLeftCell="A17">
      <selection activeCell="G43" sqref="G43"/>
      <colBreaks count="6" manualBreakCount="6">
        <brk id="36" max="1048575" man="1"/>
        <brk id="69" max="1048575" man="1"/>
        <brk id="102" max="1048575" man="1"/>
        <brk id="135" max="1048575" man="1"/>
        <brk id="168" max="1048575" man="1"/>
        <brk id="201" max="1048575" man="1"/>
      </colBreaks>
      <pageMargins left="0.70866141732283472" right="0.70866141732283472" top="0.74803149606299213" bottom="0.74803149606299213" header="0.31496062992125984" footer="0.31496062992125984"/>
      <pageSetup paperSize="8" scale="13" fitToWidth="2" fitToHeight="2" orientation="landscape" r:id="rId1"/>
      <headerFooter alignWithMargins="0"/>
    </customSheetView>
    <customSheetView guid="{602C46CA-75E7-4764-8EAC-8D1F7A92EF25}" scale="50" showPageBreaks="1" showGridLines="0" view="pageBreakPreview" topLeftCell="A17">
      <selection activeCell="G43" sqref="G43"/>
      <colBreaks count="6" manualBreakCount="6">
        <brk id="36" max="1048575" man="1"/>
        <brk id="69" max="1048575" man="1"/>
        <brk id="102" max="1048575" man="1"/>
        <brk id="135" max="1048575" man="1"/>
        <brk id="168" max="1048575" man="1"/>
        <brk id="201" max="1048575" man="1"/>
      </colBreaks>
      <pageMargins left="0.70866141732283472" right="0.70866141732283472" top="0.74803149606299213" bottom="0.74803149606299213" header="0.31496062992125984" footer="0.31496062992125984"/>
      <pageSetup paperSize="8" scale="13" fitToWidth="2" fitToHeight="2" orientation="landscape" r:id="rId2"/>
      <headerFooter alignWithMargins="0"/>
    </customSheetView>
    <customSheetView guid="{ABDB51C7-6D08-40F7-B6BE-16703804264F}" scale="50" showPageBreaks="1" showGridLines="0" view="pageBreakPreview" showRuler="0">
      <selection activeCell="A4" sqref="A4:IV4"/>
      <colBreaks count="6" manualBreakCount="6">
        <brk id="36" max="1048575" man="1"/>
        <brk id="69" max="1048575" man="1"/>
        <brk id="102" max="1048575" man="1"/>
        <brk id="135" max="1048575" man="1"/>
        <brk id="168" max="1048575" man="1"/>
        <brk id="201" max="1048575" man="1"/>
      </colBreaks>
      <pageMargins left="0.70866141732283472" right="0.70866141732283472" top="0.74803149606299213" bottom="0.74803149606299213" header="0.31496062992125984" footer="0.31496062992125984"/>
      <pageSetup paperSize="8" scale="13" fitToWidth="2" fitToHeight="2" orientation="landscape" r:id="rId3"/>
      <headerFooter alignWithMargins="0"/>
    </customSheetView>
    <customSheetView guid="{7C8FB8B5-5EBC-470F-90AF-3696B4743E7A}" scale="50" showPageBreaks="1" showGridLines="0" view="pageBreakPreview" topLeftCell="A38">
      <selection activeCell="G43" sqref="G43"/>
      <colBreaks count="6" manualBreakCount="6">
        <brk id="36" max="1048575" man="1"/>
        <brk id="69" max="1048575" man="1"/>
        <brk id="102" max="1048575" man="1"/>
        <brk id="135" max="1048575" man="1"/>
        <brk id="168" max="1048575" man="1"/>
        <brk id="201" max="1048575" man="1"/>
      </colBreaks>
      <pageMargins left="0.70866141732283472" right="0.70866141732283472" top="0.74803149606299213" bottom="0.74803149606299213" header="0.31496062992125984" footer="0.31496062992125984"/>
      <pageSetup paperSize="8" scale="13" fitToWidth="2" fitToHeight="2" orientation="landscape" r:id="rId4"/>
      <headerFooter alignWithMargins="0"/>
    </customSheetView>
    <customSheetView guid="{D8208DDB-97EB-4DC8-81A4-48BA925EBC49}" scale="50" showPageBreaks="1" showGridLines="0" view="pageBreakPreview" topLeftCell="A38">
      <selection activeCell="G43" sqref="G43"/>
      <colBreaks count="6" manualBreakCount="6">
        <brk id="36" max="1048575" man="1"/>
        <brk id="69" max="1048575" man="1"/>
        <brk id="102" max="1048575" man="1"/>
        <brk id="135" max="1048575" man="1"/>
        <brk id="168" max="1048575" man="1"/>
        <brk id="201" max="1048575" man="1"/>
      </colBreaks>
      <pageMargins left="0.70866141732283472" right="0.70866141732283472" top="0.74803149606299213" bottom="0.74803149606299213" header="0.31496062992125984" footer="0.31496062992125984"/>
      <pageSetup paperSize="8" scale="13" fitToWidth="2" fitToHeight="2" orientation="landscape" r:id="rId5"/>
      <headerFooter alignWithMargins="0"/>
    </customSheetView>
    <customSheetView guid="{9F1F7529-1FF0-4D82-9EDA-00729703BE2B}" scale="50" showPageBreaks="1" showGridLines="0" view="pageBreakPreview" topLeftCell="A38">
      <selection activeCell="G43" sqref="G43"/>
      <colBreaks count="6" manualBreakCount="6">
        <brk id="36" max="1048575" man="1"/>
        <brk id="69" max="1048575" man="1"/>
        <brk id="102" max="1048575" man="1"/>
        <brk id="135" max="1048575" man="1"/>
        <brk id="168" max="1048575" man="1"/>
        <brk id="201" max="1048575" man="1"/>
      </colBreaks>
      <pageMargins left="0.70866141732283472" right="0.70866141732283472" top="0.74803149606299213" bottom="0.74803149606299213" header="0.31496062992125984" footer="0.31496062992125984"/>
      <pageSetup paperSize="8" scale="13" fitToWidth="2" fitToHeight="2" orientation="landscape" r:id="rId6"/>
      <headerFooter alignWithMargins="0"/>
    </customSheetView>
    <customSheetView guid="{85DFE0C7-CF8F-4462-85BC-B49059D30F73}" scale="50" showPageBreaks="1" showGridLines="0" view="pageBreakPreview" topLeftCell="A5">
      <selection activeCell="C13" sqref="C13:C14"/>
      <colBreaks count="6" manualBreakCount="6">
        <brk id="36" max="1048575" man="1"/>
        <brk id="69" max="1048575" man="1"/>
        <brk id="102" max="1048575" man="1"/>
        <brk id="135" max="1048575" man="1"/>
        <brk id="168" max="1048575" man="1"/>
        <brk id="201" max="1048575" man="1"/>
      </colBreaks>
      <pageMargins left="0.70866141732283472" right="0.70866141732283472" top="0.74803149606299213" bottom="0.74803149606299213" header="0.31496062992125984" footer="0.31496062992125984"/>
      <pageSetup paperSize="8" scale="13" fitToWidth="2" fitToHeight="2" orientation="landscape" r:id="rId7"/>
      <headerFooter alignWithMargins="0"/>
    </customSheetView>
  </customSheetViews>
  <mergeCells count="307">
    <mergeCell ref="A14:B14"/>
    <mergeCell ref="AC19:AD19"/>
    <mergeCell ref="AF19:AG19"/>
    <mergeCell ref="H19:I19"/>
    <mergeCell ref="Z19:AA19"/>
    <mergeCell ref="T19:U19"/>
    <mergeCell ref="Q19:R19"/>
    <mergeCell ref="K19:L19"/>
    <mergeCell ref="E19:F19"/>
    <mergeCell ref="A2:C2"/>
    <mergeCell ref="A3:B3"/>
    <mergeCell ref="A4:B4"/>
    <mergeCell ref="A6:B6"/>
    <mergeCell ref="D7:AJ14"/>
    <mergeCell ref="AL16:AM16"/>
    <mergeCell ref="AO16:BQ16"/>
    <mergeCell ref="AL19:AM19"/>
    <mergeCell ref="AO19:AP19"/>
    <mergeCell ref="AR19:AS19"/>
    <mergeCell ref="AU19:AV19"/>
    <mergeCell ref="AK1:BQ6"/>
    <mergeCell ref="A10:B10"/>
    <mergeCell ref="A11:B11"/>
    <mergeCell ref="A12:B12"/>
    <mergeCell ref="A7:B7"/>
    <mergeCell ref="A5:B5"/>
    <mergeCell ref="A1:C1"/>
    <mergeCell ref="E16:F16"/>
    <mergeCell ref="A19:C19"/>
    <mergeCell ref="A18:C18"/>
    <mergeCell ref="A17:C17"/>
    <mergeCell ref="D1:AJ6"/>
    <mergeCell ref="W19:X19"/>
    <mergeCell ref="BG19:BH19"/>
    <mergeCell ref="BP19:BQ19"/>
    <mergeCell ref="BM19:BN19"/>
    <mergeCell ref="CK19:CL19"/>
    <mergeCell ref="CH19:CI19"/>
    <mergeCell ref="BI20:BK20"/>
    <mergeCell ref="BU20:BW20"/>
    <mergeCell ref="BR20:BT20"/>
    <mergeCell ref="AN25:BH25"/>
    <mergeCell ref="AN20:AP20"/>
    <mergeCell ref="BJ19:BK19"/>
    <mergeCell ref="AX19:AY19"/>
    <mergeCell ref="BA19:BB19"/>
    <mergeCell ref="BD19:BE19"/>
    <mergeCell ref="BS16:BT16"/>
    <mergeCell ref="BV16:CX16"/>
    <mergeCell ref="BS19:BT19"/>
    <mergeCell ref="BV19:BW19"/>
    <mergeCell ref="BY19:BZ19"/>
    <mergeCell ref="CB19:CC19"/>
    <mergeCell ref="CN19:CO19"/>
    <mergeCell ref="CW19:CX19"/>
    <mergeCell ref="CS20:CU20"/>
    <mergeCell ref="CP20:CR20"/>
    <mergeCell ref="CD20:CF20"/>
    <mergeCell ref="CE19:CF19"/>
    <mergeCell ref="CT19:CU19"/>
    <mergeCell ref="CQ19:CR19"/>
    <mergeCell ref="CV20:CX20"/>
    <mergeCell ref="AK20:AM20"/>
    <mergeCell ref="CA20:CC20"/>
    <mergeCell ref="CG20:CI20"/>
    <mergeCell ref="CJ20:CL20"/>
    <mergeCell ref="CM20:CO20"/>
    <mergeCell ref="BR24:CX24"/>
    <mergeCell ref="BX20:BZ20"/>
    <mergeCell ref="BU27:CO27"/>
    <mergeCell ref="BU29:CO29"/>
    <mergeCell ref="BR28:CX28"/>
    <mergeCell ref="AK26:BQ26"/>
    <mergeCell ref="BR26:CX26"/>
    <mergeCell ref="AN29:BH29"/>
    <mergeCell ref="BU25:CO25"/>
    <mergeCell ref="DI19:DJ19"/>
    <mergeCell ref="DL19:DM19"/>
    <mergeCell ref="EA19:EB19"/>
    <mergeCell ref="DU19:DV19"/>
    <mergeCell ref="DO19:DP19"/>
    <mergeCell ref="CZ16:DA16"/>
    <mergeCell ref="DX19:DY19"/>
    <mergeCell ref="CY20:DA20"/>
    <mergeCell ref="DB20:DD20"/>
    <mergeCell ref="DN20:DP20"/>
    <mergeCell ref="HM19:HN19"/>
    <mergeCell ref="GU16:GV16"/>
    <mergeCell ref="EJ19:EK19"/>
    <mergeCell ref="HY19:HZ19"/>
    <mergeCell ref="HV19:HW19"/>
    <mergeCell ref="HS19:HT19"/>
    <mergeCell ref="HP19:HQ19"/>
    <mergeCell ref="GF19:GG19"/>
    <mergeCell ref="GL19:GM19"/>
    <mergeCell ref="FK19:FL19"/>
    <mergeCell ref="FN19:FO19"/>
    <mergeCell ref="FQ19:FR19"/>
    <mergeCell ref="FQ16:GS16"/>
    <mergeCell ref="FT19:FU19"/>
    <mergeCell ref="FW19:FX19"/>
    <mergeCell ref="FZ19:GA19"/>
    <mergeCell ref="GO19:GP19"/>
    <mergeCell ref="EY19:EZ19"/>
    <mergeCell ref="GR19:GS19"/>
    <mergeCell ref="GI19:GJ19"/>
    <mergeCell ref="FH19:FI19"/>
    <mergeCell ref="FB19:FC19"/>
    <mergeCell ref="ES19:ET19"/>
    <mergeCell ref="FE19:FF19"/>
    <mergeCell ref="HF20:HH20"/>
    <mergeCell ref="HI20:HK20"/>
    <mergeCell ref="FN16:FO16"/>
    <mergeCell ref="GC19:GD19"/>
    <mergeCell ref="EG19:EH19"/>
    <mergeCell ref="HA19:HB19"/>
    <mergeCell ref="HD19:HE19"/>
    <mergeCell ref="HG19:HH19"/>
    <mergeCell ref="HJ19:HK19"/>
    <mergeCell ref="EI20:EK20"/>
    <mergeCell ref="FG20:FI20"/>
    <mergeCell ref="EL20:EN20"/>
    <mergeCell ref="EO20:EQ20"/>
    <mergeCell ref="EM19:EN19"/>
    <mergeCell ref="EP19:EQ19"/>
    <mergeCell ref="FA20:FC20"/>
    <mergeCell ref="EV19:EW19"/>
    <mergeCell ref="EF20:EH20"/>
    <mergeCell ref="ER20:ET20"/>
    <mergeCell ref="AJ33:AJ34"/>
    <mergeCell ref="D35:F36"/>
    <mergeCell ref="G29:AA29"/>
    <mergeCell ref="BR37:BT37"/>
    <mergeCell ref="BQ33:BQ34"/>
    <mergeCell ref="BR35:BT36"/>
    <mergeCell ref="CY30:EE30"/>
    <mergeCell ref="FM37:FO37"/>
    <mergeCell ref="BU31:CO31"/>
    <mergeCell ref="EE33:EE34"/>
    <mergeCell ref="CY35:DA36"/>
    <mergeCell ref="EE36:EE37"/>
    <mergeCell ref="DB31:DV31"/>
    <mergeCell ref="CY37:DA37"/>
    <mergeCell ref="CX36:CX37"/>
    <mergeCell ref="EF35:EH36"/>
    <mergeCell ref="CX33:CX34"/>
    <mergeCell ref="AK30:BQ30"/>
    <mergeCell ref="BR30:CX30"/>
    <mergeCell ref="DB29:DV29"/>
    <mergeCell ref="D37:F37"/>
    <mergeCell ref="DB25:DV25"/>
    <mergeCell ref="DB27:DV27"/>
    <mergeCell ref="D20:F20"/>
    <mergeCell ref="A82:C82"/>
    <mergeCell ref="A39:A79"/>
    <mergeCell ref="A27:C27"/>
    <mergeCell ref="A31:C31"/>
    <mergeCell ref="A81:C81"/>
    <mergeCell ref="A28:C28"/>
    <mergeCell ref="A80:C80"/>
    <mergeCell ref="A37:C37"/>
    <mergeCell ref="A34:C34"/>
    <mergeCell ref="A38:C38"/>
    <mergeCell ref="A35:C36"/>
    <mergeCell ref="A29:C29"/>
    <mergeCell ref="AK37:AM37"/>
    <mergeCell ref="AN31:BH31"/>
    <mergeCell ref="AK35:AM36"/>
    <mergeCell ref="AJ36:AJ37"/>
    <mergeCell ref="G31:AA31"/>
    <mergeCell ref="BQ36:BQ37"/>
    <mergeCell ref="A32:C32"/>
    <mergeCell ref="A30:C30"/>
    <mergeCell ref="A33:C33"/>
    <mergeCell ref="EF28:FL28"/>
    <mergeCell ref="AN27:BH27"/>
    <mergeCell ref="AK28:BQ28"/>
    <mergeCell ref="CY24:EE24"/>
    <mergeCell ref="DE20:DG20"/>
    <mergeCell ref="DW20:DY20"/>
    <mergeCell ref="DQ20:DS20"/>
    <mergeCell ref="DH20:DJ20"/>
    <mergeCell ref="EF24:FL24"/>
    <mergeCell ref="DZ20:EB20"/>
    <mergeCell ref="EC20:EE20"/>
    <mergeCell ref="DK20:DM20"/>
    <mergeCell ref="DT20:DV20"/>
    <mergeCell ref="CY26:EE26"/>
    <mergeCell ref="CY28:EE28"/>
    <mergeCell ref="AQ20:AS20"/>
    <mergeCell ref="AK24:BQ24"/>
    <mergeCell ref="BO20:BQ20"/>
    <mergeCell ref="BL20:BN20"/>
    <mergeCell ref="AT20:AV20"/>
    <mergeCell ref="AW20:AY20"/>
    <mergeCell ref="AZ20:BB20"/>
    <mergeCell ref="BF20:BH20"/>
    <mergeCell ref="BC20:BE20"/>
    <mergeCell ref="A20:C20"/>
    <mergeCell ref="A21:C21"/>
    <mergeCell ref="A15:C15"/>
    <mergeCell ref="A16:C16"/>
    <mergeCell ref="A26:C26"/>
    <mergeCell ref="D26:AJ26"/>
    <mergeCell ref="D30:AJ30"/>
    <mergeCell ref="AH20:AJ20"/>
    <mergeCell ref="G27:AA27"/>
    <mergeCell ref="J20:L20"/>
    <mergeCell ref="Y20:AA20"/>
    <mergeCell ref="A22:C22"/>
    <mergeCell ref="D28:AJ28"/>
    <mergeCell ref="AE20:AG20"/>
    <mergeCell ref="AB20:AD20"/>
    <mergeCell ref="H16:AJ16"/>
    <mergeCell ref="AI19:AJ19"/>
    <mergeCell ref="N19:O19"/>
    <mergeCell ref="BR1:CX6"/>
    <mergeCell ref="CY1:EE6"/>
    <mergeCell ref="A25:C25"/>
    <mergeCell ref="M20:O20"/>
    <mergeCell ref="P20:R20"/>
    <mergeCell ref="A8:B8"/>
    <mergeCell ref="A9:B9"/>
    <mergeCell ref="A13:B13"/>
    <mergeCell ref="AK7:BQ14"/>
    <mergeCell ref="BR7:CX14"/>
    <mergeCell ref="CY7:EE14"/>
    <mergeCell ref="G25:AA25"/>
    <mergeCell ref="D24:AJ24"/>
    <mergeCell ref="V20:X20"/>
    <mergeCell ref="S20:U20"/>
    <mergeCell ref="G20:I20"/>
    <mergeCell ref="DR19:DS19"/>
    <mergeCell ref="A24:C24"/>
    <mergeCell ref="ED19:EE19"/>
    <mergeCell ref="DC16:EE16"/>
    <mergeCell ref="CZ19:DA19"/>
    <mergeCell ref="DC19:DD19"/>
    <mergeCell ref="DF19:DG19"/>
    <mergeCell ref="A23:C23"/>
    <mergeCell ref="EF1:FL6"/>
    <mergeCell ref="EF7:FL14"/>
    <mergeCell ref="FM7:GS14"/>
    <mergeCell ref="GT24:HZ24"/>
    <mergeCell ref="GW20:GY20"/>
    <mergeCell ref="GZ20:HB20"/>
    <mergeCell ref="EI27:FC27"/>
    <mergeCell ref="EF26:FL26"/>
    <mergeCell ref="FJ20:FL20"/>
    <mergeCell ref="EU20:EW20"/>
    <mergeCell ref="EX20:EZ20"/>
    <mergeCell ref="FD20:FF20"/>
    <mergeCell ref="EI25:FC25"/>
    <mergeCell ref="EG16:EH16"/>
    <mergeCell ref="EJ16:FL16"/>
    <mergeCell ref="GX16:HZ16"/>
    <mergeCell ref="GU19:GV19"/>
    <mergeCell ref="GX19:GY19"/>
    <mergeCell ref="HR20:HT20"/>
    <mergeCell ref="GE20:GG20"/>
    <mergeCell ref="GH20:GJ20"/>
    <mergeCell ref="HC20:HE20"/>
    <mergeCell ref="GN20:GP20"/>
    <mergeCell ref="GK20:GM20"/>
    <mergeCell ref="FM1:GS6"/>
    <mergeCell ref="GT1:HZ6"/>
    <mergeCell ref="GT7:HZ14"/>
    <mergeCell ref="FM26:GS26"/>
    <mergeCell ref="FM28:GS28"/>
    <mergeCell ref="HU20:HW20"/>
    <mergeCell ref="HX20:HZ20"/>
    <mergeCell ref="HL20:HN20"/>
    <mergeCell ref="FY20:GA20"/>
    <mergeCell ref="GB20:GD20"/>
    <mergeCell ref="FP25:GJ25"/>
    <mergeCell ref="FP27:GJ27"/>
    <mergeCell ref="FM24:GS24"/>
    <mergeCell ref="FP20:FR20"/>
    <mergeCell ref="FS20:FU20"/>
    <mergeCell ref="FV20:FX20"/>
    <mergeCell ref="FM20:FO20"/>
    <mergeCell ref="GT28:HZ28"/>
    <mergeCell ref="GW27:HQ27"/>
    <mergeCell ref="GW25:HQ25"/>
    <mergeCell ref="GT26:HZ26"/>
    <mergeCell ref="GQ20:GS20"/>
    <mergeCell ref="GT20:GV20"/>
    <mergeCell ref="HO20:HQ20"/>
    <mergeCell ref="HZ33:HZ34"/>
    <mergeCell ref="GT35:GV36"/>
    <mergeCell ref="GT30:HZ30"/>
    <mergeCell ref="EI31:FC31"/>
    <mergeCell ref="FL33:FL34"/>
    <mergeCell ref="FP31:GJ31"/>
    <mergeCell ref="EF30:FL30"/>
    <mergeCell ref="EI29:FC29"/>
    <mergeCell ref="HZ36:HZ37"/>
    <mergeCell ref="GS33:GS34"/>
    <mergeCell ref="GS36:GS37"/>
    <mergeCell ref="GW29:HQ29"/>
    <mergeCell ref="GW31:HQ31"/>
    <mergeCell ref="GT37:GV37"/>
    <mergeCell ref="FL36:FL37"/>
    <mergeCell ref="FM35:FO36"/>
    <mergeCell ref="FM30:GS30"/>
    <mergeCell ref="FP29:GJ29"/>
    <mergeCell ref="EF37:EH37"/>
  </mergeCells>
  <phoneticPr fontId="8" type="noConversion"/>
  <conditionalFormatting sqref="AJ39:AJ80">
    <cfRule type="expression" dxfId="2347" priority="175" stopIfTrue="1">
      <formula>NOT(ISERROR(SEARCH("No rating",AJ39)))</formula>
    </cfRule>
    <cfRule type="expression" dxfId="2346" priority="176" stopIfTrue="1">
      <formula>NOT(ISERROR(SEARCH("Green",AJ39)))</formula>
    </cfRule>
    <cfRule type="expression" dxfId="2345" priority="177" stopIfTrue="1">
      <formula>NOT(ISERROR(SEARCH("Amber",AJ39)))</formula>
    </cfRule>
  </conditionalFormatting>
  <conditionalFormatting sqref="AJ35 BQ35 CX35 EE35 FL35 GS35 HZ35">
    <cfRule type="expression" dxfId="2344" priority="178" stopIfTrue="1">
      <formula>NOT(ISERROR(SEARCH("Green",AJ35)))</formula>
    </cfRule>
    <cfRule type="expression" dxfId="2343" priority="179" stopIfTrue="1">
      <formula>NOT(ISERROR(SEARCH("Amber",AJ35)))</formula>
    </cfRule>
    <cfRule type="expression" dxfId="2342" priority="180" stopIfTrue="1">
      <formula>NOT(ISERROR(SEARCH("Red",AJ35)))</formula>
    </cfRule>
  </conditionalFormatting>
  <conditionalFormatting sqref="D39:D79">
    <cfRule type="expression" dxfId="2341" priority="181" stopIfTrue="1">
      <formula>IF($D39&gt;$D$34,1)</formula>
    </cfRule>
  </conditionalFormatting>
  <conditionalFormatting sqref="E39:E79">
    <cfRule type="expression" dxfId="2340" priority="182" stopIfTrue="1">
      <formula>IF($E39&gt;$E$34,1)</formula>
    </cfRule>
  </conditionalFormatting>
  <conditionalFormatting sqref="F39:F79">
    <cfRule type="expression" dxfId="2339" priority="183" stopIfTrue="1">
      <formula>IF($F39&gt;$F$34,1)</formula>
    </cfRule>
  </conditionalFormatting>
  <conditionalFormatting sqref="G39:G79">
    <cfRule type="expression" dxfId="2338" priority="184" stopIfTrue="1">
      <formula>IF($G39&gt;$G$34,1)</formula>
    </cfRule>
  </conditionalFormatting>
  <conditionalFormatting sqref="H39:H79">
    <cfRule type="expression" dxfId="2337" priority="185" stopIfTrue="1">
      <formula>IF($H39&gt;$H$34,1)</formula>
    </cfRule>
  </conditionalFormatting>
  <conditionalFormatting sqref="I39:I79">
    <cfRule type="expression" dxfId="2336" priority="186" stopIfTrue="1">
      <formula>IF($I39&gt;$I$34,1)</formula>
    </cfRule>
  </conditionalFormatting>
  <conditionalFormatting sqref="J39:J79">
    <cfRule type="expression" dxfId="2335" priority="187" stopIfTrue="1">
      <formula>IF($J39&gt;$J$34,1)</formula>
    </cfRule>
  </conditionalFormatting>
  <conditionalFormatting sqref="K39:K79">
    <cfRule type="expression" dxfId="2334" priority="188" stopIfTrue="1">
      <formula>IF($K39&gt;$K$34,1)</formula>
    </cfRule>
  </conditionalFormatting>
  <conditionalFormatting sqref="L39:L79">
    <cfRule type="expression" dxfId="2333" priority="189" stopIfTrue="1">
      <formula>IF($L39&gt;$L$34,1)</formula>
    </cfRule>
  </conditionalFormatting>
  <conditionalFormatting sqref="M39:M79">
    <cfRule type="expression" dxfId="2332" priority="190" stopIfTrue="1">
      <formula>IF($M39&gt;$M$34,1)</formula>
    </cfRule>
  </conditionalFormatting>
  <conditionalFormatting sqref="N39:N79">
    <cfRule type="expression" dxfId="2331" priority="191" stopIfTrue="1">
      <formula>IF($N39&gt;$N$34,1)</formula>
    </cfRule>
  </conditionalFormatting>
  <conditionalFormatting sqref="O39:O79">
    <cfRule type="expression" dxfId="2330" priority="192" stopIfTrue="1">
      <formula>IF($O39&gt;$O$34,1)</formula>
    </cfRule>
  </conditionalFormatting>
  <conditionalFormatting sqref="P39:P79">
    <cfRule type="expression" dxfId="2329" priority="193" stopIfTrue="1">
      <formula>IF($P39&gt;$P$34,1)</formula>
    </cfRule>
  </conditionalFormatting>
  <conditionalFormatting sqref="Q39:Q79">
    <cfRule type="expression" dxfId="2328" priority="194" stopIfTrue="1">
      <formula>IF($Q39&gt;$Q$34,1)</formula>
    </cfRule>
  </conditionalFormatting>
  <conditionalFormatting sqref="R39:R79">
    <cfRule type="expression" dxfId="2327" priority="195" stopIfTrue="1">
      <formula>IF($R39&gt;$R$34,1)</formula>
    </cfRule>
  </conditionalFormatting>
  <conditionalFormatting sqref="S39:S79">
    <cfRule type="expression" dxfId="2326" priority="196" stopIfTrue="1">
      <formula>IF($S39&gt;$S$34,1)</formula>
    </cfRule>
  </conditionalFormatting>
  <conditionalFormatting sqref="T39:T79">
    <cfRule type="expression" dxfId="2325" priority="197" stopIfTrue="1">
      <formula>IF($T39&gt;$T$34,1)</formula>
    </cfRule>
  </conditionalFormatting>
  <conditionalFormatting sqref="U39:U79">
    <cfRule type="expression" dxfId="2324" priority="198" stopIfTrue="1">
      <formula>IF($U39&gt;$U$34,1)</formula>
    </cfRule>
  </conditionalFormatting>
  <conditionalFormatting sqref="V39:V79">
    <cfRule type="expression" dxfId="2323" priority="199" stopIfTrue="1">
      <formula>IF($V39&gt;$V$34,1)</formula>
    </cfRule>
  </conditionalFormatting>
  <conditionalFormatting sqref="W39:W79">
    <cfRule type="expression" dxfId="2322" priority="200" stopIfTrue="1">
      <formula>IF($W39&gt;$W$34,1)</formula>
    </cfRule>
  </conditionalFormatting>
  <conditionalFormatting sqref="X39:X78">
    <cfRule type="expression" dxfId="2321" priority="201" stopIfTrue="1">
      <formula>IF($X39&gt;$X$34,1)</formula>
    </cfRule>
  </conditionalFormatting>
  <conditionalFormatting sqref="Y39:Y78">
    <cfRule type="expression" dxfId="2320" priority="202" stopIfTrue="1">
      <formula>IF($Y39&gt;$Y$34,1)</formula>
    </cfRule>
  </conditionalFormatting>
  <conditionalFormatting sqref="Z39:Z78">
    <cfRule type="expression" dxfId="2319" priority="203" stopIfTrue="1">
      <formula>IF($Z39&gt;$Z$34,1)</formula>
    </cfRule>
  </conditionalFormatting>
  <conditionalFormatting sqref="AA39:AA78">
    <cfRule type="expression" dxfId="2318" priority="204" stopIfTrue="1">
      <formula>IF($AA39&gt;$AA$34,1)</formula>
    </cfRule>
  </conditionalFormatting>
  <conditionalFormatting sqref="AB39:AB79">
    <cfRule type="expression" dxfId="2317" priority="205" stopIfTrue="1">
      <formula>IF($AB39&gt;$AB$34,1)</formula>
    </cfRule>
  </conditionalFormatting>
  <conditionalFormatting sqref="AC39:AC79">
    <cfRule type="expression" dxfId="2316" priority="206" stopIfTrue="1">
      <formula>IF($AC39&gt;$AC$34,1)</formula>
    </cfRule>
  </conditionalFormatting>
  <conditionalFormatting sqref="AD39:AD79">
    <cfRule type="expression" dxfId="2315" priority="207" stopIfTrue="1">
      <formula>IF($AD39&gt;$AD$34,1)</formula>
    </cfRule>
  </conditionalFormatting>
  <conditionalFormatting sqref="AE39:AE79">
    <cfRule type="expression" dxfId="2314" priority="208" stopIfTrue="1">
      <formula>IF($AE39&gt;$AE$34,1)</formula>
    </cfRule>
  </conditionalFormatting>
  <conditionalFormatting sqref="AF39:AF79">
    <cfRule type="expression" dxfId="2313" priority="209" stopIfTrue="1">
      <formula>IF($AF39&gt;$AF$34,1)</formula>
    </cfRule>
  </conditionalFormatting>
  <conditionalFormatting sqref="AG39:AG79">
    <cfRule type="expression" dxfId="2312" priority="210" stopIfTrue="1">
      <formula>IF($AG39&gt;$AG$34,1)</formula>
    </cfRule>
  </conditionalFormatting>
  <conditionalFormatting sqref="AK39:AK79">
    <cfRule type="expression" dxfId="2311" priority="211" stopIfTrue="1">
      <formula>IF($AK39&gt;$AK$34,1)</formula>
    </cfRule>
  </conditionalFormatting>
  <conditionalFormatting sqref="AL39:AL79">
    <cfRule type="expression" dxfId="2310" priority="212" stopIfTrue="1">
      <formula>IF($AL39&gt;$AL$34,1)</formula>
    </cfRule>
  </conditionalFormatting>
  <conditionalFormatting sqref="GV79 AM39:AM79">
    <cfRule type="expression" dxfId="2309" priority="213" stopIfTrue="1">
      <formula>IF($AM39&gt;$AM$34,1)</formula>
    </cfRule>
  </conditionalFormatting>
  <conditionalFormatting sqref="AN39:AN79">
    <cfRule type="expression" dxfId="2308" priority="214" stopIfTrue="1">
      <formula>IF($AN39&gt;$AN$34,1)</formula>
    </cfRule>
  </conditionalFormatting>
  <conditionalFormatting sqref="AO39:AO79">
    <cfRule type="expression" dxfId="2307" priority="215" stopIfTrue="1">
      <formula>IF($AO39&gt;$AO$34,1)</formula>
    </cfRule>
  </conditionalFormatting>
  <conditionalFormatting sqref="AP39:AP79">
    <cfRule type="expression" dxfId="2306" priority="216" stopIfTrue="1">
      <formula>IF($AP39&gt;$AP$34,1)</formula>
    </cfRule>
  </conditionalFormatting>
  <conditionalFormatting sqref="AQ39:AQ79">
    <cfRule type="expression" dxfId="2305" priority="217" stopIfTrue="1">
      <formula>IF($AQ39&gt;$AQ$34,1)</formula>
    </cfRule>
  </conditionalFormatting>
  <conditionalFormatting sqref="AR39:AR79">
    <cfRule type="expression" dxfId="2304" priority="218" stopIfTrue="1">
      <formula>IF($AR39&gt;$AR$34,1)</formula>
    </cfRule>
  </conditionalFormatting>
  <conditionalFormatting sqref="AS39:AS79">
    <cfRule type="expression" dxfId="2303" priority="219" stopIfTrue="1">
      <formula>IF($AS39&gt;$AS$34,1)</formula>
    </cfRule>
  </conditionalFormatting>
  <conditionalFormatting sqref="AT39:AT79">
    <cfRule type="expression" dxfId="2302" priority="220" stopIfTrue="1">
      <formula>IF($AT39&gt;$AT$34,1)</formula>
    </cfRule>
  </conditionalFormatting>
  <conditionalFormatting sqref="AU39:AU79">
    <cfRule type="expression" dxfId="2301" priority="221" stopIfTrue="1">
      <formula>IF($AU39&gt;$AU$34,1)</formula>
    </cfRule>
  </conditionalFormatting>
  <conditionalFormatting sqref="AV39:AV79">
    <cfRule type="expression" dxfId="2300" priority="222" stopIfTrue="1">
      <formula>IF($AV39&gt;$AV$34,1)</formula>
    </cfRule>
  </conditionalFormatting>
  <conditionalFormatting sqref="AW39:AW79">
    <cfRule type="expression" dxfId="2299" priority="223" stopIfTrue="1">
      <formula>IF($AW39&gt;$AW$34,1)</formula>
    </cfRule>
  </conditionalFormatting>
  <conditionalFormatting sqref="AX39:AX79">
    <cfRule type="expression" dxfId="2298" priority="224" stopIfTrue="1">
      <formula>IF($AX39&gt;$AX$34,1)</formula>
    </cfRule>
  </conditionalFormatting>
  <conditionalFormatting sqref="AY39:AY79">
    <cfRule type="expression" dxfId="2297" priority="225" stopIfTrue="1">
      <formula>IF($AY39&gt;$AY$34,1)</formula>
    </cfRule>
  </conditionalFormatting>
  <conditionalFormatting sqref="AZ39:AZ79">
    <cfRule type="expression" dxfId="2296" priority="226" stopIfTrue="1">
      <formula>IF($AZ39&gt;$AZ$34,1)</formula>
    </cfRule>
  </conditionalFormatting>
  <conditionalFormatting sqref="BA39:BA79">
    <cfRule type="expression" dxfId="2295" priority="227" stopIfTrue="1">
      <formula>IF($BA39&gt;$BA$34,1)</formula>
    </cfRule>
  </conditionalFormatting>
  <conditionalFormatting sqref="BB39:BB79">
    <cfRule type="expression" dxfId="2294" priority="228" stopIfTrue="1">
      <formula>IF($BB39&gt;$BB$34,1)</formula>
    </cfRule>
  </conditionalFormatting>
  <conditionalFormatting sqref="BC39:BC79">
    <cfRule type="expression" dxfId="2293" priority="229" stopIfTrue="1">
      <formula>IF($BC39&gt;$BC$34,1)</formula>
    </cfRule>
  </conditionalFormatting>
  <conditionalFormatting sqref="BD39:BD79">
    <cfRule type="expression" dxfId="2292" priority="230" stopIfTrue="1">
      <formula>IF($BD39&gt;$BD$34,1)</formula>
    </cfRule>
  </conditionalFormatting>
  <conditionalFormatting sqref="BE39:BE79">
    <cfRule type="expression" dxfId="2291" priority="231" stopIfTrue="1">
      <formula>IF($BE39&gt;$BE$34,1)</formula>
    </cfRule>
  </conditionalFormatting>
  <conditionalFormatting sqref="BF39:BF79">
    <cfRule type="expression" dxfId="2290" priority="232" stopIfTrue="1">
      <formula>IF($BF39&gt;$BF$34,1)</formula>
    </cfRule>
  </conditionalFormatting>
  <conditionalFormatting sqref="BG39:BG79">
    <cfRule type="expression" dxfId="2289" priority="233" stopIfTrue="1">
      <formula>IF($BG39&gt;$BG$34,1)</formula>
    </cfRule>
  </conditionalFormatting>
  <conditionalFormatting sqref="BH39:BH79">
    <cfRule type="expression" dxfId="2288" priority="234" stopIfTrue="1">
      <formula>IF($BH39&gt;$BH$34,1)</formula>
    </cfRule>
  </conditionalFormatting>
  <conditionalFormatting sqref="BI39:BI79">
    <cfRule type="expression" dxfId="2287" priority="235" stopIfTrue="1">
      <formula>IF($BI39&gt;$BI$34,1)</formula>
    </cfRule>
  </conditionalFormatting>
  <conditionalFormatting sqref="BJ39:BJ79">
    <cfRule type="expression" dxfId="2286" priority="236" stopIfTrue="1">
      <formula>IF($BJ39&gt;$BJ$34,1)</formula>
    </cfRule>
  </conditionalFormatting>
  <conditionalFormatting sqref="BK39:BK79">
    <cfRule type="expression" dxfId="2285" priority="237" stopIfTrue="1">
      <formula>IF($BK39&gt;$BK$34,1)</formula>
    </cfRule>
  </conditionalFormatting>
  <conditionalFormatting sqref="BL39:BL79">
    <cfRule type="expression" dxfId="2284" priority="238" stopIfTrue="1">
      <formula>IF($BL39&gt;$BL$34,1)</formula>
    </cfRule>
  </conditionalFormatting>
  <conditionalFormatting sqref="BM39:BM79">
    <cfRule type="expression" dxfId="2283" priority="239" stopIfTrue="1">
      <formula>IF($BM39&gt;$BM$34,1)</formula>
    </cfRule>
  </conditionalFormatting>
  <conditionalFormatting sqref="BN39:BN79">
    <cfRule type="expression" dxfId="2282" priority="240" stopIfTrue="1">
      <formula>IF($BN39&gt;$BN$34,1)</formula>
    </cfRule>
  </conditionalFormatting>
  <conditionalFormatting sqref="BR39:BR79">
    <cfRule type="expression" dxfId="2281" priority="241" stopIfTrue="1">
      <formula>IF($BR39&gt;$BR$34,1)</formula>
    </cfRule>
  </conditionalFormatting>
  <conditionalFormatting sqref="BS39:BS79">
    <cfRule type="expression" dxfId="2280" priority="242" stopIfTrue="1">
      <formula>IF($BS39&gt;$BS$34,1)</formula>
    </cfRule>
  </conditionalFormatting>
  <conditionalFormatting sqref="BT39:BT79">
    <cfRule type="expression" dxfId="2279" priority="243" stopIfTrue="1">
      <formula>IF($BT39&gt;$BT$34,1)</formula>
    </cfRule>
  </conditionalFormatting>
  <conditionalFormatting sqref="BU39:BU79">
    <cfRule type="expression" dxfId="2278" priority="244" stopIfTrue="1">
      <formula>IF($BU39&gt;$BU$34,1)</formula>
    </cfRule>
  </conditionalFormatting>
  <conditionalFormatting sqref="BV39:BV79">
    <cfRule type="expression" dxfId="2277" priority="245" stopIfTrue="1">
      <formula>IF($BV39&gt;$BV$34,1)</formula>
    </cfRule>
  </conditionalFormatting>
  <conditionalFormatting sqref="BW39:BW79">
    <cfRule type="expression" dxfId="2276" priority="246" stopIfTrue="1">
      <formula>IF($BW39&gt;$BW$34,1)</formula>
    </cfRule>
  </conditionalFormatting>
  <conditionalFormatting sqref="BX39:BX79">
    <cfRule type="expression" dxfId="2275" priority="247" stopIfTrue="1">
      <formula>IF($BX39&gt;$BX$34,1)</formula>
    </cfRule>
  </conditionalFormatting>
  <conditionalFormatting sqref="BY39:BY79">
    <cfRule type="expression" dxfId="2274" priority="248" stopIfTrue="1">
      <formula>IF($BY39&gt;$BY$34,1)</formula>
    </cfRule>
  </conditionalFormatting>
  <conditionalFormatting sqref="BZ39:BZ79">
    <cfRule type="expression" dxfId="2273" priority="249" stopIfTrue="1">
      <formula>IF($BZ39&gt;$BZ$34,1)</formula>
    </cfRule>
  </conditionalFormatting>
  <conditionalFormatting sqref="CA39:CA79 CB48">
    <cfRule type="expression" dxfId="2272" priority="250" stopIfTrue="1">
      <formula>IF($CA39&gt;$CA$34,1)</formula>
    </cfRule>
  </conditionalFormatting>
  <conditionalFormatting sqref="CB39:CB79">
    <cfRule type="expression" dxfId="2271" priority="251" stopIfTrue="1">
      <formula>IF($CB$39&gt;$CB$34,1)</formula>
    </cfRule>
  </conditionalFormatting>
  <conditionalFormatting sqref="CC39:CC79">
    <cfRule type="expression" dxfId="2270" priority="252" stopIfTrue="1">
      <formula>IF($CC39&gt;$CC$34,1)</formula>
    </cfRule>
  </conditionalFormatting>
  <conditionalFormatting sqref="CD39:CD79">
    <cfRule type="expression" dxfId="2269" priority="253" stopIfTrue="1">
      <formula>IF($CD39&gt;$CD$34,1)</formula>
    </cfRule>
  </conditionalFormatting>
  <conditionalFormatting sqref="CE39:CE79">
    <cfRule type="expression" dxfId="2268" priority="254" stopIfTrue="1">
      <formula>IF($CE39&gt;$CE$34,1)</formula>
    </cfRule>
  </conditionalFormatting>
  <conditionalFormatting sqref="CF39:CF79">
    <cfRule type="expression" dxfId="2267" priority="255" stopIfTrue="1">
      <formula>IF($CF39&gt;$CF$34,1)</formula>
    </cfRule>
  </conditionalFormatting>
  <conditionalFormatting sqref="CG39:CG79">
    <cfRule type="expression" dxfId="2266" priority="256" stopIfTrue="1">
      <formula>IF($CG39&gt;$CG$34,1)</formula>
    </cfRule>
  </conditionalFormatting>
  <conditionalFormatting sqref="CH39:CH79">
    <cfRule type="expression" dxfId="2265" priority="257" stopIfTrue="1">
      <formula>IF($CH39&gt;$CH$34,1)</formula>
    </cfRule>
  </conditionalFormatting>
  <conditionalFormatting sqref="CI39:CI79">
    <cfRule type="expression" dxfId="2264" priority="258" stopIfTrue="1">
      <formula>IF($CI39&gt;$CI$34,1)</formula>
    </cfRule>
  </conditionalFormatting>
  <conditionalFormatting sqref="CJ39:CJ79">
    <cfRule type="expression" dxfId="2263" priority="259" stopIfTrue="1">
      <formula>IF($CJ39&gt;$CJ$34,1)</formula>
    </cfRule>
  </conditionalFormatting>
  <conditionalFormatting sqref="CK39:CK79">
    <cfRule type="expression" dxfId="2262" priority="260" stopIfTrue="1">
      <formula>IF($CK39&gt;$CK$34,1)</formula>
    </cfRule>
  </conditionalFormatting>
  <conditionalFormatting sqref="CL39:CL79">
    <cfRule type="expression" dxfId="2261" priority="261" stopIfTrue="1">
      <formula>IF($CL39&gt;$CL$34,1)</formula>
    </cfRule>
  </conditionalFormatting>
  <conditionalFormatting sqref="CM39:CM79">
    <cfRule type="expression" dxfId="2260" priority="262" stopIfTrue="1">
      <formula>IF($CM39&gt;$CM$34,1)</formula>
    </cfRule>
  </conditionalFormatting>
  <conditionalFormatting sqref="CN39:CN79">
    <cfRule type="expression" dxfId="2259" priority="263" stopIfTrue="1">
      <formula>IF($CN39&gt;$CN$34,1)</formula>
    </cfRule>
  </conditionalFormatting>
  <conditionalFormatting sqref="CO39:CO79">
    <cfRule type="expression" dxfId="2258" priority="264" stopIfTrue="1">
      <formula>IF($CO39&gt;$CO$34,1)</formula>
    </cfRule>
  </conditionalFormatting>
  <conditionalFormatting sqref="CP39:CP79">
    <cfRule type="expression" dxfId="2257" priority="265" stopIfTrue="1">
      <formula>IF($CP39&gt;$CP$34,1)</formula>
    </cfRule>
  </conditionalFormatting>
  <conditionalFormatting sqref="CQ39:CQ79">
    <cfRule type="expression" dxfId="2256" priority="266" stopIfTrue="1">
      <formula>IF($CQ39&gt;$CQ$34,1)</formula>
    </cfRule>
  </conditionalFormatting>
  <conditionalFormatting sqref="CR39:CR79">
    <cfRule type="expression" dxfId="2255" priority="267" stopIfTrue="1">
      <formula>IF($CR39&gt;$CR$34,1)</formula>
    </cfRule>
  </conditionalFormatting>
  <conditionalFormatting sqref="CS39:CS79">
    <cfRule type="expression" dxfId="2254" priority="268" stopIfTrue="1">
      <formula>IF($CS39&gt;$CS$34,1)</formula>
    </cfRule>
  </conditionalFormatting>
  <conditionalFormatting sqref="CT39:CT79">
    <cfRule type="expression" dxfId="2253" priority="269" stopIfTrue="1">
      <formula>IF($CT39&gt;$CT$34,1)</formula>
    </cfRule>
  </conditionalFormatting>
  <conditionalFormatting sqref="CU39:CU79">
    <cfRule type="expression" dxfId="2252" priority="270" stopIfTrue="1">
      <formula>IF($CU39&gt;$CU$34,1)</formula>
    </cfRule>
  </conditionalFormatting>
  <conditionalFormatting sqref="CV39:CV79">
    <cfRule type="expression" dxfId="2251" priority="271" stopIfTrue="1">
      <formula>IF($CV39&gt;$CV$34,1)</formula>
    </cfRule>
  </conditionalFormatting>
  <conditionalFormatting sqref="CW39:CW79">
    <cfRule type="expression" dxfId="2250" priority="272" stopIfTrue="1">
      <formula>IF($CW39&gt;$CW$34,1)</formula>
    </cfRule>
  </conditionalFormatting>
  <conditionalFormatting sqref="BO39:BO79">
    <cfRule type="expression" dxfId="2249" priority="273" stopIfTrue="1">
      <formula>IF($BO39&gt;$BO$34,1)</formula>
    </cfRule>
  </conditionalFormatting>
  <conditionalFormatting sqref="AH39:AH79">
    <cfRule type="expression" dxfId="2248" priority="274" stopIfTrue="1">
      <formula>IF($AH39&gt;$AH$34,1)</formula>
    </cfRule>
  </conditionalFormatting>
  <conditionalFormatting sqref="AI39:AI79">
    <cfRule type="expression" dxfId="2247" priority="275" stopIfTrue="1">
      <formula>IF($AI39&gt;$AI$34,1)</formula>
    </cfRule>
  </conditionalFormatting>
  <conditionalFormatting sqref="CY39:CY79">
    <cfRule type="expression" dxfId="2246" priority="276" stopIfTrue="1">
      <formula>IF($CY39&gt;$CY$34,1)</formula>
    </cfRule>
  </conditionalFormatting>
  <conditionalFormatting sqref="DA39:DA79">
    <cfRule type="expression" dxfId="2245" priority="277" stopIfTrue="1">
      <formula>IF($DA39&gt;$DA$34,1)</formula>
    </cfRule>
  </conditionalFormatting>
  <conditionalFormatting sqref="DB39:DB79">
    <cfRule type="expression" dxfId="2244" priority="278" stopIfTrue="1">
      <formula>IF($DB39&gt;$DB$34,1)</formula>
    </cfRule>
  </conditionalFormatting>
  <conditionalFormatting sqref="DC39:DC79">
    <cfRule type="expression" dxfId="2243" priority="279" stopIfTrue="1">
      <formula>IF($DC39&gt;$DC$34,1)</formula>
    </cfRule>
  </conditionalFormatting>
  <conditionalFormatting sqref="DD39:DD79">
    <cfRule type="expression" dxfId="2242" priority="280" stopIfTrue="1">
      <formula>IF($DD39&gt;$DD$34,1)</formula>
    </cfRule>
  </conditionalFormatting>
  <conditionalFormatting sqref="DE39:DE79 DF43:DF46">
    <cfRule type="expression" dxfId="2241" priority="281" stopIfTrue="1">
      <formula>IF($DE39&gt;$DE$34,1)</formula>
    </cfRule>
  </conditionalFormatting>
  <conditionalFormatting sqref="DF39">
    <cfRule type="expression" dxfId="2240" priority="282" stopIfTrue="1">
      <formula>IF($DF39&gt;$DF$34,1)</formula>
    </cfRule>
  </conditionalFormatting>
  <conditionalFormatting sqref="DG39:DG79">
    <cfRule type="expression" dxfId="2239" priority="283" stopIfTrue="1">
      <formula>IF($DG39&gt;$DG$34,1)</formula>
    </cfRule>
  </conditionalFormatting>
  <conditionalFormatting sqref="DH39:DH79">
    <cfRule type="expression" dxfId="2238" priority="284" stopIfTrue="1">
      <formula>IF($DH39&gt;$DH$34,1)</formula>
    </cfRule>
  </conditionalFormatting>
  <conditionalFormatting sqref="DI39:DI79">
    <cfRule type="expression" dxfId="2237" priority="285" stopIfTrue="1">
      <formula>IF($DI$39&gt;$DI$34,1)</formula>
    </cfRule>
  </conditionalFormatting>
  <conditionalFormatting sqref="DJ39:DJ79">
    <cfRule type="expression" dxfId="2236" priority="286" stopIfTrue="1">
      <formula>IF($DJ39&gt;$DJ$34,1)</formula>
    </cfRule>
  </conditionalFormatting>
  <conditionalFormatting sqref="DK39:DK79">
    <cfRule type="expression" dxfId="2235" priority="287" stopIfTrue="1">
      <formula>IF($DK39&gt;$DK$34,1)</formula>
    </cfRule>
  </conditionalFormatting>
  <conditionalFormatting sqref="DL39:DL79">
    <cfRule type="expression" dxfId="2234" priority="288" stopIfTrue="1">
      <formula>IF($DL$39&gt;$DL$34,1)</formula>
    </cfRule>
  </conditionalFormatting>
  <conditionalFormatting sqref="DM39:DM79">
    <cfRule type="expression" dxfId="2233" priority="289" stopIfTrue="1">
      <formula>IF($DM39&gt;$DM$34,1)</formula>
    </cfRule>
  </conditionalFormatting>
  <conditionalFormatting sqref="DN39:DN79">
    <cfRule type="expression" dxfId="2232" priority="290" stopIfTrue="1">
      <formula>IF($DN39&gt;$DN$34,1)</formula>
    </cfRule>
  </conditionalFormatting>
  <conditionalFormatting sqref="DO39:DO79">
    <cfRule type="expression" dxfId="2231" priority="291" stopIfTrue="1">
      <formula>IF($DO39&gt;$DO$34,1)</formula>
    </cfRule>
  </conditionalFormatting>
  <conditionalFormatting sqref="DP39:DP79">
    <cfRule type="expression" dxfId="2230" priority="292" stopIfTrue="1">
      <formula>IF($DP39&gt;$DP$34,1)</formula>
    </cfRule>
  </conditionalFormatting>
  <conditionalFormatting sqref="DQ39:DQ79">
    <cfRule type="expression" dxfId="2229" priority="293" stopIfTrue="1">
      <formula>IF($DQ39&gt;$DQ$34,1)</formula>
    </cfRule>
  </conditionalFormatting>
  <conditionalFormatting sqref="DR39:DR79">
    <cfRule type="expression" dxfId="2228" priority="294" stopIfTrue="1">
      <formula>IF($DR39&gt;$DR$34,1)</formula>
    </cfRule>
  </conditionalFormatting>
  <conditionalFormatting sqref="DS39:DS79">
    <cfRule type="expression" dxfId="2227" priority="295" stopIfTrue="1">
      <formula>IF($DS39&gt;$DS$34,1)</formula>
    </cfRule>
  </conditionalFormatting>
  <conditionalFormatting sqref="DT39:DT79">
    <cfRule type="expression" dxfId="2226" priority="296" stopIfTrue="1">
      <formula>IF($DT39&gt;$DT$34,1)</formula>
    </cfRule>
  </conditionalFormatting>
  <conditionalFormatting sqref="DU39:DU79">
    <cfRule type="expression" dxfId="2225" priority="297" stopIfTrue="1">
      <formula>IF($DU39&gt;$DU$34,1)</formula>
    </cfRule>
  </conditionalFormatting>
  <conditionalFormatting sqref="DV39:DV79">
    <cfRule type="expression" dxfId="2224" priority="298" stopIfTrue="1">
      <formula>IF($DV39&gt;$DV$34,1)</formula>
    </cfRule>
  </conditionalFormatting>
  <conditionalFormatting sqref="DW39:DW79">
    <cfRule type="expression" dxfId="2223" priority="299" stopIfTrue="1">
      <formula>IF($DW39&gt;$DW$34,1)</formula>
    </cfRule>
  </conditionalFormatting>
  <conditionalFormatting sqref="DX39:DX79">
    <cfRule type="expression" dxfId="2222" priority="300" stopIfTrue="1">
      <formula>IF($DX39&gt;$DX$34,1)</formula>
    </cfRule>
  </conditionalFormatting>
  <conditionalFormatting sqref="DY39:DY79">
    <cfRule type="expression" dxfId="2221" priority="301" stopIfTrue="1">
      <formula>IF($DY39&gt;$DY$34,1)</formula>
    </cfRule>
  </conditionalFormatting>
  <conditionalFormatting sqref="DZ39:DZ79">
    <cfRule type="expression" dxfId="2220" priority="302" stopIfTrue="1">
      <formula>IF($DZ39&gt;$DZ$34,1)</formula>
    </cfRule>
  </conditionalFormatting>
  <conditionalFormatting sqref="EA39:EA79">
    <cfRule type="expression" dxfId="2219" priority="303" stopIfTrue="1">
      <formula>IF($EA39&gt;$EA$34,1)</formula>
    </cfRule>
  </conditionalFormatting>
  <conditionalFormatting sqref="EB39:EB79">
    <cfRule type="expression" dxfId="2218" priority="304" stopIfTrue="1">
      <formula>IF($EB39&gt;$EB$34,1)</formula>
    </cfRule>
  </conditionalFormatting>
  <conditionalFormatting sqref="EC39:EC79">
    <cfRule type="expression" dxfId="2217" priority="305" stopIfTrue="1">
      <formula>IF($EC$39&gt;$EC$34,1)</formula>
    </cfRule>
  </conditionalFormatting>
  <conditionalFormatting sqref="ED39:ED79">
    <cfRule type="expression" dxfId="2216" priority="306" stopIfTrue="1">
      <formula>IF($ED39&gt;$ED$34,1)</formula>
    </cfRule>
  </conditionalFormatting>
  <conditionalFormatting sqref="CZ39:CZ79">
    <cfRule type="expression" dxfId="2215" priority="307" stopIfTrue="1">
      <formula>IF($CZ39&gt;$CZ$34,1)</formula>
    </cfRule>
  </conditionalFormatting>
  <conditionalFormatting sqref="EF39:EF79">
    <cfRule type="expression" dxfId="2214" priority="308" stopIfTrue="1">
      <formula>IF($EF39&gt;$EF$34,1)</formula>
    </cfRule>
  </conditionalFormatting>
  <conditionalFormatting sqref="EH39:EH79">
    <cfRule type="expression" dxfId="2213" priority="309" stopIfTrue="1">
      <formula>IF($EH39&gt;$EH$34,1)</formula>
    </cfRule>
  </conditionalFormatting>
  <conditionalFormatting sqref="EI39:EI79">
    <cfRule type="expression" dxfId="2212" priority="310" stopIfTrue="1">
      <formula>IF($EI39&gt;$EI$34,1)</formula>
    </cfRule>
  </conditionalFormatting>
  <conditionalFormatting sqref="EJ39:EJ79">
    <cfRule type="expression" dxfId="2211" priority="311" stopIfTrue="1">
      <formula>IF($EJ39&gt;$EJ$34,1)</formula>
    </cfRule>
  </conditionalFormatting>
  <conditionalFormatting sqref="EK39:EK79">
    <cfRule type="expression" dxfId="2210" priority="312" stopIfTrue="1">
      <formula>IF($EK39&gt;$EK$34,1)</formula>
    </cfRule>
  </conditionalFormatting>
  <conditionalFormatting sqref="EL39:EL79">
    <cfRule type="expression" dxfId="2209" priority="313" stopIfTrue="1">
      <formula>IF($EL39&gt;$EL$34,1)</formula>
    </cfRule>
  </conditionalFormatting>
  <conditionalFormatting sqref="EM39:EM79">
    <cfRule type="expression" dxfId="2208" priority="314" stopIfTrue="1">
      <formula>IF($EM39&gt;$EM$34,1)</formula>
    </cfRule>
  </conditionalFormatting>
  <conditionalFormatting sqref="EN39:EN79">
    <cfRule type="expression" dxfId="2207" priority="315" stopIfTrue="1">
      <formula>IF($EN39&gt;$EN$34,1)</formula>
    </cfRule>
  </conditionalFormatting>
  <conditionalFormatting sqref="EO39:EO79">
    <cfRule type="expression" dxfId="2206" priority="316" stopIfTrue="1">
      <formula>IF($EO39&gt;$EO$34,1)</formula>
    </cfRule>
  </conditionalFormatting>
  <conditionalFormatting sqref="EP39:EP79">
    <cfRule type="expression" dxfId="2205" priority="317" stopIfTrue="1">
      <formula>IF($EP$39&gt;$EP$34,1)</formula>
    </cfRule>
  </conditionalFormatting>
  <conditionalFormatting sqref="EQ39:EQ79">
    <cfRule type="expression" dxfId="2204" priority="318" stopIfTrue="1">
      <formula>IF($EQ39&gt;$EQ$34,1)</formula>
    </cfRule>
  </conditionalFormatting>
  <conditionalFormatting sqref="ER39:ER79">
    <cfRule type="expression" dxfId="2203" priority="319" stopIfTrue="1">
      <formula>IF($ER39&gt;$ER$34,1)</formula>
    </cfRule>
  </conditionalFormatting>
  <conditionalFormatting sqref="ES39:ES79">
    <cfRule type="expression" dxfId="2202" priority="320" stopIfTrue="1">
      <formula>IF($ES$39&gt;$ES$34,1)</formula>
    </cfRule>
  </conditionalFormatting>
  <conditionalFormatting sqref="ET39:ET79">
    <cfRule type="expression" dxfId="2201" priority="321" stopIfTrue="1">
      <formula>IF($ET39&gt;$ET$34,1)</formula>
    </cfRule>
  </conditionalFormatting>
  <conditionalFormatting sqref="EU39:EU79">
    <cfRule type="expression" dxfId="2200" priority="322" stopIfTrue="1">
      <formula>IF($EU39&gt;$EU$34,1)</formula>
    </cfRule>
  </conditionalFormatting>
  <conditionalFormatting sqref="EV39:EV79">
    <cfRule type="expression" dxfId="2199" priority="323" stopIfTrue="1">
      <formula>IF($EV39&gt;$EV$34,1)</formula>
    </cfRule>
  </conditionalFormatting>
  <conditionalFormatting sqref="EW39:EW79">
    <cfRule type="expression" dxfId="2198" priority="324" stopIfTrue="1">
      <formula>IF($EW39&gt;$EW$34,1)</formula>
    </cfRule>
  </conditionalFormatting>
  <conditionalFormatting sqref="EX39:EX79">
    <cfRule type="expression" dxfId="2197" priority="325" stopIfTrue="1">
      <formula>IF($EX39&gt;$EX$34,1)</formula>
    </cfRule>
  </conditionalFormatting>
  <conditionalFormatting sqref="EY39:EY79">
    <cfRule type="expression" dxfId="2196" priority="326" stopIfTrue="1">
      <formula>IF($EY39&gt;$EY$34,1)</formula>
    </cfRule>
  </conditionalFormatting>
  <conditionalFormatting sqref="EZ39:EZ79">
    <cfRule type="expression" dxfId="2195" priority="327" stopIfTrue="1">
      <formula>IF($EZ39&gt;$EZ$34,1)</formula>
    </cfRule>
  </conditionalFormatting>
  <conditionalFormatting sqref="FA39:FA79">
    <cfRule type="expression" dxfId="2194" priority="328" stopIfTrue="1">
      <formula>IF($FA39&gt;$FA$34,1)</formula>
    </cfRule>
  </conditionalFormatting>
  <conditionalFormatting sqref="FB39:FB79">
    <cfRule type="expression" dxfId="2193" priority="329" stopIfTrue="1">
      <formula>IF($FB39&gt;$FB$34,1)</formula>
    </cfRule>
  </conditionalFormatting>
  <conditionalFormatting sqref="FC39:FC79">
    <cfRule type="expression" dxfId="2192" priority="330" stopIfTrue="1">
      <formula>IF($FC39&gt;$FC$34,1)</formula>
    </cfRule>
  </conditionalFormatting>
  <conditionalFormatting sqref="FD39:FD79">
    <cfRule type="expression" dxfId="2191" priority="331" stopIfTrue="1">
      <formula>IF($FD39&gt;$FD$34,1)</formula>
    </cfRule>
  </conditionalFormatting>
  <conditionalFormatting sqref="FE39:FE79">
    <cfRule type="expression" dxfId="2190" priority="332" stopIfTrue="1">
      <formula>IF($FE39&gt;$FE$34,1)</formula>
    </cfRule>
  </conditionalFormatting>
  <conditionalFormatting sqref="FF39:FF79">
    <cfRule type="expression" dxfId="2189" priority="333" stopIfTrue="1">
      <formula>IF($FF39&gt;$FF$34,1)</formula>
    </cfRule>
  </conditionalFormatting>
  <conditionalFormatting sqref="FG39:FG79">
    <cfRule type="expression" dxfId="2188" priority="334" stopIfTrue="1">
      <formula>IF($FG39&gt;$FG$34,1)</formula>
    </cfRule>
  </conditionalFormatting>
  <conditionalFormatting sqref="FH39:FH79">
    <cfRule type="expression" dxfId="2187" priority="335" stopIfTrue="1">
      <formula>IF($FH39&gt;$FH$34,1)</formula>
    </cfRule>
  </conditionalFormatting>
  <conditionalFormatting sqref="FI39:FI79">
    <cfRule type="expression" dxfId="2186" priority="336" stopIfTrue="1">
      <formula>IF($FI39&gt;$FI$34,1)</formula>
    </cfRule>
  </conditionalFormatting>
  <conditionalFormatting sqref="FJ39:FJ79">
    <cfRule type="expression" dxfId="2185" priority="337" stopIfTrue="1">
      <formula>IF($FJ$39&gt;$FJ$34,1)</formula>
    </cfRule>
  </conditionalFormatting>
  <conditionalFormatting sqref="FK39:FK79">
    <cfRule type="expression" dxfId="2184" priority="338" stopIfTrue="1">
      <formula>IF($FK39&gt;$FK$34,1)</formula>
    </cfRule>
  </conditionalFormatting>
  <conditionalFormatting sqref="EG39:EG79">
    <cfRule type="expression" dxfId="2183" priority="339" stopIfTrue="1">
      <formula>IF($EG39&gt;$EG$34,1)</formula>
    </cfRule>
  </conditionalFormatting>
  <conditionalFormatting sqref="FM39:FM79">
    <cfRule type="expression" dxfId="2182" priority="340" stopIfTrue="1">
      <formula>IF($FM39&gt;$FM$34,1)</formula>
    </cfRule>
  </conditionalFormatting>
  <conditionalFormatting sqref="FO39:FO79">
    <cfRule type="expression" dxfId="2181" priority="341" stopIfTrue="1">
      <formula>IF($FO39&gt;$FO$34,1)</formula>
    </cfRule>
  </conditionalFormatting>
  <conditionalFormatting sqref="FP39:FP79">
    <cfRule type="expression" dxfId="2180" priority="342" stopIfTrue="1">
      <formula>IF($FP39&gt;$FP$34,1)</formula>
    </cfRule>
  </conditionalFormatting>
  <conditionalFormatting sqref="FQ39:FQ79">
    <cfRule type="expression" dxfId="2179" priority="343" stopIfTrue="1">
      <formula>IF($FQ39&gt;$FQ$34,1)</formula>
    </cfRule>
  </conditionalFormatting>
  <conditionalFormatting sqref="FR39:FR79">
    <cfRule type="expression" dxfId="2178" priority="344" stopIfTrue="1">
      <formula>IF($FR39&gt;$FR$34,1)</formula>
    </cfRule>
  </conditionalFormatting>
  <conditionalFormatting sqref="GA39:GA79">
    <cfRule type="expression" dxfId="2177" priority="345" stopIfTrue="1">
      <formula>IF($GA39&gt;$GA$34,1)</formula>
    </cfRule>
  </conditionalFormatting>
  <conditionalFormatting sqref="GB39:GB79">
    <cfRule type="expression" dxfId="2176" priority="346" stopIfTrue="1">
      <formula>IF($GB39&gt;$GB$34,1)</formula>
    </cfRule>
  </conditionalFormatting>
  <conditionalFormatting sqref="GC39:GC79">
    <cfRule type="expression" dxfId="2175" priority="347" stopIfTrue="1">
      <formula>IF($GC39&gt;$GC$34,1)</formula>
    </cfRule>
  </conditionalFormatting>
  <conditionalFormatting sqref="GD39:GD79">
    <cfRule type="expression" dxfId="2174" priority="348" stopIfTrue="1">
      <formula>IF($GD39&gt;$GD$34,1)</formula>
    </cfRule>
  </conditionalFormatting>
  <conditionalFormatting sqref="GE39:GE79">
    <cfRule type="expression" dxfId="2173" priority="349" stopIfTrue="1">
      <formula>IF($GE39&gt;$GE$34,1)</formula>
    </cfRule>
  </conditionalFormatting>
  <conditionalFormatting sqref="GF39:GF79">
    <cfRule type="expression" dxfId="2172" priority="350" stopIfTrue="1">
      <formula>IF($GF39&gt;$GF$34,1)</formula>
    </cfRule>
  </conditionalFormatting>
  <conditionalFormatting sqref="GG39:GG79">
    <cfRule type="expression" dxfId="2171" priority="351" stopIfTrue="1">
      <formula>IF($GG39&gt;$GG$34,1)</formula>
    </cfRule>
  </conditionalFormatting>
  <conditionalFormatting sqref="GH39:GH79">
    <cfRule type="expression" dxfId="2170" priority="352" stopIfTrue="1">
      <formula>IF($GH39&gt;$GH$34,1)</formula>
    </cfRule>
  </conditionalFormatting>
  <conditionalFormatting sqref="GI39:GI79">
    <cfRule type="expression" dxfId="2169" priority="353" stopIfTrue="1">
      <formula>IF($GI39&gt;$GI$34,1)</formula>
    </cfRule>
  </conditionalFormatting>
  <conditionalFormatting sqref="GJ39:GJ79">
    <cfRule type="expression" dxfId="2168" priority="354" stopIfTrue="1">
      <formula>IF($GJ39&gt;$GJ$34,1)</formula>
    </cfRule>
  </conditionalFormatting>
  <conditionalFormatting sqref="GK39:GK79">
    <cfRule type="expression" dxfId="2167" priority="355" stopIfTrue="1">
      <formula>IF($GK39&gt;$GK$34,1)</formula>
    </cfRule>
  </conditionalFormatting>
  <conditionalFormatting sqref="GL39:GL79">
    <cfRule type="expression" dxfId="2166" priority="356" stopIfTrue="1">
      <formula>IF($GL39&gt;$GL$34,1)</formula>
    </cfRule>
  </conditionalFormatting>
  <conditionalFormatting sqref="GM39:GM79">
    <cfRule type="expression" dxfId="2165" priority="357" stopIfTrue="1">
      <formula>IF($GM39&gt;$GM$34,1)</formula>
    </cfRule>
  </conditionalFormatting>
  <conditionalFormatting sqref="GN39:GN79">
    <cfRule type="expression" dxfId="2164" priority="358" stopIfTrue="1">
      <formula>IF($GN39&gt;$GN$34,1)</formula>
    </cfRule>
  </conditionalFormatting>
  <conditionalFormatting sqref="GO39:GO79">
    <cfRule type="expression" dxfId="2163" priority="359" stopIfTrue="1">
      <formula>IF($GO39&gt;$GO$34,1)</formula>
    </cfRule>
  </conditionalFormatting>
  <conditionalFormatting sqref="GQ39:GQ79">
    <cfRule type="expression" dxfId="2162" priority="361" stopIfTrue="1">
      <formula>IF($GQ$39&gt;$GQ$34,1)</formula>
    </cfRule>
  </conditionalFormatting>
  <conditionalFormatting sqref="GR39:GR79">
    <cfRule type="expression" dxfId="2161" priority="362" stopIfTrue="1">
      <formula>IF($GR39&gt;$GR$34,1)</formula>
    </cfRule>
  </conditionalFormatting>
  <conditionalFormatting sqref="FN39:FN79">
    <cfRule type="expression" dxfId="2160" priority="363" stopIfTrue="1">
      <formula>IF($FN39&gt;$FN$34,1)</formula>
    </cfRule>
  </conditionalFormatting>
  <conditionalFormatting sqref="GT39:GT78">
    <cfRule type="expression" dxfId="2159" priority="364" stopIfTrue="1">
      <formula>IF($GT39&gt;$GT$34,1)</formula>
    </cfRule>
  </conditionalFormatting>
  <conditionalFormatting sqref="GV39:GV78">
    <cfRule type="expression" dxfId="2158" priority="365" stopIfTrue="1">
      <formula>IF($GV39&gt;$GV$34,1)</formula>
    </cfRule>
  </conditionalFormatting>
  <conditionalFormatting sqref="GW39:GW78">
    <cfRule type="expression" dxfId="2157" priority="366" stopIfTrue="1">
      <formula>IF($GW39&gt;$GW$34,1)</formula>
    </cfRule>
  </conditionalFormatting>
  <conditionalFormatting sqref="HA39:HA78">
    <cfRule type="expression" dxfId="2156" priority="367" stopIfTrue="1">
      <formula>IF($HA39&gt;$HA$34,1)</formula>
    </cfRule>
  </conditionalFormatting>
  <conditionalFormatting sqref="HB39:HB78">
    <cfRule type="expression" dxfId="2155" priority="368" stopIfTrue="1">
      <formula>IF($HB39&gt;$HB$34,1)</formula>
    </cfRule>
  </conditionalFormatting>
  <conditionalFormatting sqref="HC39:HC78">
    <cfRule type="expression" dxfId="2154" priority="369" stopIfTrue="1">
      <formula>IF($HC39&gt;$HC$34,1)</formula>
    </cfRule>
  </conditionalFormatting>
  <conditionalFormatting sqref="HD39:HD78">
    <cfRule type="expression" dxfId="2153" priority="370" stopIfTrue="1">
      <formula>IF($HD$39&gt;$HD$34,1)</formula>
    </cfRule>
  </conditionalFormatting>
  <conditionalFormatting sqref="HE39:HE78">
    <cfRule type="expression" dxfId="2152" priority="371" stopIfTrue="1">
      <formula>IF($HE39&gt;$HE$34,1)</formula>
    </cfRule>
  </conditionalFormatting>
  <conditionalFormatting sqref="HF39:HF78">
    <cfRule type="expression" dxfId="2151" priority="372" stopIfTrue="1">
      <formula>IF($HF39&gt;$HF$34,1)</formula>
    </cfRule>
  </conditionalFormatting>
  <conditionalFormatting sqref="GZ39">
    <cfRule type="expression" dxfId="2150" priority="373" stopIfTrue="1">
      <formula>IF($GZ$39&gt;$GZ$34,1)</formula>
    </cfRule>
  </conditionalFormatting>
  <conditionalFormatting sqref="HH39:HH78">
    <cfRule type="expression" dxfId="2149" priority="374" stopIfTrue="1">
      <formula>IF($HH39&gt;$HH$34,1)</formula>
    </cfRule>
  </conditionalFormatting>
  <conditionalFormatting sqref="HI39:HI78">
    <cfRule type="expression" dxfId="2148" priority="375" stopIfTrue="1">
      <formula>IF($HI39&gt;$HI$34,1)</formula>
    </cfRule>
  </conditionalFormatting>
  <conditionalFormatting sqref="HJ39:HJ78">
    <cfRule type="expression" dxfId="2147" priority="376" stopIfTrue="1">
      <formula>IF($HJ39&gt;$HJ$34,1)</formula>
    </cfRule>
  </conditionalFormatting>
  <conditionalFormatting sqref="HK39:HK78">
    <cfRule type="expression" dxfId="2146" priority="377" stopIfTrue="1">
      <formula>IF($HK39&gt;$HK$34,1)</formula>
    </cfRule>
  </conditionalFormatting>
  <conditionalFormatting sqref="HL39:HL78">
    <cfRule type="expression" dxfId="2145" priority="378" stopIfTrue="1">
      <formula>IF($HL39&gt;$HL$34,1)</formula>
    </cfRule>
  </conditionalFormatting>
  <conditionalFormatting sqref="HM39:HM78">
    <cfRule type="expression" dxfId="2144" priority="379" stopIfTrue="1">
      <formula>IF($HM39&gt;$HM$34,1)</formula>
    </cfRule>
  </conditionalFormatting>
  <conditionalFormatting sqref="HN39:HN78">
    <cfRule type="expression" dxfId="2143" priority="380" stopIfTrue="1">
      <formula>IF($HN39&gt;$HN$34,1)</formula>
    </cfRule>
  </conditionalFormatting>
  <conditionalFormatting sqref="HO39:HO78">
    <cfRule type="expression" dxfId="2142" priority="381" stopIfTrue="1">
      <formula>IF($HO39&gt;$HO$34,1)</formula>
    </cfRule>
  </conditionalFormatting>
  <conditionalFormatting sqref="HP39:HP78">
    <cfRule type="expression" dxfId="2141" priority="382" stopIfTrue="1">
      <formula>IF($HP39&gt;$HP$34,1)</formula>
    </cfRule>
  </conditionalFormatting>
  <conditionalFormatting sqref="HQ39:HQ78">
    <cfRule type="expression" dxfId="2140" priority="383" stopIfTrue="1">
      <formula>IF($HQ39&gt;$HQ$34,1)</formula>
    </cfRule>
  </conditionalFormatting>
  <conditionalFormatting sqref="HR39:HR78">
    <cfRule type="expression" dxfId="2139" priority="384" stopIfTrue="1">
      <formula>IF($HR39&gt;$HR$34,1)</formula>
    </cfRule>
  </conditionalFormatting>
  <conditionalFormatting sqref="HS39:HS78">
    <cfRule type="expression" dxfId="2138" priority="385" stopIfTrue="1">
      <formula>IF($HS39&gt;$HS$34,1)</formula>
    </cfRule>
  </conditionalFormatting>
  <conditionalFormatting sqref="HT39:HT78">
    <cfRule type="expression" dxfId="2137" priority="386" stopIfTrue="1">
      <formula>IF($HT39&gt;$HT$34,1)</formula>
    </cfRule>
  </conditionalFormatting>
  <conditionalFormatting sqref="HU39:HU78">
    <cfRule type="expression" dxfId="2136" priority="387" stopIfTrue="1">
      <formula>IF($HU39&gt;$HU$34,1)</formula>
    </cfRule>
  </conditionalFormatting>
  <conditionalFormatting sqref="HV39:HV78">
    <cfRule type="expression" dxfId="2135" priority="388" stopIfTrue="1">
      <formula>IF($HV39&gt;$HV$34,1)</formula>
    </cfRule>
  </conditionalFormatting>
  <conditionalFormatting sqref="HW39:HW78">
    <cfRule type="expression" dxfId="2134" priority="389" stopIfTrue="1">
      <formula>IF($HW39&gt;$HW$34,1)</formula>
    </cfRule>
  </conditionalFormatting>
  <conditionalFormatting sqref="GU39:GU78">
    <cfRule type="expression" dxfId="2133" priority="390" stopIfTrue="1">
      <formula>IF($GU39&gt;$GU$34,1)</formula>
    </cfRule>
  </conditionalFormatting>
  <conditionalFormatting sqref="GX39:GX78">
    <cfRule type="expression" dxfId="2132" priority="391" stopIfTrue="1">
      <formula>IF($GX39&gt;$GX$34,1)</formula>
    </cfRule>
  </conditionalFormatting>
  <conditionalFormatting sqref="GY39:GY78">
    <cfRule type="expression" dxfId="2131" priority="392" stopIfTrue="1">
      <formula>IF($GY39&gt;$GY$34,1)</formula>
    </cfRule>
  </conditionalFormatting>
  <conditionalFormatting sqref="HG39:HG78">
    <cfRule type="expression" dxfId="2130" priority="393" stopIfTrue="1">
      <formula>IF($HG39&gt;$HG$34,1)</formula>
    </cfRule>
  </conditionalFormatting>
  <conditionalFormatting sqref="HX39:HX78">
    <cfRule type="expression" dxfId="2129" priority="394" stopIfTrue="1">
      <formula>IF($HX39&gt;$HX$34,1)</formula>
    </cfRule>
  </conditionalFormatting>
  <conditionalFormatting sqref="HY39:HY78">
    <cfRule type="expression" dxfId="2128" priority="395" stopIfTrue="1">
      <formula>IF($HY39&gt;$HY$34,1)</formula>
    </cfRule>
  </conditionalFormatting>
  <conditionalFormatting sqref="C13">
    <cfRule type="cellIs" dxfId="2127" priority="399" stopIfTrue="1" operator="lessThan">
      <formula>$C$7</formula>
    </cfRule>
    <cfRule type="cellIs" dxfId="2126" priority="400" stopIfTrue="1" operator="greaterThanOrEqual">
      <formula>$C$7</formula>
    </cfRule>
  </conditionalFormatting>
  <conditionalFormatting sqref="C14">
    <cfRule type="cellIs" dxfId="2125" priority="401" stopIfTrue="1" operator="lessThan">
      <formula>0.5*SUM(C10:C12)</formula>
    </cfRule>
    <cfRule type="cellIs" dxfId="2124" priority="402" stopIfTrue="1" operator="greaterThanOrEqual">
      <formula>0.5*SUM(C10:C12)</formula>
    </cfRule>
  </conditionalFormatting>
  <conditionalFormatting sqref="BP39:BP78">
    <cfRule type="expression" dxfId="2123" priority="407" stopIfTrue="1">
      <formula>IF($BP40&gt;$BP$34,1)</formula>
    </cfRule>
  </conditionalFormatting>
  <conditionalFormatting sqref="BP79">
    <cfRule type="expression" dxfId="2122" priority="408" stopIfTrue="1">
      <formula>IF($BP81&gt;$BP$34,1)</formula>
    </cfRule>
  </conditionalFormatting>
  <conditionalFormatting sqref="AN37:BP37 BU37:CW37 DB37:ED37 EI37:FK37 FP37:GR37 GW37:HY37 G37:AI37">
    <cfRule type="cellIs" dxfId="2121" priority="409" stopIfTrue="1" operator="equal">
      <formula>"Completed"</formula>
    </cfRule>
    <cfRule type="cellIs" dxfId="2120" priority="410" stopIfTrue="1" operator="equal">
      <formula>"Delayed - amber"</formula>
    </cfRule>
    <cfRule type="cellIs" dxfId="2119" priority="411" stopIfTrue="1" operator="equal">
      <formula>"Delayed - red"</formula>
    </cfRule>
  </conditionalFormatting>
  <conditionalFormatting sqref="GP39:GP79">
    <cfRule type="expression" dxfId="2118" priority="641" stopIfTrue="1">
      <formula>IF(_____gpI39&gt;$GP$34,1)</formula>
    </cfRule>
  </conditionalFormatting>
  <conditionalFormatting sqref="AJ39:AJ80">
    <cfRule type="expression" dxfId="2117" priority="172" stopIfTrue="1">
      <formula>NOT(ISERROR(SEARCH("No rating",AJ39)))</formula>
    </cfRule>
    <cfRule type="expression" dxfId="2116" priority="173" stopIfTrue="1">
      <formula>NOT(ISERROR(SEARCH("Green",AJ39)))</formula>
    </cfRule>
    <cfRule type="expression" dxfId="2115" priority="174" stopIfTrue="1">
      <formula>NOT(ISERROR(SEARCH("Amber",AJ39)))</formula>
    </cfRule>
  </conditionalFormatting>
  <conditionalFormatting sqref="G39:G79">
    <cfRule type="expression" dxfId="2114" priority="171" stopIfTrue="1">
      <formula>IF($G39&gt;$G$34,1)</formula>
    </cfRule>
  </conditionalFormatting>
  <conditionalFormatting sqref="H39:H40 H42:H79">
    <cfRule type="expression" dxfId="2113" priority="170" stopIfTrue="1">
      <formula>IF($H39&gt;$H$34,1)</formula>
    </cfRule>
  </conditionalFormatting>
  <conditionalFormatting sqref="I39:I79">
    <cfRule type="expression" dxfId="2112" priority="169" stopIfTrue="1">
      <formula>IF($I39&gt;$I$34,1)</formula>
    </cfRule>
  </conditionalFormatting>
  <conditionalFormatting sqref="J39:J79">
    <cfRule type="expression" dxfId="2111" priority="168" stopIfTrue="1">
      <formula>IF($J39&gt;$J$34,1)</formula>
    </cfRule>
  </conditionalFormatting>
  <conditionalFormatting sqref="K39:K79">
    <cfRule type="expression" dxfId="2110" priority="167" stopIfTrue="1">
      <formula>IF($K39&gt;$K$34,1)</formula>
    </cfRule>
  </conditionalFormatting>
  <conditionalFormatting sqref="L39:L79">
    <cfRule type="expression" dxfId="2109" priority="166" stopIfTrue="1">
      <formula>IF($L39&gt;$L$34,1)</formula>
    </cfRule>
  </conditionalFormatting>
  <conditionalFormatting sqref="M39:M79">
    <cfRule type="expression" dxfId="2108" priority="165" stopIfTrue="1">
      <formula>IF($M39&gt;$M$34,1)</formula>
    </cfRule>
  </conditionalFormatting>
  <conditionalFormatting sqref="N39:N79">
    <cfRule type="expression" dxfId="2107" priority="164" stopIfTrue="1">
      <formula>IF($N39&gt;$N$34,1)</formula>
    </cfRule>
  </conditionalFormatting>
  <conditionalFormatting sqref="O39:O79">
    <cfRule type="expression" dxfId="2106" priority="163" stopIfTrue="1">
      <formula>IF($O39&gt;$O$34,1)</formula>
    </cfRule>
  </conditionalFormatting>
  <conditionalFormatting sqref="P39:P79">
    <cfRule type="expression" dxfId="2105" priority="162" stopIfTrue="1">
      <formula>IF($P39&gt;$P$34,1)</formula>
    </cfRule>
  </conditionalFormatting>
  <conditionalFormatting sqref="Q39:Q79">
    <cfRule type="expression" dxfId="2104" priority="161" stopIfTrue="1">
      <formula>IF($Q39&gt;$Q$34,1)</formula>
    </cfRule>
  </conditionalFormatting>
  <conditionalFormatting sqref="R39:R79">
    <cfRule type="expression" dxfId="2103" priority="160" stopIfTrue="1">
      <formula>IF($R39&gt;$R$34,1)</formula>
    </cfRule>
  </conditionalFormatting>
  <conditionalFormatting sqref="S39:S79">
    <cfRule type="expression" dxfId="2102" priority="159" stopIfTrue="1">
      <formula>IF($S39&gt;$S$34,1)</formula>
    </cfRule>
  </conditionalFormatting>
  <conditionalFormatting sqref="T39:T79">
    <cfRule type="expression" dxfId="2101" priority="158" stopIfTrue="1">
      <formula>IF($T39&gt;$T$34,1)</formula>
    </cfRule>
  </conditionalFormatting>
  <conditionalFormatting sqref="U39:U79">
    <cfRule type="expression" dxfId="2100" priority="157" stopIfTrue="1">
      <formula>IF($U39&gt;$U$34,1)</formula>
    </cfRule>
  </conditionalFormatting>
  <conditionalFormatting sqref="V39:V79">
    <cfRule type="expression" dxfId="2099" priority="156" stopIfTrue="1">
      <formula>IF($V39&gt;$V$34,1)</formula>
    </cfRule>
  </conditionalFormatting>
  <conditionalFormatting sqref="W39:W79">
    <cfRule type="expression" dxfId="2098" priority="155" stopIfTrue="1">
      <formula>IF($W39&gt;$W$34,1)</formula>
    </cfRule>
  </conditionalFormatting>
  <conditionalFormatting sqref="X39:X78">
    <cfRule type="expression" dxfId="2097" priority="154" stopIfTrue="1">
      <formula>IF($X39&gt;$X$34,1)</formula>
    </cfRule>
  </conditionalFormatting>
  <conditionalFormatting sqref="Y39:Y78">
    <cfRule type="expression" dxfId="2096" priority="153" stopIfTrue="1">
      <formula>IF($Y39&gt;$Y$34,1)</formula>
    </cfRule>
  </conditionalFormatting>
  <conditionalFormatting sqref="Z39:Z78">
    <cfRule type="expression" dxfId="2095" priority="152" stopIfTrue="1">
      <formula>IF($Z39&gt;$Z$34,1)</formula>
    </cfRule>
  </conditionalFormatting>
  <conditionalFormatting sqref="AA39:AA78">
    <cfRule type="expression" dxfId="2094" priority="151" stopIfTrue="1">
      <formula>IF($AA39&gt;$AA$34,1)</formula>
    </cfRule>
  </conditionalFormatting>
  <conditionalFormatting sqref="AB39:AB79">
    <cfRule type="expression" dxfId="2093" priority="150" stopIfTrue="1">
      <formula>IF($AB39&gt;$AB$34,1)</formula>
    </cfRule>
  </conditionalFormatting>
  <conditionalFormatting sqref="AC39:AC79">
    <cfRule type="expression" dxfId="2092" priority="149" stopIfTrue="1">
      <formula>IF($AC39&gt;$AC$34,1)</formula>
    </cfRule>
  </conditionalFormatting>
  <conditionalFormatting sqref="AD39:AD79">
    <cfRule type="expression" dxfId="2091" priority="148" stopIfTrue="1">
      <formula>IF($AD39&gt;$AD$34,1)</formula>
    </cfRule>
  </conditionalFormatting>
  <conditionalFormatting sqref="AE39:AE79">
    <cfRule type="expression" dxfId="2090" priority="147" stopIfTrue="1">
      <formula>IF($AE39&gt;$AE$34,1)</formula>
    </cfRule>
  </conditionalFormatting>
  <conditionalFormatting sqref="AF39:AF79">
    <cfRule type="expression" dxfId="2089" priority="146" stopIfTrue="1">
      <formula>IF($AF39&gt;$AF$34,1)</formula>
    </cfRule>
  </conditionalFormatting>
  <conditionalFormatting sqref="AG39:AG79">
    <cfRule type="expression" dxfId="2088" priority="145" stopIfTrue="1">
      <formula>IF($AG39&gt;$AG$34,1)</formula>
    </cfRule>
  </conditionalFormatting>
  <conditionalFormatting sqref="AH39:AH79">
    <cfRule type="expression" dxfId="2087" priority="144" stopIfTrue="1">
      <formula>IF($AH39&gt;$AH$34,1)</formula>
    </cfRule>
  </conditionalFormatting>
  <conditionalFormatting sqref="AI39:AI43 AI45:AI58 AI60:AI79">
    <cfRule type="expression" dxfId="2086" priority="143" stopIfTrue="1">
      <formula>IF($AI39&gt;$AI$34,1)</formula>
    </cfRule>
  </conditionalFormatting>
  <conditionalFormatting sqref="H41">
    <cfRule type="expression" dxfId="2085" priority="142" stopIfTrue="1">
      <formula>IF($H41&gt;$H$34,1)</formula>
    </cfRule>
  </conditionalFormatting>
  <conditionalFormatting sqref="AI44 AI59">
    <cfRule type="expression" dxfId="2084" priority="141" stopIfTrue="1">
      <formula>IF($AI44&gt;$AI$34,1)</formula>
    </cfRule>
  </conditionalFormatting>
  <conditionalFormatting sqref="G37:AI37">
    <cfRule type="cellIs" dxfId="2083" priority="138" stopIfTrue="1" operator="equal">
      <formula>"Completed"</formula>
    </cfRule>
    <cfRule type="cellIs" dxfId="2082" priority="139" stopIfTrue="1" operator="equal">
      <formula>"Delayed - amber"</formula>
    </cfRule>
    <cfRule type="cellIs" dxfId="2081" priority="140" stopIfTrue="1" operator="equal">
      <formula>"Delayed - red"</formula>
    </cfRule>
  </conditionalFormatting>
  <conditionalFormatting sqref="AN39:AN79">
    <cfRule type="expression" dxfId="2080" priority="137" stopIfTrue="1">
      <formula>IF($AN39&gt;$AN$34,1)</formula>
    </cfRule>
  </conditionalFormatting>
  <conditionalFormatting sqref="AO39:AO79">
    <cfRule type="expression" dxfId="2079" priority="136" stopIfTrue="1">
      <formula>IF($AO39&gt;$AO$34,1)</formula>
    </cfRule>
  </conditionalFormatting>
  <conditionalFormatting sqref="AP39:AP79">
    <cfRule type="expression" dxfId="2078" priority="135" stopIfTrue="1">
      <formula>IF($AP39&gt;$AP$34,1)</formula>
    </cfRule>
  </conditionalFormatting>
  <conditionalFormatting sqref="AQ39:AQ79">
    <cfRule type="expression" dxfId="2077" priority="134" stopIfTrue="1">
      <formula>IF($AQ39&gt;$AQ$34,1)</formula>
    </cfRule>
  </conditionalFormatting>
  <conditionalFormatting sqref="AR39:AR79">
    <cfRule type="expression" dxfId="2076" priority="133" stopIfTrue="1">
      <formula>IF($AR39&gt;$AR$34,1)</formula>
    </cfRule>
  </conditionalFormatting>
  <conditionalFormatting sqref="AS39:AS79">
    <cfRule type="expression" dxfId="2075" priority="132" stopIfTrue="1">
      <formula>IF($AS39&gt;$AS$34,1)</formula>
    </cfRule>
  </conditionalFormatting>
  <conditionalFormatting sqref="AT39:AT79">
    <cfRule type="expression" dxfId="2074" priority="131" stopIfTrue="1">
      <formula>IF($AT39&gt;$AT$34,1)</formula>
    </cfRule>
  </conditionalFormatting>
  <conditionalFormatting sqref="AU39:AU79">
    <cfRule type="expression" dxfId="2073" priority="130" stopIfTrue="1">
      <formula>IF($AU39&gt;$AU$34,1)</formula>
    </cfRule>
  </conditionalFormatting>
  <conditionalFormatting sqref="AV39:AV79">
    <cfRule type="expression" dxfId="2072" priority="129" stopIfTrue="1">
      <formula>IF($AV39&gt;$AV$34,1)</formula>
    </cfRule>
  </conditionalFormatting>
  <conditionalFormatting sqref="AW39:AW79">
    <cfRule type="expression" dxfId="2071" priority="128" stopIfTrue="1">
      <formula>IF($AW39&gt;$AW$34,1)</formula>
    </cfRule>
  </conditionalFormatting>
  <conditionalFormatting sqref="AX39:AX79">
    <cfRule type="expression" dxfId="2070" priority="127" stopIfTrue="1">
      <formula>IF($AX39&gt;$AX$34,1)</formula>
    </cfRule>
  </conditionalFormatting>
  <conditionalFormatting sqref="AY39:AY79">
    <cfRule type="expression" dxfId="2069" priority="126" stopIfTrue="1">
      <formula>IF($AY39&gt;$AY$34,1)</formula>
    </cfRule>
  </conditionalFormatting>
  <conditionalFormatting sqref="AZ39:AZ79">
    <cfRule type="expression" dxfId="2068" priority="125" stopIfTrue="1">
      <formula>IF($AZ39&gt;$AZ$34,1)</formula>
    </cfRule>
  </conditionalFormatting>
  <conditionalFormatting sqref="BA39:BA79">
    <cfRule type="expression" dxfId="2067" priority="124" stopIfTrue="1">
      <formula>IF($BA39&gt;$BA$34,1)</formula>
    </cfRule>
  </conditionalFormatting>
  <conditionalFormatting sqref="BB39:BB79">
    <cfRule type="expression" dxfId="2066" priority="123" stopIfTrue="1">
      <formula>IF($BB39&gt;$BB$34,1)</formula>
    </cfRule>
  </conditionalFormatting>
  <conditionalFormatting sqref="BC39:BC79">
    <cfRule type="expression" dxfId="2065" priority="122" stopIfTrue="1">
      <formula>IF($BC39&gt;$BC$34,1)</formula>
    </cfRule>
  </conditionalFormatting>
  <conditionalFormatting sqref="BD39:BD79">
    <cfRule type="expression" dxfId="2064" priority="121" stopIfTrue="1">
      <formula>IF($BD39&gt;$BD$34,1)</formula>
    </cfRule>
  </conditionalFormatting>
  <conditionalFormatting sqref="BE39:BE79">
    <cfRule type="expression" dxfId="2063" priority="120" stopIfTrue="1">
      <formula>IF($BE39&gt;$BE$34,1)</formula>
    </cfRule>
  </conditionalFormatting>
  <conditionalFormatting sqref="BF39:BF79">
    <cfRule type="expression" dxfId="2062" priority="119" stopIfTrue="1">
      <formula>IF($BF39&gt;$BF$34,1)</formula>
    </cfRule>
  </conditionalFormatting>
  <conditionalFormatting sqref="BG39:BG79">
    <cfRule type="expression" dxfId="2061" priority="118" stopIfTrue="1">
      <formula>IF($BG39&gt;$BG$34,1)</formula>
    </cfRule>
  </conditionalFormatting>
  <conditionalFormatting sqref="BH39:BH79">
    <cfRule type="expression" dxfId="2060" priority="117" stopIfTrue="1">
      <formula>IF($BH39&gt;$BH$34,1)</formula>
    </cfRule>
  </conditionalFormatting>
  <conditionalFormatting sqref="BI39:BI79">
    <cfRule type="expression" dxfId="2059" priority="116" stopIfTrue="1">
      <formula>IF($BI39&gt;$BI$34,1)</formula>
    </cfRule>
  </conditionalFormatting>
  <conditionalFormatting sqref="BJ39:BJ79">
    <cfRule type="expression" dxfId="2058" priority="115" stopIfTrue="1">
      <formula>IF($BJ39&gt;$BJ$34,1)</formula>
    </cfRule>
  </conditionalFormatting>
  <conditionalFormatting sqref="BK39:BK79">
    <cfRule type="expression" dxfId="2057" priority="114" stopIfTrue="1">
      <formula>IF($BK39&gt;$BK$34,1)</formula>
    </cfRule>
  </conditionalFormatting>
  <conditionalFormatting sqref="BL39:BL79">
    <cfRule type="expression" dxfId="2056" priority="113" stopIfTrue="1">
      <formula>IF($BL39&gt;$BL$34,1)</formula>
    </cfRule>
  </conditionalFormatting>
  <conditionalFormatting sqref="BM39:BM79">
    <cfRule type="expression" dxfId="2055" priority="112" stopIfTrue="1">
      <formula>IF($BM39&gt;$BM$34,1)</formula>
    </cfRule>
  </conditionalFormatting>
  <conditionalFormatting sqref="BN39:BN79">
    <cfRule type="expression" dxfId="2054" priority="111" stopIfTrue="1">
      <formula>IF($BN39&gt;$BN$34,1)</formula>
    </cfRule>
  </conditionalFormatting>
  <conditionalFormatting sqref="BO39:BO79">
    <cfRule type="expression" dxfId="2053" priority="110" stopIfTrue="1">
      <formula>IF($BO39&gt;$BO$34,1)</formula>
    </cfRule>
  </conditionalFormatting>
  <conditionalFormatting sqref="BP39:BP78">
    <cfRule type="expression" dxfId="2052" priority="109" stopIfTrue="1">
      <formula>IF($BP40&gt;$BP$34,1)</formula>
    </cfRule>
  </conditionalFormatting>
  <conditionalFormatting sqref="BP79">
    <cfRule type="expression" dxfId="2051" priority="108" stopIfTrue="1">
      <formula>IF($BP81&gt;$BP$34,1)</formula>
    </cfRule>
  </conditionalFormatting>
  <conditionalFormatting sqref="AN37:BP37">
    <cfRule type="cellIs" dxfId="2050" priority="105" stopIfTrue="1" operator="equal">
      <formula>"Completed"</formula>
    </cfRule>
    <cfRule type="cellIs" dxfId="2049" priority="106" stopIfTrue="1" operator="equal">
      <formula>"Delayed - amber"</formula>
    </cfRule>
    <cfRule type="cellIs" dxfId="2048" priority="107" stopIfTrue="1" operator="equal">
      <formula>"Delayed - red"</formula>
    </cfRule>
  </conditionalFormatting>
  <conditionalFormatting sqref="BU39:BU79">
    <cfRule type="expression" dxfId="2047" priority="104" stopIfTrue="1">
      <formula>IF($BU39&gt;$BU$34,1)</formula>
    </cfRule>
  </conditionalFormatting>
  <conditionalFormatting sqref="BV39:BV79">
    <cfRule type="expression" dxfId="2046" priority="103" stopIfTrue="1">
      <formula>IF($BV39&gt;$BV$34,1)</formula>
    </cfRule>
  </conditionalFormatting>
  <conditionalFormatting sqref="BW39:BW79">
    <cfRule type="expression" dxfId="2045" priority="102" stopIfTrue="1">
      <formula>IF($BW39&gt;$BW$34,1)</formula>
    </cfRule>
  </conditionalFormatting>
  <conditionalFormatting sqref="BX39:BX79">
    <cfRule type="expression" dxfId="2044" priority="101" stopIfTrue="1">
      <formula>IF($BX39&gt;$BX$34,1)</formula>
    </cfRule>
  </conditionalFormatting>
  <conditionalFormatting sqref="BY39:BY79">
    <cfRule type="expression" dxfId="2043" priority="100" stopIfTrue="1">
      <formula>IF($BY39&gt;$BY$34,1)</formula>
    </cfRule>
  </conditionalFormatting>
  <conditionalFormatting sqref="BZ39:BZ79">
    <cfRule type="expression" dxfId="2042" priority="99" stopIfTrue="1">
      <formula>IF($BZ39&gt;$BZ$34,1)</formula>
    </cfRule>
  </conditionalFormatting>
  <conditionalFormatting sqref="CA39:CA79 CB48">
    <cfRule type="expression" dxfId="2041" priority="98" stopIfTrue="1">
      <formula>IF($CA39&gt;$CA$34,1)</formula>
    </cfRule>
  </conditionalFormatting>
  <conditionalFormatting sqref="CB39:CB79">
    <cfRule type="expression" dxfId="2040" priority="97" stopIfTrue="1">
      <formula>IF($CB$39&gt;$CB$34,1)</formula>
    </cfRule>
  </conditionalFormatting>
  <conditionalFormatting sqref="CC39:CC79">
    <cfRule type="expression" dxfId="2039" priority="96" stopIfTrue="1">
      <formula>IF($CC39&gt;$CC$34,1)</formula>
    </cfRule>
  </conditionalFormatting>
  <conditionalFormatting sqref="CD39:CD79">
    <cfRule type="expression" dxfId="2038" priority="95" stopIfTrue="1">
      <formula>IF($CD39&gt;$CD$34,1)</formula>
    </cfRule>
  </conditionalFormatting>
  <conditionalFormatting sqref="CE39:CE79">
    <cfRule type="expression" dxfId="2037" priority="94" stopIfTrue="1">
      <formula>IF($CE39&gt;$CE$34,1)</formula>
    </cfRule>
  </conditionalFormatting>
  <conditionalFormatting sqref="CF39:CF79">
    <cfRule type="expression" dxfId="2036" priority="93" stopIfTrue="1">
      <formula>IF($CF39&gt;$CF$34,1)</formula>
    </cfRule>
  </conditionalFormatting>
  <conditionalFormatting sqref="CG39:CG79">
    <cfRule type="expression" dxfId="2035" priority="92" stopIfTrue="1">
      <formula>IF($CG39&gt;$CG$34,1)</formula>
    </cfRule>
  </conditionalFormatting>
  <conditionalFormatting sqref="CH39:CH79">
    <cfRule type="expression" dxfId="2034" priority="91" stopIfTrue="1">
      <formula>IF($CH39&gt;$CH$34,1)</formula>
    </cfRule>
  </conditionalFormatting>
  <conditionalFormatting sqref="CI39:CI79">
    <cfRule type="expression" dxfId="2033" priority="90" stopIfTrue="1">
      <formula>IF($CI39&gt;$CI$34,1)</formula>
    </cfRule>
  </conditionalFormatting>
  <conditionalFormatting sqref="CJ39:CJ79">
    <cfRule type="expression" dxfId="2032" priority="89" stopIfTrue="1">
      <formula>IF($CJ39&gt;$CJ$34,1)</formula>
    </cfRule>
  </conditionalFormatting>
  <conditionalFormatting sqref="CK39:CK79">
    <cfRule type="expression" dxfId="2031" priority="88" stopIfTrue="1">
      <formula>IF($CK39&gt;$CK$34,1)</formula>
    </cfRule>
  </conditionalFormatting>
  <conditionalFormatting sqref="CL39:CL79">
    <cfRule type="expression" dxfId="2030" priority="87" stopIfTrue="1">
      <formula>IF($CL39&gt;$CL$34,1)</formula>
    </cfRule>
  </conditionalFormatting>
  <conditionalFormatting sqref="CM39:CM79">
    <cfRule type="expression" dxfId="2029" priority="86" stopIfTrue="1">
      <formula>IF($CM39&gt;$CM$34,1)</formula>
    </cfRule>
  </conditionalFormatting>
  <conditionalFormatting sqref="CN39:CN79">
    <cfRule type="expression" dxfId="2028" priority="85" stopIfTrue="1">
      <formula>IF($CN39&gt;$CN$34,1)</formula>
    </cfRule>
  </conditionalFormatting>
  <conditionalFormatting sqref="CO39:CO79">
    <cfRule type="expression" dxfId="2027" priority="84" stopIfTrue="1">
      <formula>IF($CO39&gt;$CO$34,1)</formula>
    </cfRule>
  </conditionalFormatting>
  <conditionalFormatting sqref="CP39:CP79">
    <cfRule type="expression" dxfId="2026" priority="83" stopIfTrue="1">
      <formula>IF($CP39&gt;$CP$34,1)</formula>
    </cfRule>
  </conditionalFormatting>
  <conditionalFormatting sqref="CQ39:CQ79">
    <cfRule type="expression" dxfId="2025" priority="82" stopIfTrue="1">
      <formula>IF($CQ39&gt;$CQ$34,1)</formula>
    </cfRule>
  </conditionalFormatting>
  <conditionalFormatting sqref="CR39:CR79">
    <cfRule type="expression" dxfId="2024" priority="81" stopIfTrue="1">
      <formula>IF($CR39&gt;$CR$34,1)</formula>
    </cfRule>
  </conditionalFormatting>
  <conditionalFormatting sqref="CS39:CS79">
    <cfRule type="expression" dxfId="2023" priority="80" stopIfTrue="1">
      <formula>IF($CS39&gt;$CS$34,1)</formula>
    </cfRule>
  </conditionalFormatting>
  <conditionalFormatting sqref="CT39:CT79">
    <cfRule type="expression" dxfId="2022" priority="79" stopIfTrue="1">
      <formula>IF($CT39&gt;$CT$34,1)</formula>
    </cfRule>
  </conditionalFormatting>
  <conditionalFormatting sqref="CU39:CU79">
    <cfRule type="expression" dxfId="2021" priority="78" stopIfTrue="1">
      <formula>IF($CU39&gt;$CU$34,1)</formula>
    </cfRule>
  </conditionalFormatting>
  <conditionalFormatting sqref="CV39:CV79">
    <cfRule type="expression" dxfId="2020" priority="77" stopIfTrue="1">
      <formula>IF($CV39&gt;$CV$34,1)</formula>
    </cfRule>
  </conditionalFormatting>
  <conditionalFormatting sqref="CW39:CW79">
    <cfRule type="expression" dxfId="2019" priority="76" stopIfTrue="1">
      <formula>IF($CW39&gt;$CW$34,1)</formula>
    </cfRule>
  </conditionalFormatting>
  <conditionalFormatting sqref="BU37:CW37">
    <cfRule type="cellIs" dxfId="2018" priority="73" stopIfTrue="1" operator="equal">
      <formula>"Completed"</formula>
    </cfRule>
    <cfRule type="cellIs" dxfId="2017" priority="74" stopIfTrue="1" operator="equal">
      <formula>"Delayed - amber"</formula>
    </cfRule>
    <cfRule type="cellIs" dxfId="2016" priority="75" stopIfTrue="1" operator="equal">
      <formula>"Delayed - red"</formula>
    </cfRule>
  </conditionalFormatting>
  <conditionalFormatting sqref="DB39:DB79">
    <cfRule type="expression" dxfId="2015" priority="72" stopIfTrue="1">
      <formula>IF($DB39&gt;$DB$34,1)</formula>
    </cfRule>
  </conditionalFormatting>
  <conditionalFormatting sqref="DC39:DC79">
    <cfRule type="expression" dxfId="2014" priority="71" stopIfTrue="1">
      <formula>IF($DC39&gt;$DC$34,1)</formula>
    </cfRule>
  </conditionalFormatting>
  <conditionalFormatting sqref="DD39:DD79">
    <cfRule type="expression" dxfId="2013" priority="70" stopIfTrue="1">
      <formula>IF($DD39&gt;$DD$34,1)</formula>
    </cfRule>
  </conditionalFormatting>
  <conditionalFormatting sqref="DE39:DE79">
    <cfRule type="expression" dxfId="2012" priority="69" stopIfTrue="1">
      <formula>IF($DE39&gt;$DE$34,1)</formula>
    </cfRule>
  </conditionalFormatting>
  <conditionalFormatting sqref="DF39">
    <cfRule type="expression" dxfId="2011" priority="68" stopIfTrue="1">
      <formula>IF($DF39&gt;$DF$34,1)</formula>
    </cfRule>
  </conditionalFormatting>
  <conditionalFormatting sqref="DG39:DG79">
    <cfRule type="expression" dxfId="2010" priority="67" stopIfTrue="1">
      <formula>IF($DG39&gt;$DG$34,1)</formula>
    </cfRule>
  </conditionalFormatting>
  <conditionalFormatting sqref="DH39:DH79">
    <cfRule type="expression" dxfId="2009" priority="66" stopIfTrue="1">
      <formula>IF($DH39&gt;$DH$34,1)</formula>
    </cfRule>
  </conditionalFormatting>
  <conditionalFormatting sqref="DI39:DI79">
    <cfRule type="expression" dxfId="2008" priority="65" stopIfTrue="1">
      <formula>IF($DI$39&gt;$DI$34,1)</formula>
    </cfRule>
  </conditionalFormatting>
  <conditionalFormatting sqref="DJ39:DJ79">
    <cfRule type="expression" dxfId="2007" priority="64" stopIfTrue="1">
      <formula>IF($DJ39&gt;$DJ$34,1)</formula>
    </cfRule>
  </conditionalFormatting>
  <conditionalFormatting sqref="DK39:DK79">
    <cfRule type="expression" dxfId="2006" priority="63" stopIfTrue="1">
      <formula>IF($DK39&gt;$DK$34,1)</formula>
    </cfRule>
  </conditionalFormatting>
  <conditionalFormatting sqref="DL39:DL79">
    <cfRule type="expression" dxfId="2005" priority="62" stopIfTrue="1">
      <formula>IF($DL$39&gt;$DL$34,1)</formula>
    </cfRule>
  </conditionalFormatting>
  <conditionalFormatting sqref="DM39:DM79">
    <cfRule type="expression" dxfId="2004" priority="61" stopIfTrue="1">
      <formula>IF($DM39&gt;$DM$34,1)</formula>
    </cfRule>
  </conditionalFormatting>
  <conditionalFormatting sqref="DN39:DN79">
    <cfRule type="expression" dxfId="2003" priority="60" stopIfTrue="1">
      <formula>IF($DN39&gt;$DN$34,1)</formula>
    </cfRule>
  </conditionalFormatting>
  <conditionalFormatting sqref="DO39:DO79">
    <cfRule type="expression" dxfId="2002" priority="59" stopIfTrue="1">
      <formula>IF($DO39&gt;$DO$34,1)</formula>
    </cfRule>
  </conditionalFormatting>
  <conditionalFormatting sqref="DP39:DP79">
    <cfRule type="expression" dxfId="2001" priority="58" stopIfTrue="1">
      <formula>IF($DP39&gt;$DP$34,1)</formula>
    </cfRule>
  </conditionalFormatting>
  <conditionalFormatting sqref="DQ39:DQ79">
    <cfRule type="expression" dxfId="2000" priority="57" stopIfTrue="1">
      <formula>IF($DQ39&gt;$DQ$34,1)</formula>
    </cfRule>
  </conditionalFormatting>
  <conditionalFormatting sqref="DR39:DR79">
    <cfRule type="expression" dxfId="1999" priority="56" stopIfTrue="1">
      <formula>IF($DR39&gt;$DR$34,1)</formula>
    </cfRule>
  </conditionalFormatting>
  <conditionalFormatting sqref="DS39:DS79">
    <cfRule type="expression" dxfId="1998" priority="55" stopIfTrue="1">
      <formula>IF($DS39&gt;$DS$34,1)</formula>
    </cfRule>
  </conditionalFormatting>
  <conditionalFormatting sqref="DT39:DT79">
    <cfRule type="expression" dxfId="1997" priority="54" stopIfTrue="1">
      <formula>IF($DT39&gt;$DT$34,1)</formula>
    </cfRule>
  </conditionalFormatting>
  <conditionalFormatting sqref="DU39:DU79">
    <cfRule type="expression" dxfId="1996" priority="53" stopIfTrue="1">
      <formula>IF($DU39&gt;$DU$34,1)</formula>
    </cfRule>
  </conditionalFormatting>
  <conditionalFormatting sqref="DV39:DV79">
    <cfRule type="expression" dxfId="1995" priority="52" stopIfTrue="1">
      <formula>IF($DV39&gt;$DV$34,1)</formula>
    </cfRule>
  </conditionalFormatting>
  <conditionalFormatting sqref="DW39:DW79">
    <cfRule type="expression" dxfId="1994" priority="51" stopIfTrue="1">
      <formula>IF($DW39&gt;$DW$34,1)</formula>
    </cfRule>
  </conditionalFormatting>
  <conditionalFormatting sqref="DX39:DX79">
    <cfRule type="expression" dxfId="1993" priority="50" stopIfTrue="1">
      <formula>IF($DX39&gt;$DX$34,1)</formula>
    </cfRule>
  </conditionalFormatting>
  <conditionalFormatting sqref="DY39:DY79">
    <cfRule type="expression" dxfId="1992" priority="49" stopIfTrue="1">
      <formula>IF($DY39&gt;$DY$34,1)</formula>
    </cfRule>
  </conditionalFormatting>
  <conditionalFormatting sqref="DZ39:DZ79">
    <cfRule type="expression" dxfId="1991" priority="48" stopIfTrue="1">
      <formula>IF($DZ39&gt;$DZ$34,1)</formula>
    </cfRule>
  </conditionalFormatting>
  <conditionalFormatting sqref="EA39:EA79">
    <cfRule type="expression" dxfId="1990" priority="47" stopIfTrue="1">
      <formula>IF($EA39&gt;$EA$34,1)</formula>
    </cfRule>
  </conditionalFormatting>
  <conditionalFormatting sqref="EB39:EB79">
    <cfRule type="expression" dxfId="1989" priority="46" stopIfTrue="1">
      <formula>IF($EB39&gt;$EB$34,1)</formula>
    </cfRule>
  </conditionalFormatting>
  <conditionalFormatting sqref="EC39:EC79">
    <cfRule type="expression" dxfId="1988" priority="45" stopIfTrue="1">
      <formula>IF($EC$39&gt;$EC$34,1)</formula>
    </cfRule>
  </conditionalFormatting>
  <conditionalFormatting sqref="ED39:ED79">
    <cfRule type="expression" dxfId="1987" priority="44" stopIfTrue="1">
      <formula>IF($ED39&gt;$ED$34,1)</formula>
    </cfRule>
  </conditionalFormatting>
  <conditionalFormatting sqref="DB37:ED37">
    <cfRule type="cellIs" dxfId="1986" priority="41" stopIfTrue="1" operator="equal">
      <formula>"Completed"</formula>
    </cfRule>
    <cfRule type="cellIs" dxfId="1985" priority="42" stopIfTrue="1" operator="equal">
      <formula>"Delayed - amber"</formula>
    </cfRule>
    <cfRule type="cellIs" dxfId="1984" priority="43" stopIfTrue="1" operator="equal">
      <formula>"Delayed - red"</formula>
    </cfRule>
  </conditionalFormatting>
  <conditionalFormatting sqref="DF43:DF46">
    <cfRule type="expression" dxfId="1983" priority="40" stopIfTrue="1">
      <formula>IF($DE43&gt;$DE$34,1)</formula>
    </cfRule>
  </conditionalFormatting>
  <conditionalFormatting sqref="DF47:DF48">
    <cfRule type="expression" dxfId="1982" priority="39" stopIfTrue="1">
      <formula>IF($DE47&gt;$DE$34,1)</formula>
    </cfRule>
  </conditionalFormatting>
  <conditionalFormatting sqref="DI47:DI48">
    <cfRule type="expression" dxfId="1981" priority="38" stopIfTrue="1">
      <formula>IF($DH47&gt;$DH$34,1)</formula>
    </cfRule>
  </conditionalFormatting>
  <conditionalFormatting sqref="CB46:CB47">
    <cfRule type="expression" dxfId="1980" priority="37" stopIfTrue="1">
      <formula>IF($CA46&gt;$CA$34,1)</formula>
    </cfRule>
  </conditionalFormatting>
  <conditionalFormatting sqref="CB46:CB47">
    <cfRule type="expression" dxfId="1979" priority="36" stopIfTrue="1">
      <formula>IF($CA46&gt;$CA$34,1)</formula>
    </cfRule>
  </conditionalFormatting>
  <conditionalFormatting sqref="CB46">
    <cfRule type="expression" dxfId="1978" priority="35" stopIfTrue="1">
      <formula>IF($CA46&gt;$CA$34,1)</formula>
    </cfRule>
  </conditionalFormatting>
  <conditionalFormatting sqref="CB46">
    <cfRule type="expression" dxfId="1977" priority="34" stopIfTrue="1">
      <formula>IF($CA46&gt;$CA$34,1)</formula>
    </cfRule>
  </conditionalFormatting>
  <conditionalFormatting sqref="G37:AI37">
    <cfRule type="cellIs" dxfId="1976" priority="31" stopIfTrue="1" operator="equal">
      <formula>"Completed"</formula>
    </cfRule>
    <cfRule type="cellIs" dxfId="1975" priority="32" stopIfTrue="1" operator="equal">
      <formula>"Delayed - amber"</formula>
    </cfRule>
    <cfRule type="cellIs" dxfId="1974" priority="33" stopIfTrue="1" operator="equal">
      <formula>"Delayed - red"</formula>
    </cfRule>
  </conditionalFormatting>
  <conditionalFormatting sqref="G37:AI37">
    <cfRule type="cellIs" dxfId="1973" priority="28" stopIfTrue="1" operator="equal">
      <formula>"Completed"</formula>
    </cfRule>
    <cfRule type="cellIs" dxfId="1972" priority="29" stopIfTrue="1" operator="equal">
      <formula>"Delayed - amber"</formula>
    </cfRule>
    <cfRule type="cellIs" dxfId="1971" priority="30" stopIfTrue="1" operator="equal">
      <formula>"Delayed - red"</formula>
    </cfRule>
  </conditionalFormatting>
  <conditionalFormatting sqref="AN37:BP37">
    <cfRule type="cellIs" dxfId="1970" priority="25" stopIfTrue="1" operator="equal">
      <formula>"Completed"</formula>
    </cfRule>
    <cfRule type="cellIs" dxfId="1969" priority="26" stopIfTrue="1" operator="equal">
      <formula>"Delayed - amber"</formula>
    </cfRule>
    <cfRule type="cellIs" dxfId="1968" priority="27" stopIfTrue="1" operator="equal">
      <formula>"Delayed - red"</formula>
    </cfRule>
  </conditionalFormatting>
  <conditionalFormatting sqref="AN37:BP37">
    <cfRule type="cellIs" dxfId="1967" priority="22" stopIfTrue="1" operator="equal">
      <formula>"Completed"</formula>
    </cfRule>
    <cfRule type="cellIs" dxfId="1966" priority="23" stopIfTrue="1" operator="equal">
      <formula>"Delayed - amber"</formula>
    </cfRule>
    <cfRule type="cellIs" dxfId="1965" priority="24" stopIfTrue="1" operator="equal">
      <formula>"Delayed - red"</formula>
    </cfRule>
  </conditionalFormatting>
  <conditionalFormatting sqref="BU37:CW37">
    <cfRule type="cellIs" dxfId="1964" priority="19" stopIfTrue="1" operator="equal">
      <formula>"Completed"</formula>
    </cfRule>
    <cfRule type="cellIs" dxfId="1963" priority="20" stopIfTrue="1" operator="equal">
      <formula>"Delayed - amber"</formula>
    </cfRule>
    <cfRule type="cellIs" dxfId="1962" priority="21" stopIfTrue="1" operator="equal">
      <formula>"Delayed - red"</formula>
    </cfRule>
  </conditionalFormatting>
  <conditionalFormatting sqref="BU37:CW37">
    <cfRule type="cellIs" dxfId="1961" priority="16" stopIfTrue="1" operator="equal">
      <formula>"Completed"</formula>
    </cfRule>
    <cfRule type="cellIs" dxfId="1960" priority="17" stopIfTrue="1" operator="equal">
      <formula>"Delayed - amber"</formula>
    </cfRule>
    <cfRule type="cellIs" dxfId="1959" priority="18" stopIfTrue="1" operator="equal">
      <formula>"Delayed - red"</formula>
    </cfRule>
  </conditionalFormatting>
  <conditionalFormatting sqref="EE35">
    <cfRule type="expression" dxfId="1958" priority="13" stopIfTrue="1">
      <formula>NOT(ISERROR(SEARCH("Green",EE35)))</formula>
    </cfRule>
    <cfRule type="expression" dxfId="1957" priority="14" stopIfTrue="1">
      <formula>NOT(ISERROR(SEARCH("Amber",EE35)))</formula>
    </cfRule>
    <cfRule type="expression" dxfId="1956" priority="15" stopIfTrue="1">
      <formula>NOT(ISERROR(SEARCH("Red",EE35)))</formula>
    </cfRule>
  </conditionalFormatting>
  <conditionalFormatting sqref="DB37:DS37 DU37:ED37">
    <cfRule type="cellIs" dxfId="1955" priority="10" stopIfTrue="1" operator="equal">
      <formula>"Completed"</formula>
    </cfRule>
    <cfRule type="cellIs" dxfId="1954" priority="11" stopIfTrue="1" operator="equal">
      <formula>"Delayed - amber"</formula>
    </cfRule>
    <cfRule type="cellIs" dxfId="1953" priority="12" stopIfTrue="1" operator="equal">
      <formula>"Delayed - red"</formula>
    </cfRule>
  </conditionalFormatting>
  <conditionalFormatting sqref="DB37:DS37 DU37:ED37">
    <cfRule type="cellIs" dxfId="1952" priority="7" stopIfTrue="1" operator="equal">
      <formula>"Completed"</formula>
    </cfRule>
    <cfRule type="cellIs" dxfId="1951" priority="8" stopIfTrue="1" operator="equal">
      <formula>"Delayed - amber"</formula>
    </cfRule>
    <cfRule type="cellIs" dxfId="1950" priority="9" stopIfTrue="1" operator="equal">
      <formula>"Delayed - red"</formula>
    </cfRule>
  </conditionalFormatting>
  <conditionalFormatting sqref="DT37">
    <cfRule type="cellIs" dxfId="1949" priority="4" stopIfTrue="1" operator="equal">
      <formula>"Completed"</formula>
    </cfRule>
    <cfRule type="cellIs" dxfId="1948" priority="5" stopIfTrue="1" operator="equal">
      <formula>"Delayed - amber"</formula>
    </cfRule>
    <cfRule type="cellIs" dxfId="1947" priority="6" stopIfTrue="1" operator="equal">
      <formula>"Delayed - red"</formula>
    </cfRule>
  </conditionalFormatting>
  <conditionalFormatting sqref="DT37">
    <cfRule type="cellIs" dxfId="1946" priority="1" stopIfTrue="1" operator="equal">
      <formula>"Completed"</formula>
    </cfRule>
    <cfRule type="cellIs" dxfId="1945" priority="2" stopIfTrue="1" operator="equal">
      <formula>"Delayed - amber"</formula>
    </cfRule>
    <cfRule type="cellIs" dxfId="1944" priority="3" stopIfTrue="1" operator="equal">
      <formula>"Delayed - red"</formula>
    </cfRule>
  </conditionalFormatting>
  <dataValidations count="24">
    <dataValidation type="list" allowBlank="1" showInputMessage="1" showErrorMessage="1" sqref="FU82 C6 GT34:HY34 D34:AI34 CY39:ED79 EN82 AK34:BP34 AK39:BP79 FM34:GR34 BR34:CW34 D39:AI79 GT39:HY79 CY34:ED34 BR39:CW79 L81 EF34:FK34 HB82 EF39:FK79 FM39:GR79">
      <formula1>Date</formula1>
    </dataValidation>
    <dataValidation type="list" allowBlank="1" showInputMessage="1" showErrorMessage="1" sqref="BR80:CW81 C5 D81 FM80:GR81 FM82:FT82 E81:K82 AK80:BP81 GT80:HY81 L82:AI82 EF80:FK81 HC82 GT82:HA82 EO82 FV82 EF82:EM82 D80:AI80 M81:AI81 CY80:ED81">
      <formula1>Number_of_organisations</formula1>
    </dataValidation>
    <dataValidation type="list" allowBlank="1" showInputMessage="1" showErrorMessage="1" sqref="G21 J21 HO21 HR21 D21 M21 P21 S21 V21 Y21 AB21 AE21 AK21 AN21 AQ21 AH21 AT21 AW21 AZ21 BC21 BF21 BI21 BO21 BR21 BU21 BX21 BL21 CA21 CD21 CG21 CJ21 CM21 CP21 CS21 CY21 DB21 DE21 CV21 DH21 DK21 DN21 DQ21 DT21 DW21 EC21 EF21 EI21 EL21 DZ21 EO21 ER21 EU21 EX21 FA21 FD21 FG21 FM21 FP21 FS21 FJ21 FV21 FY21 GB21 GE21 GH21 GK21 GQ21 GT21 GW21 GZ21 GN21 HC21 HF21 HI21 HL21 HU21 HX21">
      <formula1>FIMS_Categories_Level_2_SHA</formula1>
    </dataValidation>
    <dataValidation type="list" allowBlank="1" showInputMessage="1" showErrorMessage="1" sqref="D20 G20 J20 M20 P20 S20 V20 Y20 AB20 AE20 AH20:AI20 AK20 AN20 AQ20 AT20 AW20 AZ20 BC20 BF20 BI20 BL20 BO20:BP20 BR20 BU20 BX20 CA20 CD20 CG20 CJ20 CM20 CP20 CS20 CV20:CW20 CY20 DB20 DE20 DH20 DK20 DN20 DQ20 DT20 DW20 DZ20 EC20:ED20 EF20 EI20 EL20 EO20 ER20 EU20 EX20 FA20 FD20 FG20 FJ20:FK20 FM20 FP20 FS20 FV20 FY20 GB20 GE20 GH20 GK20 GN20 GQ20:GR20 GT20 GW20 GZ20 HC20 HF20 HI20 HL20 HO20 HR20 HU20 HX20:HY20">
      <formula1>QIPP_Workstream_focus</formula1>
    </dataValidation>
    <dataValidation type="list" allowBlank="1" showInputMessage="1" showErrorMessage="1" sqref="AN37:BP37 FP37:GR37 EI37:FK37 GW37:HY37 G37:AI37 BU37:CW37 DB37:ED37">
      <formula1>Milestone_status</formula1>
    </dataValidation>
    <dataValidation type="list" allowBlank="1" showInputMessage="1" showErrorMessage="1" sqref="E16 AL16 BS16 CZ16 EG16 FN16 GU16">
      <formula1>Scale_of_QIPP_workstream</formula1>
    </dataValidation>
    <dataValidation type="list" allowBlank="1" showInputMessage="1" showErrorMessage="1" sqref="M17 U17 E17 AC17 FV17 GD17 FN17 GL17 AT17 BB17 AL17 BJ17 CA17 CI17 BS17 CQ17 DH17 DP17 CZ17 DX17 EO17 EW17 EG17 FE17 HC17 HK17 GU17 HS17">
      <formula1>FIMS_Categories</formula1>
    </dataValidation>
    <dataValidation type="list" allowBlank="1" showInputMessage="1" showErrorMessage="1" sqref="D22:AI22">
      <formula1>PCT_Milestone_Type_QIPP_Initiative_1</formula1>
    </dataValidation>
    <dataValidation type="list" allowBlank="1" showInputMessage="1" showErrorMessage="1" sqref="D33:AI33">
      <formula1>PCT_Milestone_end_date_QIPP_Initiative_1</formula1>
    </dataValidation>
    <dataValidation type="list" allowBlank="1" showInputMessage="1" showErrorMessage="1" sqref="AJ35 BQ35 CX35 HZ35 FL35 GS35 EE35">
      <formula1>RAG_Rating</formula1>
    </dataValidation>
    <dataValidation type="list" allowBlank="1" showInputMessage="1" showErrorMessage="1" sqref="AK22:BP22">
      <formula1>PCT_Milestone_Type_QIPP_Initiative_2</formula1>
    </dataValidation>
    <dataValidation type="list" allowBlank="1" showInputMessage="1" showErrorMessage="1" sqref="BR22:CW22">
      <formula1>PCT_Milestone_Type_QIPP_Initiative_3</formula1>
    </dataValidation>
    <dataValidation type="list" allowBlank="1" showInputMessage="1" showErrorMessage="1" sqref="CY22:ED22">
      <formula1>PCT_Milestone_Type_QIPP_Initiative_4</formula1>
    </dataValidation>
    <dataValidation type="list" allowBlank="1" showInputMessage="1" showErrorMessage="1" sqref="EF22:FK22">
      <formula1>PCT_Milestone_Type_QIPP_Initiative_5</formula1>
    </dataValidation>
    <dataValidation type="list" allowBlank="1" showInputMessage="1" showErrorMessage="1" sqref="FM22:GR22">
      <formula1>PCT_Milestone_Type_QIPP_Initiative_6</formula1>
    </dataValidation>
    <dataValidation type="list" allowBlank="1" showInputMessage="1" showErrorMessage="1" sqref="GT22:HY22">
      <formula1>PCT_Milestone_Type_QIPP_Initiative_7</formula1>
    </dataValidation>
    <dataValidation type="list" allowBlank="1" showInputMessage="1" showErrorMessage="1" sqref="C3">
      <formula1>SHA_Cluster</formula1>
    </dataValidation>
    <dataValidation type="list" allowBlank="1" showInputMessage="1" showErrorMessage="1" sqref="C4">
      <formula1>PCT_cluster</formula1>
    </dataValidation>
    <dataValidation type="list" allowBlank="1" showInputMessage="1" showErrorMessage="1" sqref="AK33:BP33">
      <formula1>PCT_Milestone_end_date_QIPP_Initiative_2</formula1>
    </dataValidation>
    <dataValidation type="list" allowBlank="1" showInputMessage="1" showErrorMessage="1" sqref="BR33:CW33">
      <formula1>PCT_Milestone_end_date_QIPP_Initiative_3</formula1>
    </dataValidation>
    <dataValidation type="list" allowBlank="1" showInputMessage="1" showErrorMessage="1" sqref="CY33:ED33">
      <formula1>PCT_Milestone_end_date_QIPP_Initiative_4</formula1>
    </dataValidation>
    <dataValidation type="list" allowBlank="1" showInputMessage="1" showErrorMessage="1" sqref="EF33:FK33">
      <formula1>PCT_Milestone_end_date_QIPP_Initiative_5</formula1>
    </dataValidation>
    <dataValidation type="list" allowBlank="1" showInputMessage="1" showErrorMessage="1" sqref="FM33:GR33">
      <formula1>PCT_Milestone_end_date_QIPP_Initiative_6</formula1>
    </dataValidation>
    <dataValidation type="list" allowBlank="1" showInputMessage="1" showErrorMessage="1" sqref="GT33:HY33">
      <formula1>PCT_Milestone_end_date_QIPP_Initiative_7</formula1>
    </dataValidation>
  </dataValidations>
  <pageMargins left="0.70866141732283472" right="0.70866141732283472" top="0.74803149606299213" bottom="0.74803149606299213" header="0.31496062992125984" footer="0.31496062992125984"/>
  <pageSetup paperSize="8" scale="13" fitToWidth="2" fitToHeight="2" orientation="landscape" r:id="rId8"/>
  <headerFooter alignWithMargins="0"/>
  <colBreaks count="6" manualBreakCount="6">
    <brk id="36" max="1048575" man="1"/>
    <brk id="69" max="1048575" man="1"/>
    <brk id="102" max="1048575" man="1"/>
    <brk id="135" max="1048575" man="1"/>
    <brk id="168" max="1048575" man="1"/>
    <brk id="201" max="1048575" man="1"/>
  </colBreaks>
</worksheet>
</file>

<file path=xl/worksheets/sheet11.xml><?xml version="1.0" encoding="utf-8"?>
<worksheet xmlns="http://schemas.openxmlformats.org/spreadsheetml/2006/main" xmlns:r="http://schemas.openxmlformats.org/officeDocument/2006/relationships">
  <sheetPr enableFormatConditionsCalculation="0">
    <tabColor indexed="13"/>
    <pageSetUpPr fitToPage="1"/>
  </sheetPr>
  <dimension ref="A1"/>
  <sheetViews>
    <sheetView workbookViewId="0">
      <selection activeCell="G172" sqref="G172"/>
    </sheetView>
  </sheetViews>
  <sheetFormatPr defaultRowHeight="15"/>
  <sheetData/>
  <sheetProtection password="CA07" sheet="1"/>
  <customSheetViews>
    <customSheetView guid="{40F3301A-350B-4C91-8A86-FCF6B8B00353}" fitToPage="1">
      <selection activeCell="G172" sqref="G172"/>
      <pageMargins left="0.7" right="0.7" top="0.75" bottom="0.75" header="0.3" footer="0.3"/>
      <pageSetup paperSize="9" scale="27" orientation="portrait" r:id="rId1"/>
      <headerFooter alignWithMargins="0"/>
    </customSheetView>
    <customSheetView guid="{602C46CA-75E7-4764-8EAC-8D1F7A92EF25}" fitToPage="1">
      <selection activeCell="G172" sqref="G172"/>
      <pageMargins left="0.7" right="0.7" top="0.75" bottom="0.75" header="0.3" footer="0.3"/>
      <pageSetup paperSize="9" scale="27" orientation="portrait" r:id="rId2"/>
      <headerFooter alignWithMargins="0"/>
    </customSheetView>
    <customSheetView guid="{ABDB51C7-6D08-40F7-B6BE-16703804264F}" showPageBreaks="1" fitToPage="1" printArea="1" showRuler="0" topLeftCell="A150">
      <selection activeCell="G172" sqref="G172"/>
      <pageMargins left="0.7" right="0.7" top="0.75" bottom="0.75" header="0.3" footer="0.3"/>
      <pageSetup paperSize="9" scale="27" orientation="portrait" r:id="rId3"/>
      <headerFooter alignWithMargins="0"/>
    </customSheetView>
    <customSheetView guid="{7C8FB8B5-5EBC-470F-90AF-3696B4743E7A}" fitToPage="1">
      <selection activeCell="G172" sqref="G172"/>
      <pageMargins left="0.7" right="0.7" top="0.75" bottom="0.75" header="0.3" footer="0.3"/>
      <pageSetup paperSize="9" scale="27" orientation="portrait" r:id="rId4"/>
      <headerFooter alignWithMargins="0"/>
    </customSheetView>
    <customSheetView guid="{D8208DDB-97EB-4DC8-81A4-48BA925EBC49}" fitToPage="1">
      <selection activeCell="G172" sqref="G172"/>
      <pageMargins left="0.7" right="0.7" top="0.75" bottom="0.75" header="0.3" footer="0.3"/>
      <pageSetup paperSize="9" scale="27" orientation="portrait" r:id="rId5"/>
      <headerFooter alignWithMargins="0"/>
    </customSheetView>
    <customSheetView guid="{9F1F7529-1FF0-4D82-9EDA-00729703BE2B}" fitToPage="1">
      <selection activeCell="G172" sqref="G172"/>
      <pageMargins left="0.7" right="0.7" top="0.75" bottom="0.75" header="0.3" footer="0.3"/>
      <pageSetup paperSize="9" scale="27" orientation="portrait" r:id="rId6"/>
      <headerFooter alignWithMargins="0"/>
    </customSheetView>
    <customSheetView guid="{85DFE0C7-CF8F-4462-85BC-B49059D30F73}" fitToPage="1">
      <selection activeCell="G172" sqref="G172"/>
      <pageMargins left="0.7" right="0.7" top="0.75" bottom="0.75" header="0.3" footer="0.3"/>
      <pageSetup paperSize="9" scale="27" orientation="portrait" r:id="rId7"/>
      <headerFooter alignWithMargins="0"/>
    </customSheetView>
  </customSheetViews>
  <phoneticPr fontId="8" type="noConversion"/>
  <pageMargins left="0.7" right="0.7" top="0.75" bottom="0.75" header="0.3" footer="0.3"/>
  <pageSetup paperSize="9" scale="27" orientation="portrait" r:id="rId8"/>
  <headerFooter alignWithMargins="0"/>
  <drawing r:id="rId9"/>
</worksheet>
</file>

<file path=xl/worksheets/sheet12.xml><?xml version="1.0" encoding="utf-8"?>
<worksheet xmlns="http://schemas.openxmlformats.org/spreadsheetml/2006/main" xmlns:r="http://schemas.openxmlformats.org/officeDocument/2006/relationships">
  <sheetPr enableFormatConditionsCalculation="0">
    <tabColor indexed="31"/>
    <outlinePr applyStyles="1"/>
  </sheetPr>
  <dimension ref="A1:HZ82"/>
  <sheetViews>
    <sheetView showGridLines="0" topLeftCell="HR33" zoomScale="60" zoomScaleNormal="60" zoomScaleSheetLayoutView="50" workbookViewId="0">
      <selection activeCell="IG46" sqref="IG46"/>
    </sheetView>
  </sheetViews>
  <sheetFormatPr defaultRowHeight="15" outlineLevelRow="1"/>
  <cols>
    <col min="1" max="1" width="11.85546875" customWidth="1"/>
    <col min="2" max="2" width="20.42578125" customWidth="1"/>
    <col min="3" max="3" width="28.5703125" style="29" customWidth="1"/>
    <col min="4" max="4" width="34" style="29" customWidth="1"/>
    <col min="5" max="6" width="40.7109375" customWidth="1"/>
    <col min="7" max="27" width="23.7109375" customWidth="1"/>
    <col min="28" max="28" width="23.7109375" style="29" customWidth="1"/>
    <col min="29" max="35" width="23.7109375" customWidth="1"/>
    <col min="36" max="36" width="23.7109375" style="29" customWidth="1"/>
    <col min="37" max="37" width="37.42578125" customWidth="1"/>
    <col min="38" max="68" width="23.7109375" customWidth="1"/>
    <col min="69" max="69" width="23.7109375" style="29" customWidth="1"/>
    <col min="70" max="70" width="32.5703125" customWidth="1"/>
    <col min="71" max="101" width="23.7109375" customWidth="1"/>
    <col min="102" max="102" width="23.7109375" style="29" customWidth="1"/>
    <col min="103" max="134" width="23.7109375" customWidth="1"/>
    <col min="135" max="135" width="23.7109375" style="29" customWidth="1"/>
    <col min="136" max="167" width="23.7109375" customWidth="1"/>
    <col min="168" max="168" width="23.7109375" style="29" customWidth="1"/>
    <col min="169" max="200" width="23.7109375" customWidth="1"/>
    <col min="201" max="201" width="23.7109375" style="29" customWidth="1"/>
    <col min="202" max="233" width="23.7109375" customWidth="1"/>
    <col min="234" max="234" width="23.7109375" style="29" customWidth="1"/>
  </cols>
  <sheetData>
    <row r="1" spans="1:234" ht="54" customHeight="1">
      <c r="A1" s="433" t="s">
        <v>662</v>
      </c>
      <c r="B1" s="434"/>
      <c r="C1" s="435"/>
      <c r="D1" s="371" t="s">
        <v>682</v>
      </c>
      <c r="E1" s="372"/>
      <c r="F1" s="372"/>
      <c r="G1" s="372"/>
      <c r="H1" s="372"/>
      <c r="I1" s="372"/>
      <c r="J1" s="372"/>
      <c r="K1" s="372"/>
      <c r="L1" s="372"/>
      <c r="M1" s="372"/>
      <c r="N1" s="372"/>
      <c r="O1" s="372"/>
      <c r="P1" s="372"/>
      <c r="Q1" s="372"/>
      <c r="R1" s="372"/>
      <c r="S1" s="372"/>
      <c r="T1" s="372"/>
      <c r="U1" s="372"/>
      <c r="V1" s="372"/>
      <c r="W1" s="372"/>
      <c r="X1" s="372"/>
      <c r="Y1" s="372"/>
      <c r="Z1" s="372"/>
      <c r="AA1" s="372"/>
      <c r="AB1" s="372"/>
      <c r="AC1" s="372"/>
      <c r="AD1" s="372"/>
      <c r="AE1" s="372"/>
      <c r="AF1" s="372"/>
      <c r="AG1" s="372"/>
      <c r="AH1" s="372"/>
      <c r="AI1" s="372"/>
      <c r="AJ1" s="373"/>
      <c r="AK1" s="371" t="s">
        <v>648</v>
      </c>
      <c r="AL1" s="372"/>
      <c r="AM1" s="372"/>
      <c r="AN1" s="372"/>
      <c r="AO1" s="372"/>
      <c r="AP1" s="372"/>
      <c r="AQ1" s="372"/>
      <c r="AR1" s="372"/>
      <c r="AS1" s="372"/>
      <c r="AT1" s="372"/>
      <c r="AU1" s="372"/>
      <c r="AV1" s="372"/>
      <c r="AW1" s="372"/>
      <c r="AX1" s="372"/>
      <c r="AY1" s="372"/>
      <c r="AZ1" s="372"/>
      <c r="BA1" s="372"/>
      <c r="BB1" s="372"/>
      <c r="BC1" s="372"/>
      <c r="BD1" s="372"/>
      <c r="BE1" s="372"/>
      <c r="BF1" s="372"/>
      <c r="BG1" s="372"/>
      <c r="BH1" s="372"/>
      <c r="BI1" s="372"/>
      <c r="BJ1" s="372"/>
      <c r="BK1" s="372"/>
      <c r="BL1" s="372"/>
      <c r="BM1" s="372"/>
      <c r="BN1" s="372"/>
      <c r="BO1" s="372"/>
      <c r="BP1" s="372"/>
      <c r="BQ1" s="373"/>
      <c r="BR1" s="371" t="s">
        <v>649</v>
      </c>
      <c r="BS1" s="372"/>
      <c r="BT1" s="372"/>
      <c r="BU1" s="372"/>
      <c r="BV1" s="372"/>
      <c r="BW1" s="372"/>
      <c r="BX1" s="372"/>
      <c r="BY1" s="372"/>
      <c r="BZ1" s="372"/>
      <c r="CA1" s="372"/>
      <c r="CB1" s="372"/>
      <c r="CC1" s="372"/>
      <c r="CD1" s="372"/>
      <c r="CE1" s="372"/>
      <c r="CF1" s="372"/>
      <c r="CG1" s="372"/>
      <c r="CH1" s="372"/>
      <c r="CI1" s="372"/>
      <c r="CJ1" s="372"/>
      <c r="CK1" s="372"/>
      <c r="CL1" s="372"/>
      <c r="CM1" s="372"/>
      <c r="CN1" s="372"/>
      <c r="CO1" s="372"/>
      <c r="CP1" s="372"/>
      <c r="CQ1" s="372"/>
      <c r="CR1" s="372"/>
      <c r="CS1" s="372"/>
      <c r="CT1" s="372"/>
      <c r="CU1" s="372"/>
      <c r="CV1" s="372"/>
      <c r="CW1" s="372"/>
      <c r="CX1" s="373"/>
      <c r="CY1" s="371" t="s">
        <v>650</v>
      </c>
      <c r="CZ1" s="372"/>
      <c r="DA1" s="372"/>
      <c r="DB1" s="372"/>
      <c r="DC1" s="372"/>
      <c r="DD1" s="372"/>
      <c r="DE1" s="372"/>
      <c r="DF1" s="372"/>
      <c r="DG1" s="372"/>
      <c r="DH1" s="372"/>
      <c r="DI1" s="372"/>
      <c r="DJ1" s="372"/>
      <c r="DK1" s="372"/>
      <c r="DL1" s="372"/>
      <c r="DM1" s="372"/>
      <c r="DN1" s="372"/>
      <c r="DO1" s="372"/>
      <c r="DP1" s="372"/>
      <c r="DQ1" s="372"/>
      <c r="DR1" s="372"/>
      <c r="DS1" s="372"/>
      <c r="DT1" s="372"/>
      <c r="DU1" s="372"/>
      <c r="DV1" s="372"/>
      <c r="DW1" s="372"/>
      <c r="DX1" s="372"/>
      <c r="DY1" s="372"/>
      <c r="DZ1" s="372"/>
      <c r="EA1" s="372"/>
      <c r="EB1" s="372"/>
      <c r="EC1" s="372"/>
      <c r="ED1" s="372"/>
      <c r="EE1" s="373"/>
      <c r="EF1" s="371" t="s">
        <v>651</v>
      </c>
      <c r="EG1" s="372"/>
      <c r="EH1" s="372"/>
      <c r="EI1" s="372"/>
      <c r="EJ1" s="372"/>
      <c r="EK1" s="372"/>
      <c r="EL1" s="372"/>
      <c r="EM1" s="372"/>
      <c r="EN1" s="372"/>
      <c r="EO1" s="372"/>
      <c r="EP1" s="372"/>
      <c r="EQ1" s="372"/>
      <c r="ER1" s="372"/>
      <c r="ES1" s="372"/>
      <c r="ET1" s="372"/>
      <c r="EU1" s="372"/>
      <c r="EV1" s="372"/>
      <c r="EW1" s="372"/>
      <c r="EX1" s="372"/>
      <c r="EY1" s="372"/>
      <c r="EZ1" s="372"/>
      <c r="FA1" s="372"/>
      <c r="FB1" s="372"/>
      <c r="FC1" s="372"/>
      <c r="FD1" s="372"/>
      <c r="FE1" s="372"/>
      <c r="FF1" s="372"/>
      <c r="FG1" s="372"/>
      <c r="FH1" s="372"/>
      <c r="FI1" s="372"/>
      <c r="FJ1" s="372"/>
      <c r="FK1" s="372"/>
      <c r="FL1" s="373"/>
      <c r="FM1" s="371" t="s">
        <v>652</v>
      </c>
      <c r="FN1" s="372"/>
      <c r="FO1" s="372"/>
      <c r="FP1" s="372"/>
      <c r="FQ1" s="372"/>
      <c r="FR1" s="372"/>
      <c r="FS1" s="372"/>
      <c r="FT1" s="372"/>
      <c r="FU1" s="372"/>
      <c r="FV1" s="372"/>
      <c r="FW1" s="372"/>
      <c r="FX1" s="372"/>
      <c r="FY1" s="372"/>
      <c r="FZ1" s="372"/>
      <c r="GA1" s="372"/>
      <c r="GB1" s="372"/>
      <c r="GC1" s="372"/>
      <c r="GD1" s="372"/>
      <c r="GE1" s="372"/>
      <c r="GF1" s="372"/>
      <c r="GG1" s="372"/>
      <c r="GH1" s="372"/>
      <c r="GI1" s="372"/>
      <c r="GJ1" s="372"/>
      <c r="GK1" s="372"/>
      <c r="GL1" s="372"/>
      <c r="GM1" s="372"/>
      <c r="GN1" s="372"/>
      <c r="GO1" s="372"/>
      <c r="GP1" s="372"/>
      <c r="GQ1" s="372"/>
      <c r="GR1" s="372"/>
      <c r="GS1" s="373"/>
      <c r="GT1" s="371" t="s">
        <v>653</v>
      </c>
      <c r="GU1" s="372"/>
      <c r="GV1" s="372"/>
      <c r="GW1" s="372"/>
      <c r="GX1" s="372"/>
      <c r="GY1" s="372"/>
      <c r="GZ1" s="372"/>
      <c r="HA1" s="372"/>
      <c r="HB1" s="372"/>
      <c r="HC1" s="372"/>
      <c r="HD1" s="372"/>
      <c r="HE1" s="372"/>
      <c r="HF1" s="372"/>
      <c r="HG1" s="372"/>
      <c r="HH1" s="372"/>
      <c r="HI1" s="372"/>
      <c r="HJ1" s="372"/>
      <c r="HK1" s="372"/>
      <c r="HL1" s="372"/>
      <c r="HM1" s="372"/>
      <c r="HN1" s="372"/>
      <c r="HO1" s="372"/>
      <c r="HP1" s="372"/>
      <c r="HQ1" s="372"/>
      <c r="HR1" s="372"/>
      <c r="HS1" s="372"/>
      <c r="HT1" s="372"/>
      <c r="HU1" s="372"/>
      <c r="HV1" s="372"/>
      <c r="HW1" s="372"/>
      <c r="HX1" s="372"/>
      <c r="HY1" s="372"/>
      <c r="HZ1" s="373"/>
    </row>
    <row r="2" spans="1:234" ht="20.100000000000001" customHeight="1">
      <c r="A2" s="450" t="s">
        <v>687</v>
      </c>
      <c r="B2" s="451"/>
      <c r="C2" s="452"/>
      <c r="D2" s="374"/>
      <c r="E2" s="375"/>
      <c r="F2" s="375"/>
      <c r="G2" s="375"/>
      <c r="H2" s="375"/>
      <c r="I2" s="375"/>
      <c r="J2" s="375"/>
      <c r="K2" s="375"/>
      <c r="L2" s="375"/>
      <c r="M2" s="375"/>
      <c r="N2" s="375"/>
      <c r="O2" s="375"/>
      <c r="P2" s="375"/>
      <c r="Q2" s="375"/>
      <c r="R2" s="375"/>
      <c r="S2" s="375"/>
      <c r="T2" s="375"/>
      <c r="U2" s="375"/>
      <c r="V2" s="375"/>
      <c r="W2" s="375"/>
      <c r="X2" s="375"/>
      <c r="Y2" s="375"/>
      <c r="Z2" s="375"/>
      <c r="AA2" s="375"/>
      <c r="AB2" s="375"/>
      <c r="AC2" s="375"/>
      <c r="AD2" s="375"/>
      <c r="AE2" s="375"/>
      <c r="AF2" s="375"/>
      <c r="AG2" s="375"/>
      <c r="AH2" s="375"/>
      <c r="AI2" s="375"/>
      <c r="AJ2" s="376"/>
      <c r="AK2" s="374"/>
      <c r="AL2" s="375"/>
      <c r="AM2" s="375"/>
      <c r="AN2" s="375"/>
      <c r="AO2" s="375"/>
      <c r="AP2" s="375"/>
      <c r="AQ2" s="375"/>
      <c r="AR2" s="375"/>
      <c r="AS2" s="375"/>
      <c r="AT2" s="375"/>
      <c r="AU2" s="375"/>
      <c r="AV2" s="375"/>
      <c r="AW2" s="375"/>
      <c r="AX2" s="375"/>
      <c r="AY2" s="375"/>
      <c r="AZ2" s="375"/>
      <c r="BA2" s="375"/>
      <c r="BB2" s="375"/>
      <c r="BC2" s="375"/>
      <c r="BD2" s="375"/>
      <c r="BE2" s="375"/>
      <c r="BF2" s="375"/>
      <c r="BG2" s="375"/>
      <c r="BH2" s="375"/>
      <c r="BI2" s="375"/>
      <c r="BJ2" s="375"/>
      <c r="BK2" s="375"/>
      <c r="BL2" s="375"/>
      <c r="BM2" s="375"/>
      <c r="BN2" s="375"/>
      <c r="BO2" s="375"/>
      <c r="BP2" s="375"/>
      <c r="BQ2" s="376"/>
      <c r="BR2" s="374"/>
      <c r="BS2" s="375"/>
      <c r="BT2" s="375"/>
      <c r="BU2" s="375"/>
      <c r="BV2" s="375"/>
      <c r="BW2" s="375"/>
      <c r="BX2" s="375"/>
      <c r="BY2" s="375"/>
      <c r="BZ2" s="375"/>
      <c r="CA2" s="375"/>
      <c r="CB2" s="375"/>
      <c r="CC2" s="375"/>
      <c r="CD2" s="375"/>
      <c r="CE2" s="375"/>
      <c r="CF2" s="375"/>
      <c r="CG2" s="375"/>
      <c r="CH2" s="375"/>
      <c r="CI2" s="375"/>
      <c r="CJ2" s="375"/>
      <c r="CK2" s="375"/>
      <c r="CL2" s="375"/>
      <c r="CM2" s="375"/>
      <c r="CN2" s="375"/>
      <c r="CO2" s="375"/>
      <c r="CP2" s="375"/>
      <c r="CQ2" s="375"/>
      <c r="CR2" s="375"/>
      <c r="CS2" s="375"/>
      <c r="CT2" s="375"/>
      <c r="CU2" s="375"/>
      <c r="CV2" s="375"/>
      <c r="CW2" s="375"/>
      <c r="CX2" s="376"/>
      <c r="CY2" s="374"/>
      <c r="CZ2" s="375"/>
      <c r="DA2" s="375"/>
      <c r="DB2" s="375"/>
      <c r="DC2" s="375"/>
      <c r="DD2" s="375"/>
      <c r="DE2" s="375"/>
      <c r="DF2" s="375"/>
      <c r="DG2" s="375"/>
      <c r="DH2" s="375"/>
      <c r="DI2" s="375"/>
      <c r="DJ2" s="375"/>
      <c r="DK2" s="375"/>
      <c r="DL2" s="375"/>
      <c r="DM2" s="375"/>
      <c r="DN2" s="375"/>
      <c r="DO2" s="375"/>
      <c r="DP2" s="375"/>
      <c r="DQ2" s="375"/>
      <c r="DR2" s="375"/>
      <c r="DS2" s="375"/>
      <c r="DT2" s="375"/>
      <c r="DU2" s="375"/>
      <c r="DV2" s="375"/>
      <c r="DW2" s="375"/>
      <c r="DX2" s="375"/>
      <c r="DY2" s="375"/>
      <c r="DZ2" s="375"/>
      <c r="EA2" s="375"/>
      <c r="EB2" s="375"/>
      <c r="EC2" s="375"/>
      <c r="ED2" s="375"/>
      <c r="EE2" s="376"/>
      <c r="EF2" s="374"/>
      <c r="EG2" s="375"/>
      <c r="EH2" s="375"/>
      <c r="EI2" s="375"/>
      <c r="EJ2" s="375"/>
      <c r="EK2" s="375"/>
      <c r="EL2" s="375"/>
      <c r="EM2" s="375"/>
      <c r="EN2" s="375"/>
      <c r="EO2" s="375"/>
      <c r="EP2" s="375"/>
      <c r="EQ2" s="375"/>
      <c r="ER2" s="375"/>
      <c r="ES2" s="375"/>
      <c r="ET2" s="375"/>
      <c r="EU2" s="375"/>
      <c r="EV2" s="375"/>
      <c r="EW2" s="375"/>
      <c r="EX2" s="375"/>
      <c r="EY2" s="375"/>
      <c r="EZ2" s="375"/>
      <c r="FA2" s="375"/>
      <c r="FB2" s="375"/>
      <c r="FC2" s="375"/>
      <c r="FD2" s="375"/>
      <c r="FE2" s="375"/>
      <c r="FF2" s="375"/>
      <c r="FG2" s="375"/>
      <c r="FH2" s="375"/>
      <c r="FI2" s="375"/>
      <c r="FJ2" s="375"/>
      <c r="FK2" s="375"/>
      <c r="FL2" s="376"/>
      <c r="FM2" s="374"/>
      <c r="FN2" s="375"/>
      <c r="FO2" s="375"/>
      <c r="FP2" s="375"/>
      <c r="FQ2" s="375"/>
      <c r="FR2" s="375"/>
      <c r="FS2" s="375"/>
      <c r="FT2" s="375"/>
      <c r="FU2" s="375"/>
      <c r="FV2" s="375"/>
      <c r="FW2" s="375"/>
      <c r="FX2" s="375"/>
      <c r="FY2" s="375"/>
      <c r="FZ2" s="375"/>
      <c r="GA2" s="375"/>
      <c r="GB2" s="375"/>
      <c r="GC2" s="375"/>
      <c r="GD2" s="375"/>
      <c r="GE2" s="375"/>
      <c r="GF2" s="375"/>
      <c r="GG2" s="375"/>
      <c r="GH2" s="375"/>
      <c r="GI2" s="375"/>
      <c r="GJ2" s="375"/>
      <c r="GK2" s="375"/>
      <c r="GL2" s="375"/>
      <c r="GM2" s="375"/>
      <c r="GN2" s="375"/>
      <c r="GO2" s="375"/>
      <c r="GP2" s="375"/>
      <c r="GQ2" s="375"/>
      <c r="GR2" s="375"/>
      <c r="GS2" s="376"/>
      <c r="GT2" s="374"/>
      <c r="GU2" s="375"/>
      <c r="GV2" s="375"/>
      <c r="GW2" s="375"/>
      <c r="GX2" s="375"/>
      <c r="GY2" s="375"/>
      <c r="GZ2" s="375"/>
      <c r="HA2" s="375"/>
      <c r="HB2" s="375"/>
      <c r="HC2" s="375"/>
      <c r="HD2" s="375"/>
      <c r="HE2" s="375"/>
      <c r="HF2" s="375"/>
      <c r="HG2" s="375"/>
      <c r="HH2" s="375"/>
      <c r="HI2" s="375"/>
      <c r="HJ2" s="375"/>
      <c r="HK2" s="375"/>
      <c r="HL2" s="375"/>
      <c r="HM2" s="375"/>
      <c r="HN2" s="375"/>
      <c r="HO2" s="375"/>
      <c r="HP2" s="375"/>
      <c r="HQ2" s="375"/>
      <c r="HR2" s="375"/>
      <c r="HS2" s="375"/>
      <c r="HT2" s="375"/>
      <c r="HU2" s="375"/>
      <c r="HV2" s="375"/>
      <c r="HW2" s="375"/>
      <c r="HX2" s="375"/>
      <c r="HY2" s="375"/>
      <c r="HZ2" s="376"/>
    </row>
    <row r="3" spans="1:234" ht="50.1" customHeight="1">
      <c r="A3" s="484" t="s">
        <v>3578</v>
      </c>
      <c r="B3" s="485"/>
      <c r="C3" s="168" t="s">
        <v>3574</v>
      </c>
      <c r="D3" s="374"/>
      <c r="E3" s="375"/>
      <c r="F3" s="375"/>
      <c r="G3" s="375"/>
      <c r="H3" s="375"/>
      <c r="I3" s="375"/>
      <c r="J3" s="375"/>
      <c r="K3" s="375"/>
      <c r="L3" s="375"/>
      <c r="M3" s="375"/>
      <c r="N3" s="375"/>
      <c r="O3" s="375"/>
      <c r="P3" s="375"/>
      <c r="Q3" s="375"/>
      <c r="R3" s="375"/>
      <c r="S3" s="375"/>
      <c r="T3" s="375"/>
      <c r="U3" s="375"/>
      <c r="V3" s="375"/>
      <c r="W3" s="375"/>
      <c r="X3" s="375"/>
      <c r="Y3" s="375"/>
      <c r="Z3" s="375"/>
      <c r="AA3" s="375"/>
      <c r="AB3" s="375"/>
      <c r="AC3" s="375"/>
      <c r="AD3" s="375"/>
      <c r="AE3" s="375"/>
      <c r="AF3" s="375"/>
      <c r="AG3" s="375"/>
      <c r="AH3" s="375"/>
      <c r="AI3" s="375"/>
      <c r="AJ3" s="376"/>
      <c r="AK3" s="374"/>
      <c r="AL3" s="375"/>
      <c r="AM3" s="375"/>
      <c r="AN3" s="375"/>
      <c r="AO3" s="375"/>
      <c r="AP3" s="375"/>
      <c r="AQ3" s="375"/>
      <c r="AR3" s="375"/>
      <c r="AS3" s="375"/>
      <c r="AT3" s="375"/>
      <c r="AU3" s="375"/>
      <c r="AV3" s="375"/>
      <c r="AW3" s="375"/>
      <c r="AX3" s="375"/>
      <c r="AY3" s="375"/>
      <c r="AZ3" s="375"/>
      <c r="BA3" s="375"/>
      <c r="BB3" s="375"/>
      <c r="BC3" s="375"/>
      <c r="BD3" s="375"/>
      <c r="BE3" s="375"/>
      <c r="BF3" s="375"/>
      <c r="BG3" s="375"/>
      <c r="BH3" s="375"/>
      <c r="BI3" s="375"/>
      <c r="BJ3" s="375"/>
      <c r="BK3" s="375"/>
      <c r="BL3" s="375"/>
      <c r="BM3" s="375"/>
      <c r="BN3" s="375"/>
      <c r="BO3" s="375"/>
      <c r="BP3" s="375"/>
      <c r="BQ3" s="376"/>
      <c r="BR3" s="374"/>
      <c r="BS3" s="375"/>
      <c r="BT3" s="375"/>
      <c r="BU3" s="375"/>
      <c r="BV3" s="375"/>
      <c r="BW3" s="375"/>
      <c r="BX3" s="375"/>
      <c r="BY3" s="375"/>
      <c r="BZ3" s="375"/>
      <c r="CA3" s="375"/>
      <c r="CB3" s="375"/>
      <c r="CC3" s="375"/>
      <c r="CD3" s="375"/>
      <c r="CE3" s="375"/>
      <c r="CF3" s="375"/>
      <c r="CG3" s="375"/>
      <c r="CH3" s="375"/>
      <c r="CI3" s="375"/>
      <c r="CJ3" s="375"/>
      <c r="CK3" s="375"/>
      <c r="CL3" s="375"/>
      <c r="CM3" s="375"/>
      <c r="CN3" s="375"/>
      <c r="CO3" s="375"/>
      <c r="CP3" s="375"/>
      <c r="CQ3" s="375"/>
      <c r="CR3" s="375"/>
      <c r="CS3" s="375"/>
      <c r="CT3" s="375"/>
      <c r="CU3" s="375"/>
      <c r="CV3" s="375"/>
      <c r="CW3" s="375"/>
      <c r="CX3" s="376"/>
      <c r="CY3" s="374"/>
      <c r="CZ3" s="375"/>
      <c r="DA3" s="375"/>
      <c r="DB3" s="375"/>
      <c r="DC3" s="375"/>
      <c r="DD3" s="375"/>
      <c r="DE3" s="375"/>
      <c r="DF3" s="375"/>
      <c r="DG3" s="375"/>
      <c r="DH3" s="375"/>
      <c r="DI3" s="375"/>
      <c r="DJ3" s="375"/>
      <c r="DK3" s="375"/>
      <c r="DL3" s="375"/>
      <c r="DM3" s="375"/>
      <c r="DN3" s="375"/>
      <c r="DO3" s="375"/>
      <c r="DP3" s="375"/>
      <c r="DQ3" s="375"/>
      <c r="DR3" s="375"/>
      <c r="DS3" s="375"/>
      <c r="DT3" s="375"/>
      <c r="DU3" s="375"/>
      <c r="DV3" s="375"/>
      <c r="DW3" s="375"/>
      <c r="DX3" s="375"/>
      <c r="DY3" s="375"/>
      <c r="DZ3" s="375"/>
      <c r="EA3" s="375"/>
      <c r="EB3" s="375"/>
      <c r="EC3" s="375"/>
      <c r="ED3" s="375"/>
      <c r="EE3" s="376"/>
      <c r="EF3" s="374"/>
      <c r="EG3" s="375"/>
      <c r="EH3" s="375"/>
      <c r="EI3" s="375"/>
      <c r="EJ3" s="375"/>
      <c r="EK3" s="375"/>
      <c r="EL3" s="375"/>
      <c r="EM3" s="375"/>
      <c r="EN3" s="375"/>
      <c r="EO3" s="375"/>
      <c r="EP3" s="375"/>
      <c r="EQ3" s="375"/>
      <c r="ER3" s="375"/>
      <c r="ES3" s="375"/>
      <c r="ET3" s="375"/>
      <c r="EU3" s="375"/>
      <c r="EV3" s="375"/>
      <c r="EW3" s="375"/>
      <c r="EX3" s="375"/>
      <c r="EY3" s="375"/>
      <c r="EZ3" s="375"/>
      <c r="FA3" s="375"/>
      <c r="FB3" s="375"/>
      <c r="FC3" s="375"/>
      <c r="FD3" s="375"/>
      <c r="FE3" s="375"/>
      <c r="FF3" s="375"/>
      <c r="FG3" s="375"/>
      <c r="FH3" s="375"/>
      <c r="FI3" s="375"/>
      <c r="FJ3" s="375"/>
      <c r="FK3" s="375"/>
      <c r="FL3" s="376"/>
      <c r="FM3" s="374"/>
      <c r="FN3" s="375"/>
      <c r="FO3" s="375"/>
      <c r="FP3" s="375"/>
      <c r="FQ3" s="375"/>
      <c r="FR3" s="375"/>
      <c r="FS3" s="375"/>
      <c r="FT3" s="375"/>
      <c r="FU3" s="375"/>
      <c r="FV3" s="375"/>
      <c r="FW3" s="375"/>
      <c r="FX3" s="375"/>
      <c r="FY3" s="375"/>
      <c r="FZ3" s="375"/>
      <c r="GA3" s="375"/>
      <c r="GB3" s="375"/>
      <c r="GC3" s="375"/>
      <c r="GD3" s="375"/>
      <c r="GE3" s="375"/>
      <c r="GF3" s="375"/>
      <c r="GG3" s="375"/>
      <c r="GH3" s="375"/>
      <c r="GI3" s="375"/>
      <c r="GJ3" s="375"/>
      <c r="GK3" s="375"/>
      <c r="GL3" s="375"/>
      <c r="GM3" s="375"/>
      <c r="GN3" s="375"/>
      <c r="GO3" s="375"/>
      <c r="GP3" s="375"/>
      <c r="GQ3" s="375"/>
      <c r="GR3" s="375"/>
      <c r="GS3" s="376"/>
      <c r="GT3" s="374"/>
      <c r="GU3" s="375"/>
      <c r="GV3" s="375"/>
      <c r="GW3" s="375"/>
      <c r="GX3" s="375"/>
      <c r="GY3" s="375"/>
      <c r="GZ3" s="375"/>
      <c r="HA3" s="375"/>
      <c r="HB3" s="375"/>
      <c r="HC3" s="375"/>
      <c r="HD3" s="375"/>
      <c r="HE3" s="375"/>
      <c r="HF3" s="375"/>
      <c r="HG3" s="375"/>
      <c r="HH3" s="375"/>
      <c r="HI3" s="375"/>
      <c r="HJ3" s="375"/>
      <c r="HK3" s="375"/>
      <c r="HL3" s="375"/>
      <c r="HM3" s="375"/>
      <c r="HN3" s="375"/>
      <c r="HO3" s="375"/>
      <c r="HP3" s="375"/>
      <c r="HQ3" s="375"/>
      <c r="HR3" s="375"/>
      <c r="HS3" s="375"/>
      <c r="HT3" s="375"/>
      <c r="HU3" s="375"/>
      <c r="HV3" s="375"/>
      <c r="HW3" s="375"/>
      <c r="HX3" s="375"/>
      <c r="HY3" s="375"/>
      <c r="HZ3" s="376"/>
    </row>
    <row r="4" spans="1:234" ht="50.1" customHeight="1">
      <c r="A4" s="486" t="s">
        <v>3570</v>
      </c>
      <c r="B4" s="487"/>
      <c r="C4" s="198" t="s">
        <v>2932</v>
      </c>
      <c r="D4" s="374"/>
      <c r="E4" s="375"/>
      <c r="F4" s="375"/>
      <c r="G4" s="375"/>
      <c r="H4" s="375"/>
      <c r="I4" s="375"/>
      <c r="J4" s="375"/>
      <c r="K4" s="375"/>
      <c r="L4" s="375"/>
      <c r="M4" s="375"/>
      <c r="N4" s="375"/>
      <c r="O4" s="375"/>
      <c r="P4" s="375"/>
      <c r="Q4" s="375"/>
      <c r="R4" s="375"/>
      <c r="S4" s="375"/>
      <c r="T4" s="375"/>
      <c r="U4" s="375"/>
      <c r="V4" s="375"/>
      <c r="W4" s="375"/>
      <c r="X4" s="375"/>
      <c r="Y4" s="375"/>
      <c r="Z4" s="375"/>
      <c r="AA4" s="375"/>
      <c r="AB4" s="375"/>
      <c r="AC4" s="375"/>
      <c r="AD4" s="375"/>
      <c r="AE4" s="375"/>
      <c r="AF4" s="375"/>
      <c r="AG4" s="375"/>
      <c r="AH4" s="375"/>
      <c r="AI4" s="375"/>
      <c r="AJ4" s="376"/>
      <c r="AK4" s="374"/>
      <c r="AL4" s="375"/>
      <c r="AM4" s="375"/>
      <c r="AN4" s="375"/>
      <c r="AO4" s="375"/>
      <c r="AP4" s="375"/>
      <c r="AQ4" s="375"/>
      <c r="AR4" s="375"/>
      <c r="AS4" s="375"/>
      <c r="AT4" s="375"/>
      <c r="AU4" s="375"/>
      <c r="AV4" s="375"/>
      <c r="AW4" s="375"/>
      <c r="AX4" s="375"/>
      <c r="AY4" s="375"/>
      <c r="AZ4" s="375"/>
      <c r="BA4" s="375"/>
      <c r="BB4" s="375"/>
      <c r="BC4" s="375"/>
      <c r="BD4" s="375"/>
      <c r="BE4" s="375"/>
      <c r="BF4" s="375"/>
      <c r="BG4" s="375"/>
      <c r="BH4" s="375"/>
      <c r="BI4" s="375"/>
      <c r="BJ4" s="375"/>
      <c r="BK4" s="375"/>
      <c r="BL4" s="375"/>
      <c r="BM4" s="375"/>
      <c r="BN4" s="375"/>
      <c r="BO4" s="375"/>
      <c r="BP4" s="375"/>
      <c r="BQ4" s="376"/>
      <c r="BR4" s="374"/>
      <c r="BS4" s="375"/>
      <c r="BT4" s="375"/>
      <c r="BU4" s="375"/>
      <c r="BV4" s="375"/>
      <c r="BW4" s="375"/>
      <c r="BX4" s="375"/>
      <c r="BY4" s="375"/>
      <c r="BZ4" s="375"/>
      <c r="CA4" s="375"/>
      <c r="CB4" s="375"/>
      <c r="CC4" s="375"/>
      <c r="CD4" s="375"/>
      <c r="CE4" s="375"/>
      <c r="CF4" s="375"/>
      <c r="CG4" s="375"/>
      <c r="CH4" s="375"/>
      <c r="CI4" s="375"/>
      <c r="CJ4" s="375"/>
      <c r="CK4" s="375"/>
      <c r="CL4" s="375"/>
      <c r="CM4" s="375"/>
      <c r="CN4" s="375"/>
      <c r="CO4" s="375"/>
      <c r="CP4" s="375"/>
      <c r="CQ4" s="375"/>
      <c r="CR4" s="375"/>
      <c r="CS4" s="375"/>
      <c r="CT4" s="375"/>
      <c r="CU4" s="375"/>
      <c r="CV4" s="375"/>
      <c r="CW4" s="375"/>
      <c r="CX4" s="376"/>
      <c r="CY4" s="374"/>
      <c r="CZ4" s="375"/>
      <c r="DA4" s="375"/>
      <c r="DB4" s="375"/>
      <c r="DC4" s="375"/>
      <c r="DD4" s="375"/>
      <c r="DE4" s="375"/>
      <c r="DF4" s="375"/>
      <c r="DG4" s="375"/>
      <c r="DH4" s="375"/>
      <c r="DI4" s="375"/>
      <c r="DJ4" s="375"/>
      <c r="DK4" s="375"/>
      <c r="DL4" s="375"/>
      <c r="DM4" s="375"/>
      <c r="DN4" s="375"/>
      <c r="DO4" s="375"/>
      <c r="DP4" s="375"/>
      <c r="DQ4" s="375"/>
      <c r="DR4" s="375"/>
      <c r="DS4" s="375"/>
      <c r="DT4" s="375"/>
      <c r="DU4" s="375"/>
      <c r="DV4" s="375"/>
      <c r="DW4" s="375"/>
      <c r="DX4" s="375"/>
      <c r="DY4" s="375"/>
      <c r="DZ4" s="375"/>
      <c r="EA4" s="375"/>
      <c r="EB4" s="375"/>
      <c r="EC4" s="375"/>
      <c r="ED4" s="375"/>
      <c r="EE4" s="376"/>
      <c r="EF4" s="374"/>
      <c r="EG4" s="375"/>
      <c r="EH4" s="375"/>
      <c r="EI4" s="375"/>
      <c r="EJ4" s="375"/>
      <c r="EK4" s="375"/>
      <c r="EL4" s="375"/>
      <c r="EM4" s="375"/>
      <c r="EN4" s="375"/>
      <c r="EO4" s="375"/>
      <c r="EP4" s="375"/>
      <c r="EQ4" s="375"/>
      <c r="ER4" s="375"/>
      <c r="ES4" s="375"/>
      <c r="ET4" s="375"/>
      <c r="EU4" s="375"/>
      <c r="EV4" s="375"/>
      <c r="EW4" s="375"/>
      <c r="EX4" s="375"/>
      <c r="EY4" s="375"/>
      <c r="EZ4" s="375"/>
      <c r="FA4" s="375"/>
      <c r="FB4" s="375"/>
      <c r="FC4" s="375"/>
      <c r="FD4" s="375"/>
      <c r="FE4" s="375"/>
      <c r="FF4" s="375"/>
      <c r="FG4" s="375"/>
      <c r="FH4" s="375"/>
      <c r="FI4" s="375"/>
      <c r="FJ4" s="375"/>
      <c r="FK4" s="375"/>
      <c r="FL4" s="376"/>
      <c r="FM4" s="374"/>
      <c r="FN4" s="375"/>
      <c r="FO4" s="375"/>
      <c r="FP4" s="375"/>
      <c r="FQ4" s="375"/>
      <c r="FR4" s="375"/>
      <c r="FS4" s="375"/>
      <c r="FT4" s="375"/>
      <c r="FU4" s="375"/>
      <c r="FV4" s="375"/>
      <c r="FW4" s="375"/>
      <c r="FX4" s="375"/>
      <c r="FY4" s="375"/>
      <c r="FZ4" s="375"/>
      <c r="GA4" s="375"/>
      <c r="GB4" s="375"/>
      <c r="GC4" s="375"/>
      <c r="GD4" s="375"/>
      <c r="GE4" s="375"/>
      <c r="GF4" s="375"/>
      <c r="GG4" s="375"/>
      <c r="GH4" s="375"/>
      <c r="GI4" s="375"/>
      <c r="GJ4" s="375"/>
      <c r="GK4" s="375"/>
      <c r="GL4" s="375"/>
      <c r="GM4" s="375"/>
      <c r="GN4" s="375"/>
      <c r="GO4" s="375"/>
      <c r="GP4" s="375"/>
      <c r="GQ4" s="375"/>
      <c r="GR4" s="375"/>
      <c r="GS4" s="376"/>
      <c r="GT4" s="374"/>
      <c r="GU4" s="375"/>
      <c r="GV4" s="375"/>
      <c r="GW4" s="375"/>
      <c r="GX4" s="375"/>
      <c r="GY4" s="375"/>
      <c r="GZ4" s="375"/>
      <c r="HA4" s="375"/>
      <c r="HB4" s="375"/>
      <c r="HC4" s="375"/>
      <c r="HD4" s="375"/>
      <c r="HE4" s="375"/>
      <c r="HF4" s="375"/>
      <c r="HG4" s="375"/>
      <c r="HH4" s="375"/>
      <c r="HI4" s="375"/>
      <c r="HJ4" s="375"/>
      <c r="HK4" s="375"/>
      <c r="HL4" s="375"/>
      <c r="HM4" s="375"/>
      <c r="HN4" s="375"/>
      <c r="HO4" s="375"/>
      <c r="HP4" s="375"/>
      <c r="HQ4" s="375"/>
      <c r="HR4" s="375"/>
      <c r="HS4" s="375"/>
      <c r="HT4" s="375"/>
      <c r="HU4" s="375"/>
      <c r="HV4" s="375"/>
      <c r="HW4" s="375"/>
      <c r="HX4" s="375"/>
      <c r="HY4" s="375"/>
      <c r="HZ4" s="376"/>
    </row>
    <row r="5" spans="1:234" ht="50.1" customHeight="1">
      <c r="A5" s="448" t="s">
        <v>55</v>
      </c>
      <c r="B5" s="449"/>
      <c r="C5" s="169">
        <v>6</v>
      </c>
      <c r="D5" s="374"/>
      <c r="E5" s="375"/>
      <c r="F5" s="375"/>
      <c r="G5" s="375"/>
      <c r="H5" s="375"/>
      <c r="I5" s="375"/>
      <c r="J5" s="375"/>
      <c r="K5" s="375"/>
      <c r="L5" s="375"/>
      <c r="M5" s="375"/>
      <c r="N5" s="375"/>
      <c r="O5" s="375"/>
      <c r="P5" s="375"/>
      <c r="Q5" s="375"/>
      <c r="R5" s="375"/>
      <c r="S5" s="375"/>
      <c r="T5" s="375"/>
      <c r="U5" s="375"/>
      <c r="V5" s="375"/>
      <c r="W5" s="375"/>
      <c r="X5" s="375"/>
      <c r="Y5" s="375"/>
      <c r="Z5" s="375"/>
      <c r="AA5" s="375"/>
      <c r="AB5" s="375"/>
      <c r="AC5" s="375"/>
      <c r="AD5" s="375"/>
      <c r="AE5" s="375"/>
      <c r="AF5" s="375"/>
      <c r="AG5" s="375"/>
      <c r="AH5" s="375"/>
      <c r="AI5" s="375"/>
      <c r="AJ5" s="376"/>
      <c r="AK5" s="374"/>
      <c r="AL5" s="375"/>
      <c r="AM5" s="375"/>
      <c r="AN5" s="375"/>
      <c r="AO5" s="375"/>
      <c r="AP5" s="375"/>
      <c r="AQ5" s="375"/>
      <c r="AR5" s="375"/>
      <c r="AS5" s="375"/>
      <c r="AT5" s="375"/>
      <c r="AU5" s="375"/>
      <c r="AV5" s="375"/>
      <c r="AW5" s="375"/>
      <c r="AX5" s="375"/>
      <c r="AY5" s="375"/>
      <c r="AZ5" s="375"/>
      <c r="BA5" s="375"/>
      <c r="BB5" s="375"/>
      <c r="BC5" s="375"/>
      <c r="BD5" s="375"/>
      <c r="BE5" s="375"/>
      <c r="BF5" s="375"/>
      <c r="BG5" s="375"/>
      <c r="BH5" s="375"/>
      <c r="BI5" s="375"/>
      <c r="BJ5" s="375"/>
      <c r="BK5" s="375"/>
      <c r="BL5" s="375"/>
      <c r="BM5" s="375"/>
      <c r="BN5" s="375"/>
      <c r="BO5" s="375"/>
      <c r="BP5" s="375"/>
      <c r="BQ5" s="376"/>
      <c r="BR5" s="374"/>
      <c r="BS5" s="375"/>
      <c r="BT5" s="375"/>
      <c r="BU5" s="375"/>
      <c r="BV5" s="375"/>
      <c r="BW5" s="375"/>
      <c r="BX5" s="375"/>
      <c r="BY5" s="375"/>
      <c r="BZ5" s="375"/>
      <c r="CA5" s="375"/>
      <c r="CB5" s="375"/>
      <c r="CC5" s="375"/>
      <c r="CD5" s="375"/>
      <c r="CE5" s="375"/>
      <c r="CF5" s="375"/>
      <c r="CG5" s="375"/>
      <c r="CH5" s="375"/>
      <c r="CI5" s="375"/>
      <c r="CJ5" s="375"/>
      <c r="CK5" s="375"/>
      <c r="CL5" s="375"/>
      <c r="CM5" s="375"/>
      <c r="CN5" s="375"/>
      <c r="CO5" s="375"/>
      <c r="CP5" s="375"/>
      <c r="CQ5" s="375"/>
      <c r="CR5" s="375"/>
      <c r="CS5" s="375"/>
      <c r="CT5" s="375"/>
      <c r="CU5" s="375"/>
      <c r="CV5" s="375"/>
      <c r="CW5" s="375"/>
      <c r="CX5" s="376"/>
      <c r="CY5" s="374"/>
      <c r="CZ5" s="375"/>
      <c r="DA5" s="375"/>
      <c r="DB5" s="375"/>
      <c r="DC5" s="375"/>
      <c r="DD5" s="375"/>
      <c r="DE5" s="375"/>
      <c r="DF5" s="375"/>
      <c r="DG5" s="375"/>
      <c r="DH5" s="375"/>
      <c r="DI5" s="375"/>
      <c r="DJ5" s="375"/>
      <c r="DK5" s="375"/>
      <c r="DL5" s="375"/>
      <c r="DM5" s="375"/>
      <c r="DN5" s="375"/>
      <c r="DO5" s="375"/>
      <c r="DP5" s="375"/>
      <c r="DQ5" s="375"/>
      <c r="DR5" s="375"/>
      <c r="DS5" s="375"/>
      <c r="DT5" s="375"/>
      <c r="DU5" s="375"/>
      <c r="DV5" s="375"/>
      <c r="DW5" s="375"/>
      <c r="DX5" s="375"/>
      <c r="DY5" s="375"/>
      <c r="DZ5" s="375"/>
      <c r="EA5" s="375"/>
      <c r="EB5" s="375"/>
      <c r="EC5" s="375"/>
      <c r="ED5" s="375"/>
      <c r="EE5" s="376"/>
      <c r="EF5" s="374"/>
      <c r="EG5" s="375"/>
      <c r="EH5" s="375"/>
      <c r="EI5" s="375"/>
      <c r="EJ5" s="375"/>
      <c r="EK5" s="375"/>
      <c r="EL5" s="375"/>
      <c r="EM5" s="375"/>
      <c r="EN5" s="375"/>
      <c r="EO5" s="375"/>
      <c r="EP5" s="375"/>
      <c r="EQ5" s="375"/>
      <c r="ER5" s="375"/>
      <c r="ES5" s="375"/>
      <c r="ET5" s="375"/>
      <c r="EU5" s="375"/>
      <c r="EV5" s="375"/>
      <c r="EW5" s="375"/>
      <c r="EX5" s="375"/>
      <c r="EY5" s="375"/>
      <c r="EZ5" s="375"/>
      <c r="FA5" s="375"/>
      <c r="FB5" s="375"/>
      <c r="FC5" s="375"/>
      <c r="FD5" s="375"/>
      <c r="FE5" s="375"/>
      <c r="FF5" s="375"/>
      <c r="FG5" s="375"/>
      <c r="FH5" s="375"/>
      <c r="FI5" s="375"/>
      <c r="FJ5" s="375"/>
      <c r="FK5" s="375"/>
      <c r="FL5" s="376"/>
      <c r="FM5" s="374"/>
      <c r="FN5" s="375"/>
      <c r="FO5" s="375"/>
      <c r="FP5" s="375"/>
      <c r="FQ5" s="375"/>
      <c r="FR5" s="375"/>
      <c r="FS5" s="375"/>
      <c r="FT5" s="375"/>
      <c r="FU5" s="375"/>
      <c r="FV5" s="375"/>
      <c r="FW5" s="375"/>
      <c r="FX5" s="375"/>
      <c r="FY5" s="375"/>
      <c r="FZ5" s="375"/>
      <c r="GA5" s="375"/>
      <c r="GB5" s="375"/>
      <c r="GC5" s="375"/>
      <c r="GD5" s="375"/>
      <c r="GE5" s="375"/>
      <c r="GF5" s="375"/>
      <c r="GG5" s="375"/>
      <c r="GH5" s="375"/>
      <c r="GI5" s="375"/>
      <c r="GJ5" s="375"/>
      <c r="GK5" s="375"/>
      <c r="GL5" s="375"/>
      <c r="GM5" s="375"/>
      <c r="GN5" s="375"/>
      <c r="GO5" s="375"/>
      <c r="GP5" s="375"/>
      <c r="GQ5" s="375"/>
      <c r="GR5" s="375"/>
      <c r="GS5" s="376"/>
      <c r="GT5" s="374"/>
      <c r="GU5" s="375"/>
      <c r="GV5" s="375"/>
      <c r="GW5" s="375"/>
      <c r="GX5" s="375"/>
      <c r="GY5" s="375"/>
      <c r="GZ5" s="375"/>
      <c r="HA5" s="375"/>
      <c r="HB5" s="375"/>
      <c r="HC5" s="375"/>
      <c r="HD5" s="375"/>
      <c r="HE5" s="375"/>
      <c r="HF5" s="375"/>
      <c r="HG5" s="375"/>
      <c r="HH5" s="375"/>
      <c r="HI5" s="375"/>
      <c r="HJ5" s="375"/>
      <c r="HK5" s="375"/>
      <c r="HL5" s="375"/>
      <c r="HM5" s="375"/>
      <c r="HN5" s="375"/>
      <c r="HO5" s="375"/>
      <c r="HP5" s="375"/>
      <c r="HQ5" s="375"/>
      <c r="HR5" s="375"/>
      <c r="HS5" s="375"/>
      <c r="HT5" s="375"/>
      <c r="HU5" s="375"/>
      <c r="HV5" s="375"/>
      <c r="HW5" s="375"/>
      <c r="HX5" s="375"/>
      <c r="HY5" s="375"/>
      <c r="HZ5" s="376"/>
    </row>
    <row r="6" spans="1:234" ht="50.1" customHeight="1">
      <c r="A6" s="448" t="s">
        <v>3571</v>
      </c>
      <c r="B6" s="449"/>
      <c r="C6" s="170">
        <v>41182</v>
      </c>
      <c r="D6" s="374"/>
      <c r="E6" s="375"/>
      <c r="F6" s="375"/>
      <c r="G6" s="375"/>
      <c r="H6" s="375"/>
      <c r="I6" s="375"/>
      <c r="J6" s="375"/>
      <c r="K6" s="375"/>
      <c r="L6" s="375"/>
      <c r="M6" s="375"/>
      <c r="N6" s="375"/>
      <c r="O6" s="375"/>
      <c r="P6" s="375"/>
      <c r="Q6" s="375"/>
      <c r="R6" s="375"/>
      <c r="S6" s="375"/>
      <c r="T6" s="375"/>
      <c r="U6" s="375"/>
      <c r="V6" s="375"/>
      <c r="W6" s="375"/>
      <c r="X6" s="375"/>
      <c r="Y6" s="375"/>
      <c r="Z6" s="375"/>
      <c r="AA6" s="375"/>
      <c r="AB6" s="375"/>
      <c r="AC6" s="375"/>
      <c r="AD6" s="375"/>
      <c r="AE6" s="375"/>
      <c r="AF6" s="375"/>
      <c r="AG6" s="375"/>
      <c r="AH6" s="375"/>
      <c r="AI6" s="375"/>
      <c r="AJ6" s="376"/>
      <c r="AK6" s="374"/>
      <c r="AL6" s="375"/>
      <c r="AM6" s="375"/>
      <c r="AN6" s="375"/>
      <c r="AO6" s="375"/>
      <c r="AP6" s="375"/>
      <c r="AQ6" s="375"/>
      <c r="AR6" s="375"/>
      <c r="AS6" s="375"/>
      <c r="AT6" s="375"/>
      <c r="AU6" s="375"/>
      <c r="AV6" s="375"/>
      <c r="AW6" s="375"/>
      <c r="AX6" s="375"/>
      <c r="AY6" s="375"/>
      <c r="AZ6" s="375"/>
      <c r="BA6" s="375"/>
      <c r="BB6" s="375"/>
      <c r="BC6" s="375"/>
      <c r="BD6" s="375"/>
      <c r="BE6" s="375"/>
      <c r="BF6" s="375"/>
      <c r="BG6" s="375"/>
      <c r="BH6" s="375"/>
      <c r="BI6" s="375"/>
      <c r="BJ6" s="375"/>
      <c r="BK6" s="375"/>
      <c r="BL6" s="375"/>
      <c r="BM6" s="375"/>
      <c r="BN6" s="375"/>
      <c r="BO6" s="375"/>
      <c r="BP6" s="375"/>
      <c r="BQ6" s="376"/>
      <c r="BR6" s="374"/>
      <c r="BS6" s="375"/>
      <c r="BT6" s="375"/>
      <c r="BU6" s="375"/>
      <c r="BV6" s="375"/>
      <c r="BW6" s="375"/>
      <c r="BX6" s="375"/>
      <c r="BY6" s="375"/>
      <c r="BZ6" s="375"/>
      <c r="CA6" s="375"/>
      <c r="CB6" s="375"/>
      <c r="CC6" s="375"/>
      <c r="CD6" s="375"/>
      <c r="CE6" s="375"/>
      <c r="CF6" s="375"/>
      <c r="CG6" s="375"/>
      <c r="CH6" s="375"/>
      <c r="CI6" s="375"/>
      <c r="CJ6" s="375"/>
      <c r="CK6" s="375"/>
      <c r="CL6" s="375"/>
      <c r="CM6" s="375"/>
      <c r="CN6" s="375"/>
      <c r="CO6" s="375"/>
      <c r="CP6" s="375"/>
      <c r="CQ6" s="375"/>
      <c r="CR6" s="375"/>
      <c r="CS6" s="375"/>
      <c r="CT6" s="375"/>
      <c r="CU6" s="375"/>
      <c r="CV6" s="375"/>
      <c r="CW6" s="375"/>
      <c r="CX6" s="376"/>
      <c r="CY6" s="374"/>
      <c r="CZ6" s="375"/>
      <c r="DA6" s="375"/>
      <c r="DB6" s="375"/>
      <c r="DC6" s="375"/>
      <c r="DD6" s="375"/>
      <c r="DE6" s="375"/>
      <c r="DF6" s="375"/>
      <c r="DG6" s="375"/>
      <c r="DH6" s="375"/>
      <c r="DI6" s="375"/>
      <c r="DJ6" s="375"/>
      <c r="DK6" s="375"/>
      <c r="DL6" s="375"/>
      <c r="DM6" s="375"/>
      <c r="DN6" s="375"/>
      <c r="DO6" s="375"/>
      <c r="DP6" s="375"/>
      <c r="DQ6" s="375"/>
      <c r="DR6" s="375"/>
      <c r="DS6" s="375"/>
      <c r="DT6" s="375"/>
      <c r="DU6" s="375"/>
      <c r="DV6" s="375"/>
      <c r="DW6" s="375"/>
      <c r="DX6" s="375"/>
      <c r="DY6" s="375"/>
      <c r="DZ6" s="375"/>
      <c r="EA6" s="375"/>
      <c r="EB6" s="375"/>
      <c r="EC6" s="375"/>
      <c r="ED6" s="375"/>
      <c r="EE6" s="376"/>
      <c r="EF6" s="374"/>
      <c r="EG6" s="375"/>
      <c r="EH6" s="375"/>
      <c r="EI6" s="375"/>
      <c r="EJ6" s="375"/>
      <c r="EK6" s="375"/>
      <c r="EL6" s="375"/>
      <c r="EM6" s="375"/>
      <c r="EN6" s="375"/>
      <c r="EO6" s="375"/>
      <c r="EP6" s="375"/>
      <c r="EQ6" s="375"/>
      <c r="ER6" s="375"/>
      <c r="ES6" s="375"/>
      <c r="ET6" s="375"/>
      <c r="EU6" s="375"/>
      <c r="EV6" s="375"/>
      <c r="EW6" s="375"/>
      <c r="EX6" s="375"/>
      <c r="EY6" s="375"/>
      <c r="EZ6" s="375"/>
      <c r="FA6" s="375"/>
      <c r="FB6" s="375"/>
      <c r="FC6" s="375"/>
      <c r="FD6" s="375"/>
      <c r="FE6" s="375"/>
      <c r="FF6" s="375"/>
      <c r="FG6" s="375"/>
      <c r="FH6" s="375"/>
      <c r="FI6" s="375"/>
      <c r="FJ6" s="375"/>
      <c r="FK6" s="375"/>
      <c r="FL6" s="376"/>
      <c r="FM6" s="374"/>
      <c r="FN6" s="375"/>
      <c r="FO6" s="375"/>
      <c r="FP6" s="375"/>
      <c r="FQ6" s="375"/>
      <c r="FR6" s="375"/>
      <c r="FS6" s="375"/>
      <c r="FT6" s="375"/>
      <c r="FU6" s="375"/>
      <c r="FV6" s="375"/>
      <c r="FW6" s="375"/>
      <c r="FX6" s="375"/>
      <c r="FY6" s="375"/>
      <c r="FZ6" s="375"/>
      <c r="GA6" s="375"/>
      <c r="GB6" s="375"/>
      <c r="GC6" s="375"/>
      <c r="GD6" s="375"/>
      <c r="GE6" s="375"/>
      <c r="GF6" s="375"/>
      <c r="GG6" s="375"/>
      <c r="GH6" s="375"/>
      <c r="GI6" s="375"/>
      <c r="GJ6" s="375"/>
      <c r="GK6" s="375"/>
      <c r="GL6" s="375"/>
      <c r="GM6" s="375"/>
      <c r="GN6" s="375"/>
      <c r="GO6" s="375"/>
      <c r="GP6" s="375"/>
      <c r="GQ6" s="375"/>
      <c r="GR6" s="375"/>
      <c r="GS6" s="376"/>
      <c r="GT6" s="374"/>
      <c r="GU6" s="375"/>
      <c r="GV6" s="375"/>
      <c r="GW6" s="375"/>
      <c r="GX6" s="375"/>
      <c r="GY6" s="375"/>
      <c r="GZ6" s="375"/>
      <c r="HA6" s="375"/>
      <c r="HB6" s="375"/>
      <c r="HC6" s="375"/>
      <c r="HD6" s="375"/>
      <c r="HE6" s="375"/>
      <c r="HF6" s="375"/>
      <c r="HG6" s="375"/>
      <c r="HH6" s="375"/>
      <c r="HI6" s="375"/>
      <c r="HJ6" s="375"/>
      <c r="HK6" s="375"/>
      <c r="HL6" s="375"/>
      <c r="HM6" s="375"/>
      <c r="HN6" s="375"/>
      <c r="HO6" s="375"/>
      <c r="HP6" s="375"/>
      <c r="HQ6" s="375"/>
      <c r="HR6" s="375"/>
      <c r="HS6" s="375"/>
      <c r="HT6" s="375"/>
      <c r="HU6" s="375"/>
      <c r="HV6" s="375"/>
      <c r="HW6" s="375"/>
      <c r="HX6" s="375"/>
      <c r="HY6" s="375"/>
      <c r="HZ6" s="376"/>
    </row>
    <row r="7" spans="1:234" ht="60" customHeight="1" outlineLevel="1">
      <c r="A7" s="448" t="s">
        <v>1707</v>
      </c>
      <c r="B7" s="449"/>
      <c r="C7" s="117"/>
      <c r="D7" s="374"/>
      <c r="E7" s="375"/>
      <c r="F7" s="375"/>
      <c r="G7" s="375"/>
      <c r="H7" s="375"/>
      <c r="I7" s="375"/>
      <c r="J7" s="375"/>
      <c r="K7" s="375"/>
      <c r="L7" s="375"/>
      <c r="M7" s="375"/>
      <c r="N7" s="375"/>
      <c r="O7" s="375"/>
      <c r="P7" s="375"/>
      <c r="Q7" s="375"/>
      <c r="R7" s="375"/>
      <c r="S7" s="375"/>
      <c r="T7" s="375"/>
      <c r="U7" s="375"/>
      <c r="V7" s="375"/>
      <c r="W7" s="375"/>
      <c r="X7" s="375"/>
      <c r="Y7" s="375"/>
      <c r="Z7" s="375"/>
      <c r="AA7" s="375"/>
      <c r="AB7" s="375"/>
      <c r="AC7" s="375"/>
      <c r="AD7" s="375"/>
      <c r="AE7" s="375"/>
      <c r="AF7" s="375"/>
      <c r="AG7" s="375"/>
      <c r="AH7" s="375"/>
      <c r="AI7" s="375"/>
      <c r="AJ7" s="376"/>
      <c r="AK7" s="374"/>
      <c r="AL7" s="375"/>
      <c r="AM7" s="375"/>
      <c r="AN7" s="375"/>
      <c r="AO7" s="375"/>
      <c r="AP7" s="375"/>
      <c r="AQ7" s="375"/>
      <c r="AR7" s="375"/>
      <c r="AS7" s="375"/>
      <c r="AT7" s="375"/>
      <c r="AU7" s="375"/>
      <c r="AV7" s="375"/>
      <c r="AW7" s="375"/>
      <c r="AX7" s="375"/>
      <c r="AY7" s="375"/>
      <c r="AZ7" s="375"/>
      <c r="BA7" s="375"/>
      <c r="BB7" s="375"/>
      <c r="BC7" s="375"/>
      <c r="BD7" s="375"/>
      <c r="BE7" s="375"/>
      <c r="BF7" s="375"/>
      <c r="BG7" s="375"/>
      <c r="BH7" s="375"/>
      <c r="BI7" s="375"/>
      <c r="BJ7" s="375"/>
      <c r="BK7" s="375"/>
      <c r="BL7" s="375"/>
      <c r="BM7" s="375"/>
      <c r="BN7" s="375"/>
      <c r="BO7" s="375"/>
      <c r="BP7" s="375"/>
      <c r="BQ7" s="376"/>
      <c r="BR7" s="374"/>
      <c r="BS7" s="375"/>
      <c r="BT7" s="375"/>
      <c r="BU7" s="375"/>
      <c r="BV7" s="375"/>
      <c r="BW7" s="375"/>
      <c r="BX7" s="375"/>
      <c r="BY7" s="375"/>
      <c r="BZ7" s="375"/>
      <c r="CA7" s="375"/>
      <c r="CB7" s="375"/>
      <c r="CC7" s="375"/>
      <c r="CD7" s="375"/>
      <c r="CE7" s="375"/>
      <c r="CF7" s="375"/>
      <c r="CG7" s="375"/>
      <c r="CH7" s="375"/>
      <c r="CI7" s="375"/>
      <c r="CJ7" s="375"/>
      <c r="CK7" s="375"/>
      <c r="CL7" s="375"/>
      <c r="CM7" s="375"/>
      <c r="CN7" s="375"/>
      <c r="CO7" s="375"/>
      <c r="CP7" s="375"/>
      <c r="CQ7" s="375"/>
      <c r="CR7" s="375"/>
      <c r="CS7" s="375"/>
      <c r="CT7" s="375"/>
      <c r="CU7" s="375"/>
      <c r="CV7" s="375"/>
      <c r="CW7" s="375"/>
      <c r="CX7" s="376"/>
      <c r="CY7" s="374"/>
      <c r="CZ7" s="375"/>
      <c r="DA7" s="375"/>
      <c r="DB7" s="375"/>
      <c r="DC7" s="375"/>
      <c r="DD7" s="375"/>
      <c r="DE7" s="375"/>
      <c r="DF7" s="375"/>
      <c r="DG7" s="375"/>
      <c r="DH7" s="375"/>
      <c r="DI7" s="375"/>
      <c r="DJ7" s="375"/>
      <c r="DK7" s="375"/>
      <c r="DL7" s="375"/>
      <c r="DM7" s="375"/>
      <c r="DN7" s="375"/>
      <c r="DO7" s="375"/>
      <c r="DP7" s="375"/>
      <c r="DQ7" s="375"/>
      <c r="DR7" s="375"/>
      <c r="DS7" s="375"/>
      <c r="DT7" s="375"/>
      <c r="DU7" s="375"/>
      <c r="DV7" s="375"/>
      <c r="DW7" s="375"/>
      <c r="DX7" s="375"/>
      <c r="DY7" s="375"/>
      <c r="DZ7" s="375"/>
      <c r="EA7" s="375"/>
      <c r="EB7" s="375"/>
      <c r="EC7" s="375"/>
      <c r="ED7" s="375"/>
      <c r="EE7" s="376"/>
      <c r="EF7" s="374"/>
      <c r="EG7" s="375"/>
      <c r="EH7" s="375"/>
      <c r="EI7" s="375"/>
      <c r="EJ7" s="375"/>
      <c r="EK7" s="375"/>
      <c r="EL7" s="375"/>
      <c r="EM7" s="375"/>
      <c r="EN7" s="375"/>
      <c r="EO7" s="375"/>
      <c r="EP7" s="375"/>
      <c r="EQ7" s="375"/>
      <c r="ER7" s="375"/>
      <c r="ES7" s="375"/>
      <c r="ET7" s="375"/>
      <c r="EU7" s="375"/>
      <c r="EV7" s="375"/>
      <c r="EW7" s="375"/>
      <c r="EX7" s="375"/>
      <c r="EY7" s="375"/>
      <c r="EZ7" s="375"/>
      <c r="FA7" s="375"/>
      <c r="FB7" s="375"/>
      <c r="FC7" s="375"/>
      <c r="FD7" s="375"/>
      <c r="FE7" s="375"/>
      <c r="FF7" s="375"/>
      <c r="FG7" s="375"/>
      <c r="FH7" s="375"/>
      <c r="FI7" s="375"/>
      <c r="FJ7" s="375"/>
      <c r="FK7" s="375"/>
      <c r="FL7" s="376"/>
      <c r="FM7" s="374"/>
      <c r="FN7" s="375"/>
      <c r="FO7" s="375"/>
      <c r="FP7" s="375"/>
      <c r="FQ7" s="375"/>
      <c r="FR7" s="375"/>
      <c r="FS7" s="375"/>
      <c r="FT7" s="375"/>
      <c r="FU7" s="375"/>
      <c r="FV7" s="375"/>
      <c r="FW7" s="375"/>
      <c r="FX7" s="375"/>
      <c r="FY7" s="375"/>
      <c r="FZ7" s="375"/>
      <c r="GA7" s="375"/>
      <c r="GB7" s="375"/>
      <c r="GC7" s="375"/>
      <c r="GD7" s="375"/>
      <c r="GE7" s="375"/>
      <c r="GF7" s="375"/>
      <c r="GG7" s="375"/>
      <c r="GH7" s="375"/>
      <c r="GI7" s="375"/>
      <c r="GJ7" s="375"/>
      <c r="GK7" s="375"/>
      <c r="GL7" s="375"/>
      <c r="GM7" s="375"/>
      <c r="GN7" s="375"/>
      <c r="GO7" s="375"/>
      <c r="GP7" s="375"/>
      <c r="GQ7" s="375"/>
      <c r="GR7" s="375"/>
      <c r="GS7" s="376"/>
      <c r="GT7" s="374"/>
      <c r="GU7" s="375"/>
      <c r="GV7" s="375"/>
      <c r="GW7" s="375"/>
      <c r="GX7" s="375"/>
      <c r="GY7" s="375"/>
      <c r="GZ7" s="375"/>
      <c r="HA7" s="375"/>
      <c r="HB7" s="375"/>
      <c r="HC7" s="375"/>
      <c r="HD7" s="375"/>
      <c r="HE7" s="375"/>
      <c r="HF7" s="375"/>
      <c r="HG7" s="375"/>
      <c r="HH7" s="375"/>
      <c r="HI7" s="375"/>
      <c r="HJ7" s="375"/>
      <c r="HK7" s="375"/>
      <c r="HL7" s="375"/>
      <c r="HM7" s="375"/>
      <c r="HN7" s="375"/>
      <c r="HO7" s="375"/>
      <c r="HP7" s="375"/>
      <c r="HQ7" s="375"/>
      <c r="HR7" s="375"/>
      <c r="HS7" s="375"/>
      <c r="HT7" s="375"/>
      <c r="HU7" s="375"/>
      <c r="HV7" s="375"/>
      <c r="HW7" s="375"/>
      <c r="HX7" s="375"/>
      <c r="HY7" s="375"/>
      <c r="HZ7" s="376"/>
    </row>
    <row r="8" spans="1:234" ht="60" customHeight="1" outlineLevel="1">
      <c r="A8" s="448" t="s">
        <v>1708</v>
      </c>
      <c r="B8" s="449"/>
      <c r="C8" s="117"/>
      <c r="D8" s="374"/>
      <c r="E8" s="375"/>
      <c r="F8" s="375"/>
      <c r="G8" s="375"/>
      <c r="H8" s="375"/>
      <c r="I8" s="375"/>
      <c r="J8" s="375"/>
      <c r="K8" s="375"/>
      <c r="L8" s="375"/>
      <c r="M8" s="375"/>
      <c r="N8" s="375"/>
      <c r="O8" s="375"/>
      <c r="P8" s="375"/>
      <c r="Q8" s="375"/>
      <c r="R8" s="375"/>
      <c r="S8" s="375"/>
      <c r="T8" s="375"/>
      <c r="U8" s="375"/>
      <c r="V8" s="375"/>
      <c r="W8" s="375"/>
      <c r="X8" s="375"/>
      <c r="Y8" s="375"/>
      <c r="Z8" s="375"/>
      <c r="AA8" s="375"/>
      <c r="AB8" s="375"/>
      <c r="AC8" s="375"/>
      <c r="AD8" s="375"/>
      <c r="AE8" s="375"/>
      <c r="AF8" s="375"/>
      <c r="AG8" s="375"/>
      <c r="AH8" s="375"/>
      <c r="AI8" s="375"/>
      <c r="AJ8" s="376"/>
      <c r="AK8" s="374"/>
      <c r="AL8" s="375"/>
      <c r="AM8" s="375"/>
      <c r="AN8" s="375"/>
      <c r="AO8" s="375"/>
      <c r="AP8" s="375"/>
      <c r="AQ8" s="375"/>
      <c r="AR8" s="375"/>
      <c r="AS8" s="375"/>
      <c r="AT8" s="375"/>
      <c r="AU8" s="375"/>
      <c r="AV8" s="375"/>
      <c r="AW8" s="375"/>
      <c r="AX8" s="375"/>
      <c r="AY8" s="375"/>
      <c r="AZ8" s="375"/>
      <c r="BA8" s="375"/>
      <c r="BB8" s="375"/>
      <c r="BC8" s="375"/>
      <c r="BD8" s="375"/>
      <c r="BE8" s="375"/>
      <c r="BF8" s="375"/>
      <c r="BG8" s="375"/>
      <c r="BH8" s="375"/>
      <c r="BI8" s="375"/>
      <c r="BJ8" s="375"/>
      <c r="BK8" s="375"/>
      <c r="BL8" s="375"/>
      <c r="BM8" s="375"/>
      <c r="BN8" s="375"/>
      <c r="BO8" s="375"/>
      <c r="BP8" s="375"/>
      <c r="BQ8" s="376"/>
      <c r="BR8" s="374"/>
      <c r="BS8" s="375"/>
      <c r="BT8" s="375"/>
      <c r="BU8" s="375"/>
      <c r="BV8" s="375"/>
      <c r="BW8" s="375"/>
      <c r="BX8" s="375"/>
      <c r="BY8" s="375"/>
      <c r="BZ8" s="375"/>
      <c r="CA8" s="375"/>
      <c r="CB8" s="375"/>
      <c r="CC8" s="375"/>
      <c r="CD8" s="375"/>
      <c r="CE8" s="375"/>
      <c r="CF8" s="375"/>
      <c r="CG8" s="375"/>
      <c r="CH8" s="375"/>
      <c r="CI8" s="375"/>
      <c r="CJ8" s="375"/>
      <c r="CK8" s="375"/>
      <c r="CL8" s="375"/>
      <c r="CM8" s="375"/>
      <c r="CN8" s="375"/>
      <c r="CO8" s="375"/>
      <c r="CP8" s="375"/>
      <c r="CQ8" s="375"/>
      <c r="CR8" s="375"/>
      <c r="CS8" s="375"/>
      <c r="CT8" s="375"/>
      <c r="CU8" s="375"/>
      <c r="CV8" s="375"/>
      <c r="CW8" s="375"/>
      <c r="CX8" s="376"/>
      <c r="CY8" s="374"/>
      <c r="CZ8" s="375"/>
      <c r="DA8" s="375"/>
      <c r="DB8" s="375"/>
      <c r="DC8" s="375"/>
      <c r="DD8" s="375"/>
      <c r="DE8" s="375"/>
      <c r="DF8" s="375"/>
      <c r="DG8" s="375"/>
      <c r="DH8" s="375"/>
      <c r="DI8" s="375"/>
      <c r="DJ8" s="375"/>
      <c r="DK8" s="375"/>
      <c r="DL8" s="375"/>
      <c r="DM8" s="375"/>
      <c r="DN8" s="375"/>
      <c r="DO8" s="375"/>
      <c r="DP8" s="375"/>
      <c r="DQ8" s="375"/>
      <c r="DR8" s="375"/>
      <c r="DS8" s="375"/>
      <c r="DT8" s="375"/>
      <c r="DU8" s="375"/>
      <c r="DV8" s="375"/>
      <c r="DW8" s="375"/>
      <c r="DX8" s="375"/>
      <c r="DY8" s="375"/>
      <c r="DZ8" s="375"/>
      <c r="EA8" s="375"/>
      <c r="EB8" s="375"/>
      <c r="EC8" s="375"/>
      <c r="ED8" s="375"/>
      <c r="EE8" s="376"/>
      <c r="EF8" s="374"/>
      <c r="EG8" s="375"/>
      <c r="EH8" s="375"/>
      <c r="EI8" s="375"/>
      <c r="EJ8" s="375"/>
      <c r="EK8" s="375"/>
      <c r="EL8" s="375"/>
      <c r="EM8" s="375"/>
      <c r="EN8" s="375"/>
      <c r="EO8" s="375"/>
      <c r="EP8" s="375"/>
      <c r="EQ8" s="375"/>
      <c r="ER8" s="375"/>
      <c r="ES8" s="375"/>
      <c r="ET8" s="375"/>
      <c r="EU8" s="375"/>
      <c r="EV8" s="375"/>
      <c r="EW8" s="375"/>
      <c r="EX8" s="375"/>
      <c r="EY8" s="375"/>
      <c r="EZ8" s="375"/>
      <c r="FA8" s="375"/>
      <c r="FB8" s="375"/>
      <c r="FC8" s="375"/>
      <c r="FD8" s="375"/>
      <c r="FE8" s="375"/>
      <c r="FF8" s="375"/>
      <c r="FG8" s="375"/>
      <c r="FH8" s="375"/>
      <c r="FI8" s="375"/>
      <c r="FJ8" s="375"/>
      <c r="FK8" s="375"/>
      <c r="FL8" s="376"/>
      <c r="FM8" s="374"/>
      <c r="FN8" s="375"/>
      <c r="FO8" s="375"/>
      <c r="FP8" s="375"/>
      <c r="FQ8" s="375"/>
      <c r="FR8" s="375"/>
      <c r="FS8" s="375"/>
      <c r="FT8" s="375"/>
      <c r="FU8" s="375"/>
      <c r="FV8" s="375"/>
      <c r="FW8" s="375"/>
      <c r="FX8" s="375"/>
      <c r="FY8" s="375"/>
      <c r="FZ8" s="375"/>
      <c r="GA8" s="375"/>
      <c r="GB8" s="375"/>
      <c r="GC8" s="375"/>
      <c r="GD8" s="375"/>
      <c r="GE8" s="375"/>
      <c r="GF8" s="375"/>
      <c r="GG8" s="375"/>
      <c r="GH8" s="375"/>
      <c r="GI8" s="375"/>
      <c r="GJ8" s="375"/>
      <c r="GK8" s="375"/>
      <c r="GL8" s="375"/>
      <c r="GM8" s="375"/>
      <c r="GN8" s="375"/>
      <c r="GO8" s="375"/>
      <c r="GP8" s="375"/>
      <c r="GQ8" s="375"/>
      <c r="GR8" s="375"/>
      <c r="GS8" s="376"/>
      <c r="GT8" s="374"/>
      <c r="GU8" s="375"/>
      <c r="GV8" s="375"/>
      <c r="GW8" s="375"/>
      <c r="GX8" s="375"/>
      <c r="GY8" s="375"/>
      <c r="GZ8" s="375"/>
      <c r="HA8" s="375"/>
      <c r="HB8" s="375"/>
      <c r="HC8" s="375"/>
      <c r="HD8" s="375"/>
      <c r="HE8" s="375"/>
      <c r="HF8" s="375"/>
      <c r="HG8" s="375"/>
      <c r="HH8" s="375"/>
      <c r="HI8" s="375"/>
      <c r="HJ8" s="375"/>
      <c r="HK8" s="375"/>
      <c r="HL8" s="375"/>
      <c r="HM8" s="375"/>
      <c r="HN8" s="375"/>
      <c r="HO8" s="375"/>
      <c r="HP8" s="375"/>
      <c r="HQ8" s="375"/>
      <c r="HR8" s="375"/>
      <c r="HS8" s="375"/>
      <c r="HT8" s="375"/>
      <c r="HU8" s="375"/>
      <c r="HV8" s="375"/>
      <c r="HW8" s="375"/>
      <c r="HX8" s="375"/>
      <c r="HY8" s="375"/>
      <c r="HZ8" s="376"/>
    </row>
    <row r="9" spans="1:234" ht="69.95" customHeight="1" outlineLevel="1">
      <c r="A9" s="448" t="s">
        <v>1709</v>
      </c>
      <c r="B9" s="449"/>
      <c r="C9" s="117">
        <v>62962.671255579262</v>
      </c>
      <c r="D9" s="374"/>
      <c r="E9" s="375"/>
      <c r="F9" s="375"/>
      <c r="G9" s="375"/>
      <c r="H9" s="375"/>
      <c r="I9" s="375"/>
      <c r="J9" s="375"/>
      <c r="K9" s="375"/>
      <c r="L9" s="375"/>
      <c r="M9" s="375"/>
      <c r="N9" s="375"/>
      <c r="O9" s="375"/>
      <c r="P9" s="375"/>
      <c r="Q9" s="375"/>
      <c r="R9" s="375"/>
      <c r="S9" s="375"/>
      <c r="T9" s="375"/>
      <c r="U9" s="375"/>
      <c r="V9" s="375"/>
      <c r="W9" s="375"/>
      <c r="X9" s="375"/>
      <c r="Y9" s="375"/>
      <c r="Z9" s="375"/>
      <c r="AA9" s="375"/>
      <c r="AB9" s="375"/>
      <c r="AC9" s="375"/>
      <c r="AD9" s="375"/>
      <c r="AE9" s="375"/>
      <c r="AF9" s="375"/>
      <c r="AG9" s="375"/>
      <c r="AH9" s="375"/>
      <c r="AI9" s="375"/>
      <c r="AJ9" s="376"/>
      <c r="AK9" s="374"/>
      <c r="AL9" s="375"/>
      <c r="AM9" s="375"/>
      <c r="AN9" s="375"/>
      <c r="AO9" s="375"/>
      <c r="AP9" s="375"/>
      <c r="AQ9" s="375"/>
      <c r="AR9" s="375"/>
      <c r="AS9" s="375"/>
      <c r="AT9" s="375"/>
      <c r="AU9" s="375"/>
      <c r="AV9" s="375"/>
      <c r="AW9" s="375"/>
      <c r="AX9" s="375"/>
      <c r="AY9" s="375"/>
      <c r="AZ9" s="375"/>
      <c r="BA9" s="375"/>
      <c r="BB9" s="375"/>
      <c r="BC9" s="375"/>
      <c r="BD9" s="375"/>
      <c r="BE9" s="375"/>
      <c r="BF9" s="375"/>
      <c r="BG9" s="375"/>
      <c r="BH9" s="375"/>
      <c r="BI9" s="375"/>
      <c r="BJ9" s="375"/>
      <c r="BK9" s="375"/>
      <c r="BL9" s="375"/>
      <c r="BM9" s="375"/>
      <c r="BN9" s="375"/>
      <c r="BO9" s="375"/>
      <c r="BP9" s="375"/>
      <c r="BQ9" s="376"/>
      <c r="BR9" s="374"/>
      <c r="BS9" s="375"/>
      <c r="BT9" s="375"/>
      <c r="BU9" s="375"/>
      <c r="BV9" s="375"/>
      <c r="BW9" s="375"/>
      <c r="BX9" s="375"/>
      <c r="BY9" s="375"/>
      <c r="BZ9" s="375"/>
      <c r="CA9" s="375"/>
      <c r="CB9" s="375"/>
      <c r="CC9" s="375"/>
      <c r="CD9" s="375"/>
      <c r="CE9" s="375"/>
      <c r="CF9" s="375"/>
      <c r="CG9" s="375"/>
      <c r="CH9" s="375"/>
      <c r="CI9" s="375"/>
      <c r="CJ9" s="375"/>
      <c r="CK9" s="375"/>
      <c r="CL9" s="375"/>
      <c r="CM9" s="375"/>
      <c r="CN9" s="375"/>
      <c r="CO9" s="375"/>
      <c r="CP9" s="375"/>
      <c r="CQ9" s="375"/>
      <c r="CR9" s="375"/>
      <c r="CS9" s="375"/>
      <c r="CT9" s="375"/>
      <c r="CU9" s="375"/>
      <c r="CV9" s="375"/>
      <c r="CW9" s="375"/>
      <c r="CX9" s="376"/>
      <c r="CY9" s="374"/>
      <c r="CZ9" s="375"/>
      <c r="DA9" s="375"/>
      <c r="DB9" s="375"/>
      <c r="DC9" s="375"/>
      <c r="DD9" s="375"/>
      <c r="DE9" s="375"/>
      <c r="DF9" s="375"/>
      <c r="DG9" s="375"/>
      <c r="DH9" s="375"/>
      <c r="DI9" s="375"/>
      <c r="DJ9" s="375"/>
      <c r="DK9" s="375"/>
      <c r="DL9" s="375"/>
      <c r="DM9" s="375"/>
      <c r="DN9" s="375"/>
      <c r="DO9" s="375"/>
      <c r="DP9" s="375"/>
      <c r="DQ9" s="375"/>
      <c r="DR9" s="375"/>
      <c r="DS9" s="375"/>
      <c r="DT9" s="375"/>
      <c r="DU9" s="375"/>
      <c r="DV9" s="375"/>
      <c r="DW9" s="375"/>
      <c r="DX9" s="375"/>
      <c r="DY9" s="375"/>
      <c r="DZ9" s="375"/>
      <c r="EA9" s="375"/>
      <c r="EB9" s="375"/>
      <c r="EC9" s="375"/>
      <c r="ED9" s="375"/>
      <c r="EE9" s="376"/>
      <c r="EF9" s="374"/>
      <c r="EG9" s="375"/>
      <c r="EH9" s="375"/>
      <c r="EI9" s="375"/>
      <c r="EJ9" s="375"/>
      <c r="EK9" s="375"/>
      <c r="EL9" s="375"/>
      <c r="EM9" s="375"/>
      <c r="EN9" s="375"/>
      <c r="EO9" s="375"/>
      <c r="EP9" s="375"/>
      <c r="EQ9" s="375"/>
      <c r="ER9" s="375"/>
      <c r="ES9" s="375"/>
      <c r="ET9" s="375"/>
      <c r="EU9" s="375"/>
      <c r="EV9" s="375"/>
      <c r="EW9" s="375"/>
      <c r="EX9" s="375"/>
      <c r="EY9" s="375"/>
      <c r="EZ9" s="375"/>
      <c r="FA9" s="375"/>
      <c r="FB9" s="375"/>
      <c r="FC9" s="375"/>
      <c r="FD9" s="375"/>
      <c r="FE9" s="375"/>
      <c r="FF9" s="375"/>
      <c r="FG9" s="375"/>
      <c r="FH9" s="375"/>
      <c r="FI9" s="375"/>
      <c r="FJ9" s="375"/>
      <c r="FK9" s="375"/>
      <c r="FL9" s="376"/>
      <c r="FM9" s="374"/>
      <c r="FN9" s="375"/>
      <c r="FO9" s="375"/>
      <c r="FP9" s="375"/>
      <c r="FQ9" s="375"/>
      <c r="FR9" s="375"/>
      <c r="FS9" s="375"/>
      <c r="FT9" s="375"/>
      <c r="FU9" s="375"/>
      <c r="FV9" s="375"/>
      <c r="FW9" s="375"/>
      <c r="FX9" s="375"/>
      <c r="FY9" s="375"/>
      <c r="FZ9" s="375"/>
      <c r="GA9" s="375"/>
      <c r="GB9" s="375"/>
      <c r="GC9" s="375"/>
      <c r="GD9" s="375"/>
      <c r="GE9" s="375"/>
      <c r="GF9" s="375"/>
      <c r="GG9" s="375"/>
      <c r="GH9" s="375"/>
      <c r="GI9" s="375"/>
      <c r="GJ9" s="375"/>
      <c r="GK9" s="375"/>
      <c r="GL9" s="375"/>
      <c r="GM9" s="375"/>
      <c r="GN9" s="375"/>
      <c r="GO9" s="375"/>
      <c r="GP9" s="375"/>
      <c r="GQ9" s="375"/>
      <c r="GR9" s="375"/>
      <c r="GS9" s="376"/>
      <c r="GT9" s="374"/>
      <c r="GU9" s="375"/>
      <c r="GV9" s="375"/>
      <c r="GW9" s="375"/>
      <c r="GX9" s="375"/>
      <c r="GY9" s="375"/>
      <c r="GZ9" s="375"/>
      <c r="HA9" s="375"/>
      <c r="HB9" s="375"/>
      <c r="HC9" s="375"/>
      <c r="HD9" s="375"/>
      <c r="HE9" s="375"/>
      <c r="HF9" s="375"/>
      <c r="HG9" s="375"/>
      <c r="HH9" s="375"/>
      <c r="HI9" s="375"/>
      <c r="HJ9" s="375"/>
      <c r="HK9" s="375"/>
      <c r="HL9" s="375"/>
      <c r="HM9" s="375"/>
      <c r="HN9" s="375"/>
      <c r="HO9" s="375"/>
      <c r="HP9" s="375"/>
      <c r="HQ9" s="375"/>
      <c r="HR9" s="375"/>
      <c r="HS9" s="375"/>
      <c r="HT9" s="375"/>
      <c r="HU9" s="375"/>
      <c r="HV9" s="375"/>
      <c r="HW9" s="375"/>
      <c r="HX9" s="375"/>
      <c r="HY9" s="375"/>
      <c r="HZ9" s="376"/>
    </row>
    <row r="10" spans="1:234" ht="60" customHeight="1" outlineLevel="1">
      <c r="A10" s="448" t="s">
        <v>1710</v>
      </c>
      <c r="B10" s="449"/>
      <c r="C10" s="117">
        <v>73953.153834815996</v>
      </c>
      <c r="D10" s="374"/>
      <c r="E10" s="375"/>
      <c r="F10" s="375"/>
      <c r="G10" s="375"/>
      <c r="H10" s="375"/>
      <c r="I10" s="375"/>
      <c r="J10" s="375"/>
      <c r="K10" s="375"/>
      <c r="L10" s="375"/>
      <c r="M10" s="375"/>
      <c r="N10" s="375"/>
      <c r="O10" s="375"/>
      <c r="P10" s="375"/>
      <c r="Q10" s="375"/>
      <c r="R10" s="375"/>
      <c r="S10" s="375"/>
      <c r="T10" s="375"/>
      <c r="U10" s="375"/>
      <c r="V10" s="375"/>
      <c r="W10" s="375"/>
      <c r="X10" s="375"/>
      <c r="Y10" s="375"/>
      <c r="Z10" s="375"/>
      <c r="AA10" s="375"/>
      <c r="AB10" s="375"/>
      <c r="AC10" s="375"/>
      <c r="AD10" s="375"/>
      <c r="AE10" s="375"/>
      <c r="AF10" s="375"/>
      <c r="AG10" s="375"/>
      <c r="AH10" s="375"/>
      <c r="AI10" s="375"/>
      <c r="AJ10" s="376"/>
      <c r="AK10" s="374"/>
      <c r="AL10" s="375"/>
      <c r="AM10" s="375"/>
      <c r="AN10" s="375"/>
      <c r="AO10" s="375"/>
      <c r="AP10" s="375"/>
      <c r="AQ10" s="375"/>
      <c r="AR10" s="375"/>
      <c r="AS10" s="375"/>
      <c r="AT10" s="375"/>
      <c r="AU10" s="375"/>
      <c r="AV10" s="375"/>
      <c r="AW10" s="375"/>
      <c r="AX10" s="375"/>
      <c r="AY10" s="375"/>
      <c r="AZ10" s="375"/>
      <c r="BA10" s="375"/>
      <c r="BB10" s="375"/>
      <c r="BC10" s="375"/>
      <c r="BD10" s="375"/>
      <c r="BE10" s="375"/>
      <c r="BF10" s="375"/>
      <c r="BG10" s="375"/>
      <c r="BH10" s="375"/>
      <c r="BI10" s="375"/>
      <c r="BJ10" s="375"/>
      <c r="BK10" s="375"/>
      <c r="BL10" s="375"/>
      <c r="BM10" s="375"/>
      <c r="BN10" s="375"/>
      <c r="BO10" s="375"/>
      <c r="BP10" s="375"/>
      <c r="BQ10" s="376"/>
      <c r="BR10" s="374"/>
      <c r="BS10" s="375"/>
      <c r="BT10" s="375"/>
      <c r="BU10" s="375"/>
      <c r="BV10" s="375"/>
      <c r="BW10" s="375"/>
      <c r="BX10" s="375"/>
      <c r="BY10" s="375"/>
      <c r="BZ10" s="375"/>
      <c r="CA10" s="375"/>
      <c r="CB10" s="375"/>
      <c r="CC10" s="375"/>
      <c r="CD10" s="375"/>
      <c r="CE10" s="375"/>
      <c r="CF10" s="375"/>
      <c r="CG10" s="375"/>
      <c r="CH10" s="375"/>
      <c r="CI10" s="375"/>
      <c r="CJ10" s="375"/>
      <c r="CK10" s="375"/>
      <c r="CL10" s="375"/>
      <c r="CM10" s="375"/>
      <c r="CN10" s="375"/>
      <c r="CO10" s="375"/>
      <c r="CP10" s="375"/>
      <c r="CQ10" s="375"/>
      <c r="CR10" s="375"/>
      <c r="CS10" s="375"/>
      <c r="CT10" s="375"/>
      <c r="CU10" s="375"/>
      <c r="CV10" s="375"/>
      <c r="CW10" s="375"/>
      <c r="CX10" s="376"/>
      <c r="CY10" s="374"/>
      <c r="CZ10" s="375"/>
      <c r="DA10" s="375"/>
      <c r="DB10" s="375"/>
      <c r="DC10" s="375"/>
      <c r="DD10" s="375"/>
      <c r="DE10" s="375"/>
      <c r="DF10" s="375"/>
      <c r="DG10" s="375"/>
      <c r="DH10" s="375"/>
      <c r="DI10" s="375"/>
      <c r="DJ10" s="375"/>
      <c r="DK10" s="375"/>
      <c r="DL10" s="375"/>
      <c r="DM10" s="375"/>
      <c r="DN10" s="375"/>
      <c r="DO10" s="375"/>
      <c r="DP10" s="375"/>
      <c r="DQ10" s="375"/>
      <c r="DR10" s="375"/>
      <c r="DS10" s="375"/>
      <c r="DT10" s="375"/>
      <c r="DU10" s="375"/>
      <c r="DV10" s="375"/>
      <c r="DW10" s="375"/>
      <c r="DX10" s="375"/>
      <c r="DY10" s="375"/>
      <c r="DZ10" s="375"/>
      <c r="EA10" s="375"/>
      <c r="EB10" s="375"/>
      <c r="EC10" s="375"/>
      <c r="ED10" s="375"/>
      <c r="EE10" s="376"/>
      <c r="EF10" s="374"/>
      <c r="EG10" s="375"/>
      <c r="EH10" s="375"/>
      <c r="EI10" s="375"/>
      <c r="EJ10" s="375"/>
      <c r="EK10" s="375"/>
      <c r="EL10" s="375"/>
      <c r="EM10" s="375"/>
      <c r="EN10" s="375"/>
      <c r="EO10" s="375"/>
      <c r="EP10" s="375"/>
      <c r="EQ10" s="375"/>
      <c r="ER10" s="375"/>
      <c r="ES10" s="375"/>
      <c r="ET10" s="375"/>
      <c r="EU10" s="375"/>
      <c r="EV10" s="375"/>
      <c r="EW10" s="375"/>
      <c r="EX10" s="375"/>
      <c r="EY10" s="375"/>
      <c r="EZ10" s="375"/>
      <c r="FA10" s="375"/>
      <c r="FB10" s="375"/>
      <c r="FC10" s="375"/>
      <c r="FD10" s="375"/>
      <c r="FE10" s="375"/>
      <c r="FF10" s="375"/>
      <c r="FG10" s="375"/>
      <c r="FH10" s="375"/>
      <c r="FI10" s="375"/>
      <c r="FJ10" s="375"/>
      <c r="FK10" s="375"/>
      <c r="FL10" s="376"/>
      <c r="FM10" s="374"/>
      <c r="FN10" s="375"/>
      <c r="FO10" s="375"/>
      <c r="FP10" s="375"/>
      <c r="FQ10" s="375"/>
      <c r="FR10" s="375"/>
      <c r="FS10" s="375"/>
      <c r="FT10" s="375"/>
      <c r="FU10" s="375"/>
      <c r="FV10" s="375"/>
      <c r="FW10" s="375"/>
      <c r="FX10" s="375"/>
      <c r="FY10" s="375"/>
      <c r="FZ10" s="375"/>
      <c r="GA10" s="375"/>
      <c r="GB10" s="375"/>
      <c r="GC10" s="375"/>
      <c r="GD10" s="375"/>
      <c r="GE10" s="375"/>
      <c r="GF10" s="375"/>
      <c r="GG10" s="375"/>
      <c r="GH10" s="375"/>
      <c r="GI10" s="375"/>
      <c r="GJ10" s="375"/>
      <c r="GK10" s="375"/>
      <c r="GL10" s="375"/>
      <c r="GM10" s="375"/>
      <c r="GN10" s="375"/>
      <c r="GO10" s="375"/>
      <c r="GP10" s="375"/>
      <c r="GQ10" s="375"/>
      <c r="GR10" s="375"/>
      <c r="GS10" s="376"/>
      <c r="GT10" s="374"/>
      <c r="GU10" s="375"/>
      <c r="GV10" s="375"/>
      <c r="GW10" s="375"/>
      <c r="GX10" s="375"/>
      <c r="GY10" s="375"/>
      <c r="GZ10" s="375"/>
      <c r="HA10" s="375"/>
      <c r="HB10" s="375"/>
      <c r="HC10" s="375"/>
      <c r="HD10" s="375"/>
      <c r="HE10" s="375"/>
      <c r="HF10" s="375"/>
      <c r="HG10" s="375"/>
      <c r="HH10" s="375"/>
      <c r="HI10" s="375"/>
      <c r="HJ10" s="375"/>
      <c r="HK10" s="375"/>
      <c r="HL10" s="375"/>
      <c r="HM10" s="375"/>
      <c r="HN10" s="375"/>
      <c r="HO10" s="375"/>
      <c r="HP10" s="375"/>
      <c r="HQ10" s="375"/>
      <c r="HR10" s="375"/>
      <c r="HS10" s="375"/>
      <c r="HT10" s="375"/>
      <c r="HU10" s="375"/>
      <c r="HV10" s="375"/>
      <c r="HW10" s="375"/>
      <c r="HX10" s="375"/>
      <c r="HY10" s="375"/>
      <c r="HZ10" s="376"/>
    </row>
    <row r="11" spans="1:234" ht="60" customHeight="1" outlineLevel="1">
      <c r="A11" s="448" t="s">
        <v>1711</v>
      </c>
      <c r="B11" s="449"/>
      <c r="C11" s="117">
        <v>40500</v>
      </c>
      <c r="D11" s="374"/>
      <c r="E11" s="375"/>
      <c r="F11" s="375"/>
      <c r="G11" s="375"/>
      <c r="H11" s="375"/>
      <c r="I11" s="375"/>
      <c r="J11" s="375"/>
      <c r="K11" s="375"/>
      <c r="L11" s="375"/>
      <c r="M11" s="375"/>
      <c r="N11" s="375"/>
      <c r="O11" s="375"/>
      <c r="P11" s="375"/>
      <c r="Q11" s="375"/>
      <c r="R11" s="375"/>
      <c r="S11" s="375"/>
      <c r="T11" s="375"/>
      <c r="U11" s="375"/>
      <c r="V11" s="375"/>
      <c r="W11" s="375"/>
      <c r="X11" s="375"/>
      <c r="Y11" s="375"/>
      <c r="Z11" s="375"/>
      <c r="AA11" s="375"/>
      <c r="AB11" s="375"/>
      <c r="AC11" s="375"/>
      <c r="AD11" s="375"/>
      <c r="AE11" s="375"/>
      <c r="AF11" s="375"/>
      <c r="AG11" s="375"/>
      <c r="AH11" s="375"/>
      <c r="AI11" s="375"/>
      <c r="AJ11" s="376"/>
      <c r="AK11" s="374"/>
      <c r="AL11" s="375"/>
      <c r="AM11" s="375"/>
      <c r="AN11" s="375"/>
      <c r="AO11" s="375"/>
      <c r="AP11" s="375"/>
      <c r="AQ11" s="375"/>
      <c r="AR11" s="375"/>
      <c r="AS11" s="375"/>
      <c r="AT11" s="375"/>
      <c r="AU11" s="375"/>
      <c r="AV11" s="375"/>
      <c r="AW11" s="375"/>
      <c r="AX11" s="375"/>
      <c r="AY11" s="375"/>
      <c r="AZ11" s="375"/>
      <c r="BA11" s="375"/>
      <c r="BB11" s="375"/>
      <c r="BC11" s="375"/>
      <c r="BD11" s="375"/>
      <c r="BE11" s="375"/>
      <c r="BF11" s="375"/>
      <c r="BG11" s="375"/>
      <c r="BH11" s="375"/>
      <c r="BI11" s="375"/>
      <c r="BJ11" s="375"/>
      <c r="BK11" s="375"/>
      <c r="BL11" s="375"/>
      <c r="BM11" s="375"/>
      <c r="BN11" s="375"/>
      <c r="BO11" s="375"/>
      <c r="BP11" s="375"/>
      <c r="BQ11" s="376"/>
      <c r="BR11" s="374"/>
      <c r="BS11" s="375"/>
      <c r="BT11" s="375"/>
      <c r="BU11" s="375"/>
      <c r="BV11" s="375"/>
      <c r="BW11" s="375"/>
      <c r="BX11" s="375"/>
      <c r="BY11" s="375"/>
      <c r="BZ11" s="375"/>
      <c r="CA11" s="375"/>
      <c r="CB11" s="375"/>
      <c r="CC11" s="375"/>
      <c r="CD11" s="375"/>
      <c r="CE11" s="375"/>
      <c r="CF11" s="375"/>
      <c r="CG11" s="375"/>
      <c r="CH11" s="375"/>
      <c r="CI11" s="375"/>
      <c r="CJ11" s="375"/>
      <c r="CK11" s="375"/>
      <c r="CL11" s="375"/>
      <c r="CM11" s="375"/>
      <c r="CN11" s="375"/>
      <c r="CO11" s="375"/>
      <c r="CP11" s="375"/>
      <c r="CQ11" s="375"/>
      <c r="CR11" s="375"/>
      <c r="CS11" s="375"/>
      <c r="CT11" s="375"/>
      <c r="CU11" s="375"/>
      <c r="CV11" s="375"/>
      <c r="CW11" s="375"/>
      <c r="CX11" s="376"/>
      <c r="CY11" s="374"/>
      <c r="CZ11" s="375"/>
      <c r="DA11" s="375"/>
      <c r="DB11" s="375"/>
      <c r="DC11" s="375"/>
      <c r="DD11" s="375"/>
      <c r="DE11" s="375"/>
      <c r="DF11" s="375"/>
      <c r="DG11" s="375"/>
      <c r="DH11" s="375"/>
      <c r="DI11" s="375"/>
      <c r="DJ11" s="375"/>
      <c r="DK11" s="375"/>
      <c r="DL11" s="375"/>
      <c r="DM11" s="375"/>
      <c r="DN11" s="375"/>
      <c r="DO11" s="375"/>
      <c r="DP11" s="375"/>
      <c r="DQ11" s="375"/>
      <c r="DR11" s="375"/>
      <c r="DS11" s="375"/>
      <c r="DT11" s="375"/>
      <c r="DU11" s="375"/>
      <c r="DV11" s="375"/>
      <c r="DW11" s="375"/>
      <c r="DX11" s="375"/>
      <c r="DY11" s="375"/>
      <c r="DZ11" s="375"/>
      <c r="EA11" s="375"/>
      <c r="EB11" s="375"/>
      <c r="EC11" s="375"/>
      <c r="ED11" s="375"/>
      <c r="EE11" s="376"/>
      <c r="EF11" s="374"/>
      <c r="EG11" s="375"/>
      <c r="EH11" s="375"/>
      <c r="EI11" s="375"/>
      <c r="EJ11" s="375"/>
      <c r="EK11" s="375"/>
      <c r="EL11" s="375"/>
      <c r="EM11" s="375"/>
      <c r="EN11" s="375"/>
      <c r="EO11" s="375"/>
      <c r="EP11" s="375"/>
      <c r="EQ11" s="375"/>
      <c r="ER11" s="375"/>
      <c r="ES11" s="375"/>
      <c r="ET11" s="375"/>
      <c r="EU11" s="375"/>
      <c r="EV11" s="375"/>
      <c r="EW11" s="375"/>
      <c r="EX11" s="375"/>
      <c r="EY11" s="375"/>
      <c r="EZ11" s="375"/>
      <c r="FA11" s="375"/>
      <c r="FB11" s="375"/>
      <c r="FC11" s="375"/>
      <c r="FD11" s="375"/>
      <c r="FE11" s="375"/>
      <c r="FF11" s="375"/>
      <c r="FG11" s="375"/>
      <c r="FH11" s="375"/>
      <c r="FI11" s="375"/>
      <c r="FJ11" s="375"/>
      <c r="FK11" s="375"/>
      <c r="FL11" s="376"/>
      <c r="FM11" s="374"/>
      <c r="FN11" s="375"/>
      <c r="FO11" s="375"/>
      <c r="FP11" s="375"/>
      <c r="FQ11" s="375"/>
      <c r="FR11" s="375"/>
      <c r="FS11" s="375"/>
      <c r="FT11" s="375"/>
      <c r="FU11" s="375"/>
      <c r="FV11" s="375"/>
      <c r="FW11" s="375"/>
      <c r="FX11" s="375"/>
      <c r="FY11" s="375"/>
      <c r="FZ11" s="375"/>
      <c r="GA11" s="375"/>
      <c r="GB11" s="375"/>
      <c r="GC11" s="375"/>
      <c r="GD11" s="375"/>
      <c r="GE11" s="375"/>
      <c r="GF11" s="375"/>
      <c r="GG11" s="375"/>
      <c r="GH11" s="375"/>
      <c r="GI11" s="375"/>
      <c r="GJ11" s="375"/>
      <c r="GK11" s="375"/>
      <c r="GL11" s="375"/>
      <c r="GM11" s="375"/>
      <c r="GN11" s="375"/>
      <c r="GO11" s="375"/>
      <c r="GP11" s="375"/>
      <c r="GQ11" s="375"/>
      <c r="GR11" s="375"/>
      <c r="GS11" s="376"/>
      <c r="GT11" s="374"/>
      <c r="GU11" s="375"/>
      <c r="GV11" s="375"/>
      <c r="GW11" s="375"/>
      <c r="GX11" s="375"/>
      <c r="GY11" s="375"/>
      <c r="GZ11" s="375"/>
      <c r="HA11" s="375"/>
      <c r="HB11" s="375"/>
      <c r="HC11" s="375"/>
      <c r="HD11" s="375"/>
      <c r="HE11" s="375"/>
      <c r="HF11" s="375"/>
      <c r="HG11" s="375"/>
      <c r="HH11" s="375"/>
      <c r="HI11" s="375"/>
      <c r="HJ11" s="375"/>
      <c r="HK11" s="375"/>
      <c r="HL11" s="375"/>
      <c r="HM11" s="375"/>
      <c r="HN11" s="375"/>
      <c r="HO11" s="375"/>
      <c r="HP11" s="375"/>
      <c r="HQ11" s="375"/>
      <c r="HR11" s="375"/>
      <c r="HS11" s="375"/>
      <c r="HT11" s="375"/>
      <c r="HU11" s="375"/>
      <c r="HV11" s="375"/>
      <c r="HW11" s="375"/>
      <c r="HX11" s="375"/>
      <c r="HY11" s="375"/>
      <c r="HZ11" s="376"/>
    </row>
    <row r="12" spans="1:234" ht="60" customHeight="1" outlineLevel="1" thickBot="1">
      <c r="A12" s="488" t="s">
        <v>1712</v>
      </c>
      <c r="B12" s="489"/>
      <c r="C12" s="117">
        <v>41000</v>
      </c>
      <c r="D12" s="374"/>
      <c r="E12" s="375"/>
      <c r="F12" s="375"/>
      <c r="G12" s="375"/>
      <c r="H12" s="375"/>
      <c r="I12" s="375"/>
      <c r="J12" s="375"/>
      <c r="K12" s="375"/>
      <c r="L12" s="375"/>
      <c r="M12" s="375"/>
      <c r="N12" s="375"/>
      <c r="O12" s="375"/>
      <c r="P12" s="375"/>
      <c r="Q12" s="375"/>
      <c r="R12" s="375"/>
      <c r="S12" s="375"/>
      <c r="T12" s="375"/>
      <c r="U12" s="375"/>
      <c r="V12" s="375"/>
      <c r="W12" s="375"/>
      <c r="X12" s="375"/>
      <c r="Y12" s="375"/>
      <c r="Z12" s="375"/>
      <c r="AA12" s="375"/>
      <c r="AB12" s="375"/>
      <c r="AC12" s="375"/>
      <c r="AD12" s="375"/>
      <c r="AE12" s="375"/>
      <c r="AF12" s="375"/>
      <c r="AG12" s="375"/>
      <c r="AH12" s="375"/>
      <c r="AI12" s="375"/>
      <c r="AJ12" s="376"/>
      <c r="AK12" s="374"/>
      <c r="AL12" s="375"/>
      <c r="AM12" s="375"/>
      <c r="AN12" s="375"/>
      <c r="AO12" s="375"/>
      <c r="AP12" s="375"/>
      <c r="AQ12" s="375"/>
      <c r="AR12" s="375"/>
      <c r="AS12" s="375"/>
      <c r="AT12" s="375"/>
      <c r="AU12" s="375"/>
      <c r="AV12" s="375"/>
      <c r="AW12" s="375"/>
      <c r="AX12" s="375"/>
      <c r="AY12" s="375"/>
      <c r="AZ12" s="375"/>
      <c r="BA12" s="375"/>
      <c r="BB12" s="375"/>
      <c r="BC12" s="375"/>
      <c r="BD12" s="375"/>
      <c r="BE12" s="375"/>
      <c r="BF12" s="375"/>
      <c r="BG12" s="375"/>
      <c r="BH12" s="375"/>
      <c r="BI12" s="375"/>
      <c r="BJ12" s="375"/>
      <c r="BK12" s="375"/>
      <c r="BL12" s="375"/>
      <c r="BM12" s="375"/>
      <c r="BN12" s="375"/>
      <c r="BO12" s="375"/>
      <c r="BP12" s="375"/>
      <c r="BQ12" s="376"/>
      <c r="BR12" s="374"/>
      <c r="BS12" s="375"/>
      <c r="BT12" s="375"/>
      <c r="BU12" s="375"/>
      <c r="BV12" s="375"/>
      <c r="BW12" s="375"/>
      <c r="BX12" s="375"/>
      <c r="BY12" s="375"/>
      <c r="BZ12" s="375"/>
      <c r="CA12" s="375"/>
      <c r="CB12" s="375"/>
      <c r="CC12" s="375"/>
      <c r="CD12" s="375"/>
      <c r="CE12" s="375"/>
      <c r="CF12" s="375"/>
      <c r="CG12" s="375"/>
      <c r="CH12" s="375"/>
      <c r="CI12" s="375"/>
      <c r="CJ12" s="375"/>
      <c r="CK12" s="375"/>
      <c r="CL12" s="375"/>
      <c r="CM12" s="375"/>
      <c r="CN12" s="375"/>
      <c r="CO12" s="375"/>
      <c r="CP12" s="375"/>
      <c r="CQ12" s="375"/>
      <c r="CR12" s="375"/>
      <c r="CS12" s="375"/>
      <c r="CT12" s="375"/>
      <c r="CU12" s="375"/>
      <c r="CV12" s="375"/>
      <c r="CW12" s="375"/>
      <c r="CX12" s="376"/>
      <c r="CY12" s="374"/>
      <c r="CZ12" s="375"/>
      <c r="DA12" s="375"/>
      <c r="DB12" s="375"/>
      <c r="DC12" s="375"/>
      <c r="DD12" s="375"/>
      <c r="DE12" s="375"/>
      <c r="DF12" s="375"/>
      <c r="DG12" s="375"/>
      <c r="DH12" s="375"/>
      <c r="DI12" s="375"/>
      <c r="DJ12" s="375"/>
      <c r="DK12" s="375"/>
      <c r="DL12" s="375"/>
      <c r="DM12" s="375"/>
      <c r="DN12" s="375"/>
      <c r="DO12" s="375"/>
      <c r="DP12" s="375"/>
      <c r="DQ12" s="375"/>
      <c r="DR12" s="375"/>
      <c r="DS12" s="375"/>
      <c r="DT12" s="375"/>
      <c r="DU12" s="375"/>
      <c r="DV12" s="375"/>
      <c r="DW12" s="375"/>
      <c r="DX12" s="375"/>
      <c r="DY12" s="375"/>
      <c r="DZ12" s="375"/>
      <c r="EA12" s="375"/>
      <c r="EB12" s="375"/>
      <c r="EC12" s="375"/>
      <c r="ED12" s="375"/>
      <c r="EE12" s="376"/>
      <c r="EF12" s="374"/>
      <c r="EG12" s="375"/>
      <c r="EH12" s="375"/>
      <c r="EI12" s="375"/>
      <c r="EJ12" s="375"/>
      <c r="EK12" s="375"/>
      <c r="EL12" s="375"/>
      <c r="EM12" s="375"/>
      <c r="EN12" s="375"/>
      <c r="EO12" s="375"/>
      <c r="EP12" s="375"/>
      <c r="EQ12" s="375"/>
      <c r="ER12" s="375"/>
      <c r="ES12" s="375"/>
      <c r="ET12" s="375"/>
      <c r="EU12" s="375"/>
      <c r="EV12" s="375"/>
      <c r="EW12" s="375"/>
      <c r="EX12" s="375"/>
      <c r="EY12" s="375"/>
      <c r="EZ12" s="375"/>
      <c r="FA12" s="375"/>
      <c r="FB12" s="375"/>
      <c r="FC12" s="375"/>
      <c r="FD12" s="375"/>
      <c r="FE12" s="375"/>
      <c r="FF12" s="375"/>
      <c r="FG12" s="375"/>
      <c r="FH12" s="375"/>
      <c r="FI12" s="375"/>
      <c r="FJ12" s="375"/>
      <c r="FK12" s="375"/>
      <c r="FL12" s="376"/>
      <c r="FM12" s="374"/>
      <c r="FN12" s="375"/>
      <c r="FO12" s="375"/>
      <c r="FP12" s="375"/>
      <c r="FQ12" s="375"/>
      <c r="FR12" s="375"/>
      <c r="FS12" s="375"/>
      <c r="FT12" s="375"/>
      <c r="FU12" s="375"/>
      <c r="FV12" s="375"/>
      <c r="FW12" s="375"/>
      <c r="FX12" s="375"/>
      <c r="FY12" s="375"/>
      <c r="FZ12" s="375"/>
      <c r="GA12" s="375"/>
      <c r="GB12" s="375"/>
      <c r="GC12" s="375"/>
      <c r="GD12" s="375"/>
      <c r="GE12" s="375"/>
      <c r="GF12" s="375"/>
      <c r="GG12" s="375"/>
      <c r="GH12" s="375"/>
      <c r="GI12" s="375"/>
      <c r="GJ12" s="375"/>
      <c r="GK12" s="375"/>
      <c r="GL12" s="375"/>
      <c r="GM12" s="375"/>
      <c r="GN12" s="375"/>
      <c r="GO12" s="375"/>
      <c r="GP12" s="375"/>
      <c r="GQ12" s="375"/>
      <c r="GR12" s="375"/>
      <c r="GS12" s="376"/>
      <c r="GT12" s="374"/>
      <c r="GU12" s="375"/>
      <c r="GV12" s="375"/>
      <c r="GW12" s="375"/>
      <c r="GX12" s="375"/>
      <c r="GY12" s="375"/>
      <c r="GZ12" s="375"/>
      <c r="HA12" s="375"/>
      <c r="HB12" s="375"/>
      <c r="HC12" s="375"/>
      <c r="HD12" s="375"/>
      <c r="HE12" s="375"/>
      <c r="HF12" s="375"/>
      <c r="HG12" s="375"/>
      <c r="HH12" s="375"/>
      <c r="HI12" s="375"/>
      <c r="HJ12" s="375"/>
      <c r="HK12" s="375"/>
      <c r="HL12" s="375"/>
      <c r="HM12" s="375"/>
      <c r="HN12" s="375"/>
      <c r="HO12" s="375"/>
      <c r="HP12" s="375"/>
      <c r="HQ12" s="375"/>
      <c r="HR12" s="375"/>
      <c r="HS12" s="375"/>
      <c r="HT12" s="375"/>
      <c r="HU12" s="375"/>
      <c r="HV12" s="375"/>
      <c r="HW12" s="375"/>
      <c r="HX12" s="375"/>
      <c r="HY12" s="375"/>
      <c r="HZ12" s="376"/>
    </row>
    <row r="13" spans="1:234" ht="65.099999999999994" customHeight="1" outlineLevel="1" thickBot="1">
      <c r="A13" s="420" t="s">
        <v>2965</v>
      </c>
      <c r="B13" s="421"/>
      <c r="C13" s="119">
        <f>SUM(C9+C10+C11+C12)</f>
        <v>218415.82509039526</v>
      </c>
      <c r="D13" s="374"/>
      <c r="E13" s="375"/>
      <c r="F13" s="375"/>
      <c r="G13" s="375"/>
      <c r="H13" s="375"/>
      <c r="I13" s="375"/>
      <c r="J13" s="375"/>
      <c r="K13" s="375"/>
      <c r="L13" s="375"/>
      <c r="M13" s="375"/>
      <c r="N13" s="375"/>
      <c r="O13" s="375"/>
      <c r="P13" s="375"/>
      <c r="Q13" s="375"/>
      <c r="R13" s="375"/>
      <c r="S13" s="375"/>
      <c r="T13" s="375"/>
      <c r="U13" s="375"/>
      <c r="V13" s="375"/>
      <c r="W13" s="375"/>
      <c r="X13" s="375"/>
      <c r="Y13" s="375"/>
      <c r="Z13" s="375"/>
      <c r="AA13" s="375"/>
      <c r="AB13" s="375"/>
      <c r="AC13" s="375"/>
      <c r="AD13" s="375"/>
      <c r="AE13" s="375"/>
      <c r="AF13" s="375"/>
      <c r="AG13" s="375"/>
      <c r="AH13" s="375"/>
      <c r="AI13" s="375"/>
      <c r="AJ13" s="376"/>
      <c r="AK13" s="374"/>
      <c r="AL13" s="375"/>
      <c r="AM13" s="375"/>
      <c r="AN13" s="375"/>
      <c r="AO13" s="375"/>
      <c r="AP13" s="375"/>
      <c r="AQ13" s="375"/>
      <c r="AR13" s="375"/>
      <c r="AS13" s="375"/>
      <c r="AT13" s="375"/>
      <c r="AU13" s="375"/>
      <c r="AV13" s="375"/>
      <c r="AW13" s="375"/>
      <c r="AX13" s="375"/>
      <c r="AY13" s="375"/>
      <c r="AZ13" s="375"/>
      <c r="BA13" s="375"/>
      <c r="BB13" s="375"/>
      <c r="BC13" s="375"/>
      <c r="BD13" s="375"/>
      <c r="BE13" s="375"/>
      <c r="BF13" s="375"/>
      <c r="BG13" s="375"/>
      <c r="BH13" s="375"/>
      <c r="BI13" s="375"/>
      <c r="BJ13" s="375"/>
      <c r="BK13" s="375"/>
      <c r="BL13" s="375"/>
      <c r="BM13" s="375"/>
      <c r="BN13" s="375"/>
      <c r="BO13" s="375"/>
      <c r="BP13" s="375"/>
      <c r="BQ13" s="376"/>
      <c r="BR13" s="374"/>
      <c r="BS13" s="375"/>
      <c r="BT13" s="375"/>
      <c r="BU13" s="375"/>
      <c r="BV13" s="375"/>
      <c r="BW13" s="375"/>
      <c r="BX13" s="375"/>
      <c r="BY13" s="375"/>
      <c r="BZ13" s="375"/>
      <c r="CA13" s="375"/>
      <c r="CB13" s="375"/>
      <c r="CC13" s="375"/>
      <c r="CD13" s="375"/>
      <c r="CE13" s="375"/>
      <c r="CF13" s="375"/>
      <c r="CG13" s="375"/>
      <c r="CH13" s="375"/>
      <c r="CI13" s="375"/>
      <c r="CJ13" s="375"/>
      <c r="CK13" s="375"/>
      <c r="CL13" s="375"/>
      <c r="CM13" s="375"/>
      <c r="CN13" s="375"/>
      <c r="CO13" s="375"/>
      <c r="CP13" s="375"/>
      <c r="CQ13" s="375"/>
      <c r="CR13" s="375"/>
      <c r="CS13" s="375"/>
      <c r="CT13" s="375"/>
      <c r="CU13" s="375"/>
      <c r="CV13" s="375"/>
      <c r="CW13" s="375"/>
      <c r="CX13" s="376"/>
      <c r="CY13" s="374"/>
      <c r="CZ13" s="375"/>
      <c r="DA13" s="375"/>
      <c r="DB13" s="375"/>
      <c r="DC13" s="375"/>
      <c r="DD13" s="375"/>
      <c r="DE13" s="375"/>
      <c r="DF13" s="375"/>
      <c r="DG13" s="375"/>
      <c r="DH13" s="375"/>
      <c r="DI13" s="375"/>
      <c r="DJ13" s="375"/>
      <c r="DK13" s="375"/>
      <c r="DL13" s="375"/>
      <c r="DM13" s="375"/>
      <c r="DN13" s="375"/>
      <c r="DO13" s="375"/>
      <c r="DP13" s="375"/>
      <c r="DQ13" s="375"/>
      <c r="DR13" s="375"/>
      <c r="DS13" s="375"/>
      <c r="DT13" s="375"/>
      <c r="DU13" s="375"/>
      <c r="DV13" s="375"/>
      <c r="DW13" s="375"/>
      <c r="DX13" s="375"/>
      <c r="DY13" s="375"/>
      <c r="DZ13" s="375"/>
      <c r="EA13" s="375"/>
      <c r="EB13" s="375"/>
      <c r="EC13" s="375"/>
      <c r="ED13" s="375"/>
      <c r="EE13" s="376"/>
      <c r="EF13" s="374"/>
      <c r="EG13" s="375"/>
      <c r="EH13" s="375"/>
      <c r="EI13" s="375"/>
      <c r="EJ13" s="375"/>
      <c r="EK13" s="375"/>
      <c r="EL13" s="375"/>
      <c r="EM13" s="375"/>
      <c r="EN13" s="375"/>
      <c r="EO13" s="375"/>
      <c r="EP13" s="375"/>
      <c r="EQ13" s="375"/>
      <c r="ER13" s="375"/>
      <c r="ES13" s="375"/>
      <c r="ET13" s="375"/>
      <c r="EU13" s="375"/>
      <c r="EV13" s="375"/>
      <c r="EW13" s="375"/>
      <c r="EX13" s="375"/>
      <c r="EY13" s="375"/>
      <c r="EZ13" s="375"/>
      <c r="FA13" s="375"/>
      <c r="FB13" s="375"/>
      <c r="FC13" s="375"/>
      <c r="FD13" s="375"/>
      <c r="FE13" s="375"/>
      <c r="FF13" s="375"/>
      <c r="FG13" s="375"/>
      <c r="FH13" s="375"/>
      <c r="FI13" s="375"/>
      <c r="FJ13" s="375"/>
      <c r="FK13" s="375"/>
      <c r="FL13" s="376"/>
      <c r="FM13" s="374"/>
      <c r="FN13" s="375"/>
      <c r="FO13" s="375"/>
      <c r="FP13" s="375"/>
      <c r="FQ13" s="375"/>
      <c r="FR13" s="375"/>
      <c r="FS13" s="375"/>
      <c r="FT13" s="375"/>
      <c r="FU13" s="375"/>
      <c r="FV13" s="375"/>
      <c r="FW13" s="375"/>
      <c r="FX13" s="375"/>
      <c r="FY13" s="375"/>
      <c r="FZ13" s="375"/>
      <c r="GA13" s="375"/>
      <c r="GB13" s="375"/>
      <c r="GC13" s="375"/>
      <c r="GD13" s="375"/>
      <c r="GE13" s="375"/>
      <c r="GF13" s="375"/>
      <c r="GG13" s="375"/>
      <c r="GH13" s="375"/>
      <c r="GI13" s="375"/>
      <c r="GJ13" s="375"/>
      <c r="GK13" s="375"/>
      <c r="GL13" s="375"/>
      <c r="GM13" s="375"/>
      <c r="GN13" s="375"/>
      <c r="GO13" s="375"/>
      <c r="GP13" s="375"/>
      <c r="GQ13" s="375"/>
      <c r="GR13" s="375"/>
      <c r="GS13" s="376"/>
      <c r="GT13" s="374"/>
      <c r="GU13" s="375"/>
      <c r="GV13" s="375"/>
      <c r="GW13" s="375"/>
      <c r="GX13" s="375"/>
      <c r="GY13" s="375"/>
      <c r="GZ13" s="375"/>
      <c r="HA13" s="375"/>
      <c r="HB13" s="375"/>
      <c r="HC13" s="375"/>
      <c r="HD13" s="375"/>
      <c r="HE13" s="375"/>
      <c r="HF13" s="375"/>
      <c r="HG13" s="375"/>
      <c r="HH13" s="375"/>
      <c r="HI13" s="375"/>
      <c r="HJ13" s="375"/>
      <c r="HK13" s="375"/>
      <c r="HL13" s="375"/>
      <c r="HM13" s="375"/>
      <c r="HN13" s="375"/>
      <c r="HO13" s="375"/>
      <c r="HP13" s="375"/>
      <c r="HQ13" s="375"/>
      <c r="HR13" s="375"/>
      <c r="HS13" s="375"/>
      <c r="HT13" s="375"/>
      <c r="HU13" s="375"/>
      <c r="HV13" s="375"/>
      <c r="HW13" s="375"/>
      <c r="HX13" s="375"/>
      <c r="HY13" s="375"/>
      <c r="HZ13" s="376"/>
    </row>
    <row r="14" spans="1:234" ht="100.5" customHeight="1" outlineLevel="1" thickBot="1">
      <c r="A14" s="420" t="s">
        <v>2960</v>
      </c>
      <c r="B14" s="421"/>
      <c r="C14" s="119">
        <f>SUM(M18+AT18+CA18+DH18+EO18+FV18+HC18)</f>
        <v>38471.962049999995</v>
      </c>
      <c r="D14" s="39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91"/>
      <c r="AI14" s="391"/>
      <c r="AJ14" s="392"/>
      <c r="AK14" s="390"/>
      <c r="AL14" s="391"/>
      <c r="AM14" s="391"/>
      <c r="AN14" s="391"/>
      <c r="AO14" s="391"/>
      <c r="AP14" s="391"/>
      <c r="AQ14" s="391"/>
      <c r="AR14" s="391"/>
      <c r="AS14" s="391"/>
      <c r="AT14" s="391"/>
      <c r="AU14" s="391"/>
      <c r="AV14" s="391"/>
      <c r="AW14" s="391"/>
      <c r="AX14" s="391"/>
      <c r="AY14" s="391"/>
      <c r="AZ14" s="391"/>
      <c r="BA14" s="391"/>
      <c r="BB14" s="391"/>
      <c r="BC14" s="391"/>
      <c r="BD14" s="391"/>
      <c r="BE14" s="391"/>
      <c r="BF14" s="391"/>
      <c r="BG14" s="391"/>
      <c r="BH14" s="391"/>
      <c r="BI14" s="391"/>
      <c r="BJ14" s="391"/>
      <c r="BK14" s="391"/>
      <c r="BL14" s="391"/>
      <c r="BM14" s="391"/>
      <c r="BN14" s="391"/>
      <c r="BO14" s="391"/>
      <c r="BP14" s="391"/>
      <c r="BQ14" s="392"/>
      <c r="BR14" s="390"/>
      <c r="BS14" s="391"/>
      <c r="BT14" s="391"/>
      <c r="BU14" s="391"/>
      <c r="BV14" s="391"/>
      <c r="BW14" s="391"/>
      <c r="BX14" s="391"/>
      <c r="BY14" s="391"/>
      <c r="BZ14" s="391"/>
      <c r="CA14" s="391"/>
      <c r="CB14" s="391"/>
      <c r="CC14" s="391"/>
      <c r="CD14" s="391"/>
      <c r="CE14" s="391"/>
      <c r="CF14" s="391"/>
      <c r="CG14" s="391"/>
      <c r="CH14" s="391"/>
      <c r="CI14" s="391"/>
      <c r="CJ14" s="391"/>
      <c r="CK14" s="391"/>
      <c r="CL14" s="391"/>
      <c r="CM14" s="391"/>
      <c r="CN14" s="391"/>
      <c r="CO14" s="391"/>
      <c r="CP14" s="391"/>
      <c r="CQ14" s="391"/>
      <c r="CR14" s="391"/>
      <c r="CS14" s="391"/>
      <c r="CT14" s="391"/>
      <c r="CU14" s="391"/>
      <c r="CV14" s="391"/>
      <c r="CW14" s="391"/>
      <c r="CX14" s="392"/>
      <c r="CY14" s="390"/>
      <c r="CZ14" s="391"/>
      <c r="DA14" s="391"/>
      <c r="DB14" s="391"/>
      <c r="DC14" s="391"/>
      <c r="DD14" s="391"/>
      <c r="DE14" s="391"/>
      <c r="DF14" s="391"/>
      <c r="DG14" s="391"/>
      <c r="DH14" s="391"/>
      <c r="DI14" s="391"/>
      <c r="DJ14" s="391"/>
      <c r="DK14" s="391"/>
      <c r="DL14" s="391"/>
      <c r="DM14" s="391"/>
      <c r="DN14" s="391"/>
      <c r="DO14" s="391"/>
      <c r="DP14" s="391"/>
      <c r="DQ14" s="391"/>
      <c r="DR14" s="391"/>
      <c r="DS14" s="391"/>
      <c r="DT14" s="391"/>
      <c r="DU14" s="391"/>
      <c r="DV14" s="391"/>
      <c r="DW14" s="391"/>
      <c r="DX14" s="391"/>
      <c r="DY14" s="391"/>
      <c r="DZ14" s="391"/>
      <c r="EA14" s="391"/>
      <c r="EB14" s="391"/>
      <c r="EC14" s="391"/>
      <c r="ED14" s="391"/>
      <c r="EE14" s="392"/>
      <c r="EF14" s="390"/>
      <c r="EG14" s="391"/>
      <c r="EH14" s="391"/>
      <c r="EI14" s="391"/>
      <c r="EJ14" s="391"/>
      <c r="EK14" s="391"/>
      <c r="EL14" s="391"/>
      <c r="EM14" s="391"/>
      <c r="EN14" s="391"/>
      <c r="EO14" s="391"/>
      <c r="EP14" s="391"/>
      <c r="EQ14" s="391"/>
      <c r="ER14" s="391"/>
      <c r="ES14" s="391"/>
      <c r="ET14" s="391"/>
      <c r="EU14" s="391"/>
      <c r="EV14" s="391"/>
      <c r="EW14" s="391"/>
      <c r="EX14" s="391"/>
      <c r="EY14" s="391"/>
      <c r="EZ14" s="391"/>
      <c r="FA14" s="391"/>
      <c r="FB14" s="391"/>
      <c r="FC14" s="391"/>
      <c r="FD14" s="391"/>
      <c r="FE14" s="391"/>
      <c r="FF14" s="391"/>
      <c r="FG14" s="391"/>
      <c r="FH14" s="391"/>
      <c r="FI14" s="391"/>
      <c r="FJ14" s="391"/>
      <c r="FK14" s="391"/>
      <c r="FL14" s="392"/>
      <c r="FM14" s="390"/>
      <c r="FN14" s="391"/>
      <c r="FO14" s="391"/>
      <c r="FP14" s="391"/>
      <c r="FQ14" s="391"/>
      <c r="FR14" s="391"/>
      <c r="FS14" s="391"/>
      <c r="FT14" s="391"/>
      <c r="FU14" s="391"/>
      <c r="FV14" s="391"/>
      <c r="FW14" s="391"/>
      <c r="FX14" s="391"/>
      <c r="FY14" s="391"/>
      <c r="FZ14" s="391"/>
      <c r="GA14" s="391"/>
      <c r="GB14" s="391"/>
      <c r="GC14" s="391"/>
      <c r="GD14" s="391"/>
      <c r="GE14" s="391"/>
      <c r="GF14" s="391"/>
      <c r="GG14" s="391"/>
      <c r="GH14" s="391"/>
      <c r="GI14" s="391"/>
      <c r="GJ14" s="391"/>
      <c r="GK14" s="391"/>
      <c r="GL14" s="391"/>
      <c r="GM14" s="391"/>
      <c r="GN14" s="391"/>
      <c r="GO14" s="391"/>
      <c r="GP14" s="391"/>
      <c r="GQ14" s="391"/>
      <c r="GR14" s="391"/>
      <c r="GS14" s="392"/>
      <c r="GT14" s="390"/>
      <c r="GU14" s="391"/>
      <c r="GV14" s="391"/>
      <c r="GW14" s="391"/>
      <c r="GX14" s="391"/>
      <c r="GY14" s="391"/>
      <c r="GZ14" s="391"/>
      <c r="HA14" s="391"/>
      <c r="HB14" s="391"/>
      <c r="HC14" s="391"/>
      <c r="HD14" s="391"/>
      <c r="HE14" s="391"/>
      <c r="HF14" s="391"/>
      <c r="HG14" s="391"/>
      <c r="HH14" s="391"/>
      <c r="HI14" s="391"/>
      <c r="HJ14" s="391"/>
      <c r="HK14" s="391"/>
      <c r="HL14" s="391"/>
      <c r="HM14" s="391"/>
      <c r="HN14" s="391"/>
      <c r="HO14" s="391"/>
      <c r="HP14" s="391"/>
      <c r="HQ14" s="391"/>
      <c r="HR14" s="391"/>
      <c r="HS14" s="391"/>
      <c r="HT14" s="391"/>
      <c r="HU14" s="391"/>
      <c r="HV14" s="391"/>
      <c r="HW14" s="391"/>
      <c r="HX14" s="391"/>
      <c r="HY14" s="391"/>
      <c r="HZ14" s="392"/>
    </row>
    <row r="15" spans="1:234" s="175" customFormat="1" ht="20.100000000000001" customHeight="1" thickBot="1">
      <c r="A15" s="469" t="s">
        <v>668</v>
      </c>
      <c r="B15" s="470"/>
      <c r="C15" s="470"/>
      <c r="D15" s="171"/>
      <c r="E15" s="171"/>
      <c r="F15" s="171"/>
      <c r="G15" s="171"/>
      <c r="H15" s="171"/>
      <c r="I15" s="171"/>
      <c r="J15" s="171"/>
      <c r="K15" s="171"/>
      <c r="L15" s="171"/>
      <c r="M15" s="171"/>
      <c r="N15" s="171"/>
      <c r="O15" s="171"/>
      <c r="P15" s="171"/>
      <c r="Q15" s="171"/>
      <c r="R15" s="171"/>
      <c r="S15" s="171"/>
      <c r="T15" s="171"/>
      <c r="U15" s="171"/>
      <c r="V15" s="171"/>
      <c r="W15" s="171"/>
      <c r="X15" s="171"/>
      <c r="Y15" s="171"/>
      <c r="Z15" s="171"/>
      <c r="AA15" s="172"/>
      <c r="AB15" s="173"/>
      <c r="AC15" s="173"/>
      <c r="AD15" s="173"/>
      <c r="AE15" s="173"/>
      <c r="AF15" s="173"/>
      <c r="AG15" s="173"/>
      <c r="AH15" s="173"/>
      <c r="AI15" s="173"/>
      <c r="AJ15" s="173"/>
      <c r="AK15" s="174"/>
      <c r="AL15" s="174"/>
      <c r="AM15" s="174"/>
      <c r="AN15" s="174"/>
      <c r="AO15" s="174"/>
      <c r="AP15" s="174"/>
      <c r="AQ15" s="174"/>
      <c r="AR15" s="174"/>
      <c r="AS15" s="174"/>
      <c r="AT15" s="174"/>
      <c r="AU15" s="174"/>
      <c r="AV15" s="174"/>
      <c r="AW15" s="174"/>
      <c r="AX15" s="174"/>
      <c r="AY15" s="174"/>
      <c r="AZ15" s="174"/>
      <c r="BA15" s="174"/>
      <c r="BB15" s="174"/>
      <c r="BC15" s="174"/>
      <c r="BD15" s="174"/>
      <c r="BE15" s="174"/>
      <c r="BF15" s="174"/>
      <c r="BG15" s="174"/>
      <c r="BH15" s="174"/>
      <c r="BI15" s="173"/>
      <c r="BJ15" s="173"/>
      <c r="BK15" s="173"/>
      <c r="BL15" s="173"/>
      <c r="BM15" s="173"/>
      <c r="BN15" s="173"/>
      <c r="BO15" s="173"/>
      <c r="BP15" s="173"/>
      <c r="BQ15" s="173"/>
      <c r="BR15" s="174"/>
      <c r="BS15" s="174"/>
      <c r="BT15" s="174"/>
      <c r="BU15" s="174"/>
      <c r="BV15" s="174"/>
      <c r="BW15" s="174"/>
      <c r="BX15" s="174"/>
      <c r="BY15" s="174"/>
      <c r="BZ15" s="174"/>
      <c r="CA15" s="174"/>
      <c r="CB15" s="174"/>
      <c r="CC15" s="174"/>
      <c r="CD15" s="174"/>
      <c r="CE15" s="174"/>
      <c r="CF15" s="174"/>
      <c r="CG15" s="174"/>
      <c r="CH15" s="174"/>
      <c r="CI15" s="174"/>
      <c r="CJ15" s="174"/>
      <c r="CK15" s="174"/>
      <c r="CL15" s="174"/>
      <c r="CM15" s="174"/>
      <c r="CN15" s="174"/>
      <c r="CO15" s="174"/>
      <c r="CP15" s="173"/>
      <c r="CQ15" s="173"/>
      <c r="CR15" s="173"/>
      <c r="CS15" s="173"/>
      <c r="CT15" s="173"/>
      <c r="CU15" s="173"/>
      <c r="CV15" s="173"/>
      <c r="CW15" s="173"/>
      <c r="CX15" s="173"/>
      <c r="CY15" s="174"/>
      <c r="CZ15" s="174"/>
      <c r="DA15" s="174"/>
      <c r="DB15" s="174"/>
      <c r="DC15" s="174"/>
      <c r="DD15" s="174"/>
      <c r="DE15" s="174"/>
      <c r="DF15" s="174"/>
      <c r="DG15" s="174"/>
      <c r="DH15" s="174"/>
      <c r="DI15" s="174"/>
      <c r="DJ15" s="174"/>
      <c r="DK15" s="174"/>
      <c r="DL15" s="174"/>
      <c r="DM15" s="174"/>
      <c r="DN15" s="174"/>
      <c r="DO15" s="174"/>
      <c r="DP15" s="174"/>
      <c r="DQ15" s="174"/>
      <c r="DR15" s="174"/>
      <c r="DS15" s="174"/>
      <c r="DT15" s="174"/>
      <c r="DU15" s="174"/>
      <c r="DV15" s="174"/>
      <c r="DW15" s="173"/>
      <c r="DX15" s="173"/>
      <c r="DY15" s="173"/>
      <c r="DZ15" s="173"/>
      <c r="EA15" s="173"/>
      <c r="EB15" s="173"/>
      <c r="EC15" s="173"/>
      <c r="ED15" s="173"/>
      <c r="EE15" s="173"/>
      <c r="EF15" s="174"/>
      <c r="EG15" s="174"/>
      <c r="EH15" s="174"/>
      <c r="EI15" s="174"/>
      <c r="EJ15" s="174"/>
      <c r="EK15" s="174"/>
      <c r="EL15" s="174"/>
      <c r="EM15" s="174"/>
      <c r="EN15" s="174"/>
      <c r="EO15" s="174"/>
      <c r="EP15" s="174"/>
      <c r="EQ15" s="174"/>
      <c r="ER15" s="174"/>
      <c r="ES15" s="174"/>
      <c r="ET15" s="174"/>
      <c r="EU15" s="174"/>
      <c r="EV15" s="174"/>
      <c r="EW15" s="174"/>
      <c r="EX15" s="174"/>
      <c r="EY15" s="174"/>
      <c r="EZ15" s="174"/>
      <c r="FA15" s="174"/>
      <c r="FB15" s="174"/>
      <c r="FC15" s="174"/>
      <c r="FD15" s="173"/>
      <c r="FE15" s="173"/>
      <c r="FF15" s="173"/>
      <c r="FG15" s="173"/>
      <c r="FH15" s="173"/>
      <c r="FI15" s="173"/>
      <c r="FJ15" s="173"/>
      <c r="FK15" s="173"/>
      <c r="FL15" s="173"/>
      <c r="FM15" s="174"/>
      <c r="FN15" s="174"/>
      <c r="FO15" s="174"/>
      <c r="FP15" s="174"/>
      <c r="FQ15" s="174"/>
      <c r="FR15" s="174"/>
      <c r="FS15" s="174"/>
      <c r="FT15" s="174"/>
      <c r="FU15" s="174"/>
      <c r="FV15" s="174"/>
      <c r="FW15" s="174"/>
      <c r="FX15" s="174"/>
      <c r="FY15" s="174"/>
      <c r="FZ15" s="174"/>
      <c r="GA15" s="174"/>
      <c r="GB15" s="174"/>
      <c r="GC15" s="174"/>
      <c r="GD15" s="174"/>
      <c r="GE15" s="174"/>
      <c r="GF15" s="174"/>
      <c r="GG15" s="174"/>
      <c r="GH15" s="174"/>
      <c r="GI15" s="174"/>
      <c r="GJ15" s="174"/>
      <c r="GK15" s="173"/>
      <c r="GL15" s="173"/>
      <c r="GM15" s="173"/>
      <c r="GN15" s="173"/>
      <c r="GO15" s="173"/>
      <c r="GP15" s="173"/>
      <c r="GQ15" s="173"/>
      <c r="GR15" s="173"/>
      <c r="GS15" s="173"/>
      <c r="GT15" s="174"/>
      <c r="GU15" s="174"/>
      <c r="GV15" s="174"/>
      <c r="GW15" s="174"/>
      <c r="GX15" s="174"/>
      <c r="GY15" s="174"/>
      <c r="GZ15" s="174"/>
      <c r="HA15" s="174"/>
      <c r="HB15" s="174"/>
      <c r="HC15" s="174"/>
      <c r="HD15" s="174"/>
      <c r="HE15" s="174"/>
      <c r="HF15" s="174"/>
      <c r="HG15" s="174"/>
      <c r="HH15" s="174"/>
      <c r="HI15" s="174"/>
      <c r="HJ15" s="174"/>
      <c r="HK15" s="174"/>
      <c r="HL15" s="174"/>
      <c r="HM15" s="174"/>
      <c r="HN15" s="174"/>
      <c r="HO15" s="174"/>
      <c r="HP15" s="174"/>
      <c r="HQ15" s="174"/>
      <c r="HR15" s="173"/>
      <c r="HS15" s="173"/>
      <c r="HT15" s="173"/>
      <c r="HU15" s="173"/>
      <c r="HV15" s="173"/>
      <c r="HW15" s="173"/>
      <c r="HX15" s="173"/>
      <c r="HY15" s="173"/>
      <c r="HZ15" s="173"/>
    </row>
    <row r="16" spans="1:234" s="4" customFormat="1" ht="69.95" customHeight="1" thickBot="1">
      <c r="A16" s="417" t="s">
        <v>382</v>
      </c>
      <c r="B16" s="418"/>
      <c r="C16" s="419"/>
      <c r="D16" s="176" t="s">
        <v>1745</v>
      </c>
      <c r="E16" s="377" t="s">
        <v>3573</v>
      </c>
      <c r="F16" s="378"/>
      <c r="G16" s="99" t="s">
        <v>1746</v>
      </c>
      <c r="H16" s="382" t="s">
        <v>3432</v>
      </c>
      <c r="I16" s="383"/>
      <c r="J16" s="383"/>
      <c r="K16" s="383"/>
      <c r="L16" s="383"/>
      <c r="M16" s="383"/>
      <c r="N16" s="383"/>
      <c r="O16" s="383"/>
      <c r="P16" s="383"/>
      <c r="Q16" s="383"/>
      <c r="R16" s="383"/>
      <c r="S16" s="383"/>
      <c r="T16" s="383"/>
      <c r="U16" s="383"/>
      <c r="V16" s="383"/>
      <c r="W16" s="383"/>
      <c r="X16" s="383"/>
      <c r="Y16" s="383"/>
      <c r="Z16" s="383"/>
      <c r="AA16" s="383"/>
      <c r="AB16" s="383"/>
      <c r="AC16" s="383"/>
      <c r="AD16" s="383"/>
      <c r="AE16" s="383"/>
      <c r="AF16" s="383"/>
      <c r="AG16" s="383"/>
      <c r="AH16" s="383"/>
      <c r="AI16" s="383"/>
      <c r="AJ16" s="384"/>
      <c r="AK16" s="99" t="s">
        <v>1745</v>
      </c>
      <c r="AL16" s="377" t="s">
        <v>3573</v>
      </c>
      <c r="AM16" s="378"/>
      <c r="AN16" s="99" t="s">
        <v>1746</v>
      </c>
      <c r="AO16" s="382" t="s">
        <v>3433</v>
      </c>
      <c r="AP16" s="383"/>
      <c r="AQ16" s="383"/>
      <c r="AR16" s="383"/>
      <c r="AS16" s="383"/>
      <c r="AT16" s="383"/>
      <c r="AU16" s="383"/>
      <c r="AV16" s="383"/>
      <c r="AW16" s="383"/>
      <c r="AX16" s="383"/>
      <c r="AY16" s="383"/>
      <c r="AZ16" s="383"/>
      <c r="BA16" s="383"/>
      <c r="BB16" s="383"/>
      <c r="BC16" s="383"/>
      <c r="BD16" s="383"/>
      <c r="BE16" s="383"/>
      <c r="BF16" s="383"/>
      <c r="BG16" s="383"/>
      <c r="BH16" s="383"/>
      <c r="BI16" s="383"/>
      <c r="BJ16" s="383"/>
      <c r="BK16" s="383"/>
      <c r="BL16" s="383"/>
      <c r="BM16" s="383"/>
      <c r="BN16" s="383"/>
      <c r="BO16" s="383"/>
      <c r="BP16" s="383"/>
      <c r="BQ16" s="384"/>
      <c r="BR16" s="99" t="s">
        <v>1745</v>
      </c>
      <c r="BS16" s="377" t="s">
        <v>3573</v>
      </c>
      <c r="BT16" s="378"/>
      <c r="BU16" s="99" t="s">
        <v>1746</v>
      </c>
      <c r="BV16" s="382" t="s">
        <v>3434</v>
      </c>
      <c r="BW16" s="383"/>
      <c r="BX16" s="383"/>
      <c r="BY16" s="383"/>
      <c r="BZ16" s="383"/>
      <c r="CA16" s="383"/>
      <c r="CB16" s="383"/>
      <c r="CC16" s="383"/>
      <c r="CD16" s="383"/>
      <c r="CE16" s="383"/>
      <c r="CF16" s="383"/>
      <c r="CG16" s="383"/>
      <c r="CH16" s="383"/>
      <c r="CI16" s="383"/>
      <c r="CJ16" s="383"/>
      <c r="CK16" s="383"/>
      <c r="CL16" s="383"/>
      <c r="CM16" s="383"/>
      <c r="CN16" s="383"/>
      <c r="CO16" s="383"/>
      <c r="CP16" s="383"/>
      <c r="CQ16" s="383"/>
      <c r="CR16" s="383"/>
      <c r="CS16" s="383"/>
      <c r="CT16" s="383"/>
      <c r="CU16" s="383"/>
      <c r="CV16" s="383"/>
      <c r="CW16" s="383"/>
      <c r="CX16" s="384"/>
      <c r="CY16" s="99" t="s">
        <v>1745</v>
      </c>
      <c r="CZ16" s="377"/>
      <c r="DA16" s="378"/>
      <c r="DB16" s="99" t="s">
        <v>1746</v>
      </c>
      <c r="DC16" s="268" t="s">
        <v>3435</v>
      </c>
      <c r="DD16" s="302"/>
      <c r="DE16" s="302"/>
      <c r="DF16" s="302"/>
      <c r="DG16" s="302"/>
      <c r="DH16" s="302"/>
      <c r="DI16" s="302"/>
      <c r="DJ16" s="302"/>
      <c r="DK16" s="302"/>
      <c r="DL16" s="302"/>
      <c r="DM16" s="302"/>
      <c r="DN16" s="302"/>
      <c r="DO16" s="302"/>
      <c r="DP16" s="302"/>
      <c r="DQ16" s="302"/>
      <c r="DR16" s="302"/>
      <c r="DS16" s="302"/>
      <c r="DT16" s="302"/>
      <c r="DU16" s="302"/>
      <c r="DV16" s="302"/>
      <c r="DW16" s="302"/>
      <c r="DX16" s="302"/>
      <c r="DY16" s="302"/>
      <c r="DZ16" s="302"/>
      <c r="EA16" s="302"/>
      <c r="EB16" s="302"/>
      <c r="EC16" s="302"/>
      <c r="ED16" s="302"/>
      <c r="EE16" s="303"/>
      <c r="EF16" s="99" t="s">
        <v>1745</v>
      </c>
      <c r="EG16" s="377"/>
      <c r="EH16" s="378"/>
      <c r="EI16" s="99" t="s">
        <v>1746</v>
      </c>
      <c r="EJ16" s="382" t="s">
        <v>3436</v>
      </c>
      <c r="EK16" s="383"/>
      <c r="EL16" s="383"/>
      <c r="EM16" s="383"/>
      <c r="EN16" s="383"/>
      <c r="EO16" s="383"/>
      <c r="EP16" s="383"/>
      <c r="EQ16" s="383"/>
      <c r="ER16" s="383"/>
      <c r="ES16" s="383"/>
      <c r="ET16" s="383"/>
      <c r="EU16" s="383"/>
      <c r="EV16" s="383"/>
      <c r="EW16" s="383"/>
      <c r="EX16" s="383"/>
      <c r="EY16" s="383"/>
      <c r="EZ16" s="383"/>
      <c r="FA16" s="383"/>
      <c r="FB16" s="383"/>
      <c r="FC16" s="383"/>
      <c r="FD16" s="383"/>
      <c r="FE16" s="383"/>
      <c r="FF16" s="383"/>
      <c r="FG16" s="383"/>
      <c r="FH16" s="383"/>
      <c r="FI16" s="383"/>
      <c r="FJ16" s="383"/>
      <c r="FK16" s="383"/>
      <c r="FL16" s="384"/>
      <c r="FM16" s="99" t="s">
        <v>1745</v>
      </c>
      <c r="FN16" s="377"/>
      <c r="FO16" s="378"/>
      <c r="FP16" s="99" t="s">
        <v>1746</v>
      </c>
      <c r="FQ16" s="382" t="s">
        <v>3437</v>
      </c>
      <c r="FR16" s="383"/>
      <c r="FS16" s="383"/>
      <c r="FT16" s="383"/>
      <c r="FU16" s="383"/>
      <c r="FV16" s="383"/>
      <c r="FW16" s="383"/>
      <c r="FX16" s="383"/>
      <c r="FY16" s="383"/>
      <c r="FZ16" s="383"/>
      <c r="GA16" s="383"/>
      <c r="GB16" s="383"/>
      <c r="GC16" s="383"/>
      <c r="GD16" s="383"/>
      <c r="GE16" s="383"/>
      <c r="GF16" s="383"/>
      <c r="GG16" s="383"/>
      <c r="GH16" s="383"/>
      <c r="GI16" s="383"/>
      <c r="GJ16" s="383"/>
      <c r="GK16" s="383"/>
      <c r="GL16" s="383"/>
      <c r="GM16" s="383"/>
      <c r="GN16" s="383"/>
      <c r="GO16" s="383"/>
      <c r="GP16" s="383"/>
      <c r="GQ16" s="383"/>
      <c r="GR16" s="383"/>
      <c r="GS16" s="384"/>
      <c r="GT16" s="99" t="s">
        <v>1745</v>
      </c>
      <c r="GU16" s="377"/>
      <c r="GV16" s="378"/>
      <c r="GW16" s="99" t="s">
        <v>1746</v>
      </c>
      <c r="GX16" s="382">
        <v>7</v>
      </c>
      <c r="GY16" s="383"/>
      <c r="GZ16" s="383"/>
      <c r="HA16" s="383"/>
      <c r="HB16" s="383"/>
      <c r="HC16" s="383"/>
      <c r="HD16" s="383"/>
      <c r="HE16" s="383"/>
      <c r="HF16" s="383"/>
      <c r="HG16" s="383"/>
      <c r="HH16" s="383"/>
      <c r="HI16" s="383"/>
      <c r="HJ16" s="383"/>
      <c r="HK16" s="383"/>
      <c r="HL16" s="383"/>
      <c r="HM16" s="383"/>
      <c r="HN16" s="383"/>
      <c r="HO16" s="383"/>
      <c r="HP16" s="383"/>
      <c r="HQ16" s="383"/>
      <c r="HR16" s="383"/>
      <c r="HS16" s="383"/>
      <c r="HT16" s="383"/>
      <c r="HU16" s="383"/>
      <c r="HV16" s="383"/>
      <c r="HW16" s="383"/>
      <c r="HX16" s="383"/>
      <c r="HY16" s="383"/>
      <c r="HZ16" s="384"/>
    </row>
    <row r="17" spans="1:234" s="33" customFormat="1" ht="69.95" customHeight="1" outlineLevel="1" thickBot="1">
      <c r="A17" s="417" t="s">
        <v>381</v>
      </c>
      <c r="B17" s="418"/>
      <c r="C17" s="419"/>
      <c r="D17" s="114" t="s">
        <v>1747</v>
      </c>
      <c r="E17" s="259"/>
      <c r="F17" s="177" t="s">
        <v>2961</v>
      </c>
      <c r="G17" s="260">
        <f>F21</f>
        <v>19556.56825</v>
      </c>
      <c r="H17" s="178" t="s">
        <v>2962</v>
      </c>
      <c r="I17" s="260"/>
      <c r="J17" s="178" t="s">
        <v>2963</v>
      </c>
      <c r="K17" s="261"/>
      <c r="L17" s="53" t="s">
        <v>1748</v>
      </c>
      <c r="M17" s="259"/>
      <c r="N17" s="178" t="s">
        <v>2961</v>
      </c>
      <c r="O17" s="260">
        <v>6780.0569999999998</v>
      </c>
      <c r="P17" s="178" t="s">
        <v>2962</v>
      </c>
      <c r="Q17" s="260"/>
      <c r="R17" s="178" t="s">
        <v>2963</v>
      </c>
      <c r="S17" s="262"/>
      <c r="T17" s="53" t="s">
        <v>143</v>
      </c>
      <c r="U17" s="259"/>
      <c r="V17" s="178" t="s">
        <v>2961</v>
      </c>
      <c r="W17" s="261">
        <v>5821.2392500000005</v>
      </c>
      <c r="X17" s="178" t="s">
        <v>2962</v>
      </c>
      <c r="Y17" s="260"/>
      <c r="Z17" s="179" t="s">
        <v>2963</v>
      </c>
      <c r="AA17" s="262"/>
      <c r="AB17" s="114" t="s">
        <v>143</v>
      </c>
      <c r="AC17" s="259"/>
      <c r="AD17" s="178" t="s">
        <v>2961</v>
      </c>
      <c r="AE17" s="260">
        <v>3385.9429999999993</v>
      </c>
      <c r="AF17" s="178" t="s">
        <v>2962</v>
      </c>
      <c r="AG17" s="260"/>
      <c r="AH17" s="178" t="s">
        <v>2963</v>
      </c>
      <c r="AI17" s="263"/>
      <c r="AJ17" s="264"/>
      <c r="AK17" s="114" t="s">
        <v>1747</v>
      </c>
      <c r="AL17" s="259"/>
      <c r="AM17" s="177" t="s">
        <v>2961</v>
      </c>
      <c r="AN17" s="260">
        <f>AM21+BT21</f>
        <v>12242.033799999999</v>
      </c>
      <c r="AO17" s="178" t="s">
        <v>2962</v>
      </c>
      <c r="AP17" s="260"/>
      <c r="AQ17" s="178" t="s">
        <v>2963</v>
      </c>
      <c r="AR17" s="261"/>
      <c r="AS17" s="53" t="s">
        <v>1748</v>
      </c>
      <c r="AT17" s="259"/>
      <c r="AU17" s="178" t="s">
        <v>2961</v>
      </c>
      <c r="AV17" s="260"/>
      <c r="AW17" s="178" t="s">
        <v>2962</v>
      </c>
      <c r="AX17" s="260"/>
      <c r="AY17" s="178" t="s">
        <v>2963</v>
      </c>
      <c r="AZ17" s="262"/>
      <c r="BA17" s="53" t="s">
        <v>143</v>
      </c>
      <c r="BB17" s="259"/>
      <c r="BC17" s="178" t="s">
        <v>2961</v>
      </c>
      <c r="BD17" s="260"/>
      <c r="BE17" s="178" t="s">
        <v>2962</v>
      </c>
      <c r="BF17" s="260"/>
      <c r="BG17" s="179" t="s">
        <v>2963</v>
      </c>
      <c r="BH17" s="262"/>
      <c r="BI17" s="114" t="s">
        <v>143</v>
      </c>
      <c r="BJ17" s="259"/>
      <c r="BK17" s="178" t="s">
        <v>2961</v>
      </c>
      <c r="BL17" s="260"/>
      <c r="BM17" s="178" t="s">
        <v>2962</v>
      </c>
      <c r="BN17" s="260"/>
      <c r="BO17" s="178" t="s">
        <v>2963</v>
      </c>
      <c r="BP17" s="263"/>
      <c r="BQ17" s="264"/>
      <c r="BR17" s="114" t="s">
        <v>1747</v>
      </c>
      <c r="BS17" s="259"/>
      <c r="BT17" s="177" t="s">
        <v>2961</v>
      </c>
      <c r="BU17" s="260"/>
      <c r="BV17" s="178" t="s">
        <v>2962</v>
      </c>
      <c r="BW17" s="260"/>
      <c r="BX17" s="178" t="s">
        <v>2963</v>
      </c>
      <c r="BY17" s="261"/>
      <c r="BZ17" s="53" t="s">
        <v>1748</v>
      </c>
      <c r="CA17" s="259"/>
      <c r="CB17" s="178" t="s">
        <v>2961</v>
      </c>
      <c r="CC17" s="260"/>
      <c r="CD17" s="178" t="s">
        <v>2962</v>
      </c>
      <c r="CE17" s="260"/>
      <c r="CF17" s="178" t="s">
        <v>2963</v>
      </c>
      <c r="CG17" s="262"/>
      <c r="CH17" s="53" t="s">
        <v>143</v>
      </c>
      <c r="CI17" s="259"/>
      <c r="CJ17" s="178" t="s">
        <v>2961</v>
      </c>
      <c r="CK17" s="260"/>
      <c r="CL17" s="178" t="s">
        <v>2962</v>
      </c>
      <c r="CM17" s="260"/>
      <c r="CN17" s="179" t="s">
        <v>2963</v>
      </c>
      <c r="CO17" s="262"/>
      <c r="CP17" s="114" t="s">
        <v>143</v>
      </c>
      <c r="CQ17" s="259"/>
      <c r="CR17" s="178" t="s">
        <v>2961</v>
      </c>
      <c r="CS17" s="260"/>
      <c r="CT17" s="178" t="s">
        <v>2962</v>
      </c>
      <c r="CU17" s="260"/>
      <c r="CV17" s="178" t="s">
        <v>2963</v>
      </c>
      <c r="CW17" s="263"/>
      <c r="CX17" s="264"/>
      <c r="CY17" s="114" t="s">
        <v>1747</v>
      </c>
      <c r="CZ17" s="259"/>
      <c r="DA17" s="177" t="s">
        <v>2961</v>
      </c>
      <c r="DB17" s="260">
        <f>DA21</f>
        <v>3299.9960000000001</v>
      </c>
      <c r="DC17" s="178" t="s">
        <v>2962</v>
      </c>
      <c r="DD17" s="260"/>
      <c r="DE17" s="178" t="s">
        <v>2963</v>
      </c>
      <c r="DF17" s="261"/>
      <c r="DG17" s="53" t="s">
        <v>1748</v>
      </c>
      <c r="DH17" s="259"/>
      <c r="DI17" s="178" t="s">
        <v>2961</v>
      </c>
      <c r="DJ17" s="260"/>
      <c r="DK17" s="178" t="s">
        <v>2962</v>
      </c>
      <c r="DL17" s="260"/>
      <c r="DM17" s="178" t="s">
        <v>2963</v>
      </c>
      <c r="DN17" s="262"/>
      <c r="DO17" s="53" t="s">
        <v>143</v>
      </c>
      <c r="DP17" s="259"/>
      <c r="DQ17" s="178" t="s">
        <v>2961</v>
      </c>
      <c r="DR17" s="260"/>
      <c r="DS17" s="178" t="s">
        <v>2962</v>
      </c>
      <c r="DT17" s="260"/>
      <c r="DU17" s="179" t="s">
        <v>2963</v>
      </c>
      <c r="DV17" s="262"/>
      <c r="DW17" s="114" t="s">
        <v>143</v>
      </c>
      <c r="DX17" s="259"/>
      <c r="DY17" s="178" t="s">
        <v>2961</v>
      </c>
      <c r="DZ17" s="260"/>
      <c r="EA17" s="178" t="s">
        <v>2962</v>
      </c>
      <c r="EB17" s="260"/>
      <c r="EC17" s="178" t="s">
        <v>2963</v>
      </c>
      <c r="ED17" s="263"/>
      <c r="EE17" s="264"/>
      <c r="EF17" s="114" t="s">
        <v>1747</v>
      </c>
      <c r="EG17" s="259"/>
      <c r="EH17" s="177" t="s">
        <v>2961</v>
      </c>
      <c r="EI17" s="260">
        <f>EH21</f>
        <v>3144.5390000000002</v>
      </c>
      <c r="EJ17" s="178" t="s">
        <v>2962</v>
      </c>
      <c r="EK17" s="260"/>
      <c r="EL17" s="178" t="s">
        <v>2963</v>
      </c>
      <c r="EM17" s="261"/>
      <c r="EN17" s="53" t="s">
        <v>1748</v>
      </c>
      <c r="EO17" s="259"/>
      <c r="EP17" s="178" t="s">
        <v>2961</v>
      </c>
      <c r="EQ17" s="260"/>
      <c r="ER17" s="178" t="s">
        <v>2962</v>
      </c>
      <c r="ES17" s="260"/>
      <c r="ET17" s="178" t="s">
        <v>2963</v>
      </c>
      <c r="EU17" s="262"/>
      <c r="EV17" s="53" t="s">
        <v>143</v>
      </c>
      <c r="EW17" s="259"/>
      <c r="EX17" s="178" t="s">
        <v>2961</v>
      </c>
      <c r="EY17" s="260"/>
      <c r="EZ17" s="178" t="s">
        <v>2962</v>
      </c>
      <c r="FA17" s="260"/>
      <c r="FB17" s="179" t="s">
        <v>2963</v>
      </c>
      <c r="FC17" s="262"/>
      <c r="FD17" s="114" t="s">
        <v>143</v>
      </c>
      <c r="FE17" s="259"/>
      <c r="FF17" s="178" t="s">
        <v>2961</v>
      </c>
      <c r="FG17" s="260"/>
      <c r="FH17" s="178" t="s">
        <v>2962</v>
      </c>
      <c r="FI17" s="260"/>
      <c r="FJ17" s="178" t="s">
        <v>2963</v>
      </c>
      <c r="FK17" s="263"/>
      <c r="FL17" s="264"/>
      <c r="FM17" s="114" t="s">
        <v>1747</v>
      </c>
      <c r="FN17" s="259"/>
      <c r="FO17" s="177" t="s">
        <v>2961</v>
      </c>
      <c r="FP17" s="260">
        <f>FO21</f>
        <v>228.82499999999999</v>
      </c>
      <c r="FQ17" s="178" t="s">
        <v>2962</v>
      </c>
      <c r="FR17" s="260"/>
      <c r="FS17" s="178" t="s">
        <v>2963</v>
      </c>
      <c r="FT17" s="261"/>
      <c r="FU17" s="53" t="s">
        <v>1748</v>
      </c>
      <c r="FV17" s="259"/>
      <c r="FW17" s="178" t="s">
        <v>2961</v>
      </c>
      <c r="FX17" s="260"/>
      <c r="FY17" s="178" t="s">
        <v>2962</v>
      </c>
      <c r="FZ17" s="260"/>
      <c r="GA17" s="178" t="s">
        <v>2963</v>
      </c>
      <c r="GB17" s="262"/>
      <c r="GC17" s="53" t="s">
        <v>143</v>
      </c>
      <c r="GD17" s="259"/>
      <c r="GE17" s="178" t="s">
        <v>2961</v>
      </c>
      <c r="GF17" s="260"/>
      <c r="GG17" s="178" t="s">
        <v>2962</v>
      </c>
      <c r="GH17" s="260"/>
      <c r="GI17" s="179" t="s">
        <v>2963</v>
      </c>
      <c r="GJ17" s="262"/>
      <c r="GK17" s="114" t="s">
        <v>143</v>
      </c>
      <c r="GL17" s="259"/>
      <c r="GM17" s="178" t="s">
        <v>2961</v>
      </c>
      <c r="GN17" s="260"/>
      <c r="GO17" s="178" t="s">
        <v>2962</v>
      </c>
      <c r="GP17" s="260"/>
      <c r="GQ17" s="178" t="s">
        <v>2963</v>
      </c>
      <c r="GR17" s="263"/>
      <c r="GS17" s="264"/>
      <c r="GT17" s="114" t="s">
        <v>1747</v>
      </c>
      <c r="GU17" s="259"/>
      <c r="GV17" s="177" t="s">
        <v>2961</v>
      </c>
      <c r="GW17" s="260"/>
      <c r="GX17" s="178" t="s">
        <v>2962</v>
      </c>
      <c r="GY17" s="260"/>
      <c r="GZ17" s="178" t="s">
        <v>2963</v>
      </c>
      <c r="HA17" s="261"/>
      <c r="HB17" s="53" t="s">
        <v>1748</v>
      </c>
      <c r="HC17" s="259"/>
      <c r="HD17" s="178" t="s">
        <v>2961</v>
      </c>
      <c r="HE17" s="260"/>
      <c r="HF17" s="178" t="s">
        <v>2962</v>
      </c>
      <c r="HG17" s="260"/>
      <c r="HH17" s="178" t="s">
        <v>2963</v>
      </c>
      <c r="HI17" s="262"/>
      <c r="HJ17" s="53" t="s">
        <v>143</v>
      </c>
      <c r="HK17" s="259"/>
      <c r="HL17" s="178" t="s">
        <v>2961</v>
      </c>
      <c r="HM17" s="260"/>
      <c r="HN17" s="178" t="s">
        <v>2962</v>
      </c>
      <c r="HO17" s="260"/>
      <c r="HP17" s="179" t="s">
        <v>2963</v>
      </c>
      <c r="HQ17" s="262"/>
      <c r="HR17" s="114" t="s">
        <v>143</v>
      </c>
      <c r="HS17" s="259"/>
      <c r="HT17" s="178" t="s">
        <v>2961</v>
      </c>
      <c r="HU17" s="260"/>
      <c r="HV17" s="178" t="s">
        <v>2962</v>
      </c>
      <c r="HW17" s="260"/>
      <c r="HX17" s="178" t="s">
        <v>2963</v>
      </c>
      <c r="HY17" s="263"/>
      <c r="HZ17" s="264"/>
    </row>
    <row r="18" spans="1:234" ht="69.95" customHeight="1" outlineLevel="1" thickBot="1">
      <c r="A18" s="422" t="s">
        <v>2964</v>
      </c>
      <c r="B18" s="426"/>
      <c r="C18" s="430"/>
      <c r="D18" s="180"/>
      <c r="E18" s="181"/>
      <c r="F18" s="182" t="s">
        <v>664</v>
      </c>
      <c r="G18" s="107">
        <f>G17</f>
        <v>19556.56825</v>
      </c>
      <c r="H18" s="183" t="s">
        <v>665</v>
      </c>
      <c r="I18" s="107"/>
      <c r="J18" s="183" t="s">
        <v>666</v>
      </c>
      <c r="K18" s="107"/>
      <c r="L18" s="183" t="s">
        <v>667</v>
      </c>
      <c r="M18" s="48">
        <f>SUM(G18+I18+K18)</f>
        <v>19556.56825</v>
      </c>
      <c r="N18" s="56"/>
      <c r="O18" s="56"/>
      <c r="P18" s="56"/>
      <c r="Q18" s="56"/>
      <c r="R18" s="56"/>
      <c r="S18" s="56"/>
      <c r="T18" s="56"/>
      <c r="U18" s="56"/>
      <c r="V18" s="56"/>
      <c r="W18" s="56"/>
      <c r="X18" s="56"/>
      <c r="Y18" s="56"/>
      <c r="Z18" s="56"/>
      <c r="AA18" s="56"/>
      <c r="AB18" s="56"/>
      <c r="AC18" s="56"/>
      <c r="AD18" s="56"/>
      <c r="AE18" s="56"/>
      <c r="AF18" s="56"/>
      <c r="AG18" s="56"/>
      <c r="AH18" s="56"/>
      <c r="AI18" s="56"/>
      <c r="AJ18" s="57"/>
      <c r="AK18" s="181"/>
      <c r="AL18" s="181"/>
      <c r="AM18" s="182" t="s">
        <v>664</v>
      </c>
      <c r="AN18" s="107">
        <f>AN17</f>
        <v>12242.033799999999</v>
      </c>
      <c r="AO18" s="183" t="s">
        <v>665</v>
      </c>
      <c r="AP18" s="107"/>
      <c r="AQ18" s="183" t="s">
        <v>666</v>
      </c>
      <c r="AR18" s="107"/>
      <c r="AS18" s="183" t="s">
        <v>667</v>
      </c>
      <c r="AT18" s="48">
        <f>SUM(AN18+AP18+AR18)</f>
        <v>12242.033799999999</v>
      </c>
      <c r="AU18" s="56"/>
      <c r="AV18" s="56"/>
      <c r="AW18" s="56"/>
      <c r="AX18" s="56"/>
      <c r="AY18" s="56"/>
      <c r="AZ18" s="56"/>
      <c r="BA18" s="56"/>
      <c r="BB18" s="56"/>
      <c r="BC18" s="56"/>
      <c r="BD18" s="56"/>
      <c r="BE18" s="56"/>
      <c r="BF18" s="56"/>
      <c r="BG18" s="56"/>
      <c r="BH18" s="56"/>
      <c r="BI18" s="56"/>
      <c r="BJ18" s="56"/>
      <c r="BK18" s="56"/>
      <c r="BL18" s="56"/>
      <c r="BM18" s="56"/>
      <c r="BN18" s="56"/>
      <c r="BO18" s="56"/>
      <c r="BP18" s="56"/>
      <c r="BQ18" s="57"/>
      <c r="BR18" s="181"/>
      <c r="BS18" s="181"/>
      <c r="BT18" s="182" t="s">
        <v>664</v>
      </c>
      <c r="BU18" s="107">
        <f>BU17</f>
        <v>0</v>
      </c>
      <c r="BV18" s="183" t="s">
        <v>665</v>
      </c>
      <c r="BW18" s="107"/>
      <c r="BX18" s="183" t="s">
        <v>666</v>
      </c>
      <c r="BY18" s="107"/>
      <c r="BZ18" s="183" t="s">
        <v>667</v>
      </c>
      <c r="CA18" s="48">
        <f>SUM(BU18+BW18+BY18)</f>
        <v>0</v>
      </c>
      <c r="CB18" s="56"/>
      <c r="CC18" s="56"/>
      <c r="CD18" s="56"/>
      <c r="CE18" s="56"/>
      <c r="CF18" s="56"/>
      <c r="CG18" s="56"/>
      <c r="CH18" s="56"/>
      <c r="CI18" s="56"/>
      <c r="CJ18" s="56"/>
      <c r="CK18" s="56"/>
      <c r="CL18" s="56"/>
      <c r="CM18" s="56"/>
      <c r="CN18" s="56"/>
      <c r="CO18" s="56"/>
      <c r="CP18" s="56"/>
      <c r="CQ18" s="56"/>
      <c r="CR18" s="56"/>
      <c r="CS18" s="56"/>
      <c r="CT18" s="56"/>
      <c r="CU18" s="56"/>
      <c r="CV18" s="56"/>
      <c r="CW18" s="56"/>
      <c r="CX18" s="57"/>
      <c r="CY18" s="181"/>
      <c r="CZ18" s="181"/>
      <c r="DA18" s="182" t="s">
        <v>664</v>
      </c>
      <c r="DB18" s="107">
        <f>DB17</f>
        <v>3299.9960000000001</v>
      </c>
      <c r="DC18" s="183" t="s">
        <v>665</v>
      </c>
      <c r="DD18" s="107"/>
      <c r="DE18" s="183" t="s">
        <v>666</v>
      </c>
      <c r="DF18" s="107"/>
      <c r="DG18" s="183" t="s">
        <v>667</v>
      </c>
      <c r="DH18" s="48">
        <f>SUM(DB18+DD18+DF18)</f>
        <v>3299.9960000000001</v>
      </c>
      <c r="DI18" s="56"/>
      <c r="DJ18" s="56"/>
      <c r="DK18" s="56"/>
      <c r="DL18" s="56"/>
      <c r="DM18" s="56"/>
      <c r="DN18" s="56"/>
      <c r="DO18" s="56"/>
      <c r="DP18" s="56"/>
      <c r="DQ18" s="56"/>
      <c r="DR18" s="56"/>
      <c r="DS18" s="56"/>
      <c r="DT18" s="56"/>
      <c r="DU18" s="56"/>
      <c r="DV18" s="56"/>
      <c r="DW18" s="56"/>
      <c r="DX18" s="56"/>
      <c r="DY18" s="56"/>
      <c r="DZ18" s="56"/>
      <c r="EA18" s="56"/>
      <c r="EB18" s="56"/>
      <c r="EC18" s="56"/>
      <c r="ED18" s="56"/>
      <c r="EE18" s="57"/>
      <c r="EF18" s="181"/>
      <c r="EG18" s="181"/>
      <c r="EH18" s="182" t="s">
        <v>664</v>
      </c>
      <c r="EI18" s="107">
        <f>EI17</f>
        <v>3144.5390000000002</v>
      </c>
      <c r="EJ18" s="183" t="s">
        <v>665</v>
      </c>
      <c r="EK18" s="107"/>
      <c r="EL18" s="183" t="s">
        <v>666</v>
      </c>
      <c r="EM18" s="107"/>
      <c r="EN18" s="183" t="s">
        <v>667</v>
      </c>
      <c r="EO18" s="48">
        <f>SUM(EI18+EK18+EM18)</f>
        <v>3144.5390000000002</v>
      </c>
      <c r="EP18" s="56"/>
      <c r="EQ18" s="56"/>
      <c r="ER18" s="56"/>
      <c r="ES18" s="56"/>
      <c r="ET18" s="56"/>
      <c r="EU18" s="56"/>
      <c r="EV18" s="56"/>
      <c r="EW18" s="56"/>
      <c r="EX18" s="56"/>
      <c r="EY18" s="56"/>
      <c r="EZ18" s="56"/>
      <c r="FA18" s="56"/>
      <c r="FB18" s="56"/>
      <c r="FC18" s="56"/>
      <c r="FD18" s="56"/>
      <c r="FE18" s="56"/>
      <c r="FF18" s="56"/>
      <c r="FG18" s="56"/>
      <c r="FH18" s="56"/>
      <c r="FI18" s="56"/>
      <c r="FJ18" s="56"/>
      <c r="FK18" s="56"/>
      <c r="FL18" s="57"/>
      <c r="FM18" s="181"/>
      <c r="FN18" s="181"/>
      <c r="FO18" s="182" t="s">
        <v>664</v>
      </c>
      <c r="FP18" s="107">
        <f>FP17</f>
        <v>228.82499999999999</v>
      </c>
      <c r="FQ18" s="183" t="s">
        <v>665</v>
      </c>
      <c r="FR18" s="107"/>
      <c r="FS18" s="183" t="s">
        <v>666</v>
      </c>
      <c r="FT18" s="107"/>
      <c r="FU18" s="183" t="s">
        <v>667</v>
      </c>
      <c r="FV18" s="48">
        <f>SUM(FP18+FR18+FT18)</f>
        <v>228.82499999999999</v>
      </c>
      <c r="FW18" s="56"/>
      <c r="FX18" s="56"/>
      <c r="FY18" s="56"/>
      <c r="FZ18" s="56"/>
      <c r="GA18" s="56"/>
      <c r="GB18" s="56"/>
      <c r="GC18" s="56"/>
      <c r="GD18" s="56"/>
      <c r="GE18" s="56"/>
      <c r="GF18" s="56"/>
      <c r="GG18" s="56"/>
      <c r="GH18" s="56"/>
      <c r="GI18" s="56"/>
      <c r="GJ18" s="56"/>
      <c r="GK18" s="56"/>
      <c r="GL18" s="56"/>
      <c r="GM18" s="56"/>
      <c r="GN18" s="56"/>
      <c r="GO18" s="56"/>
      <c r="GP18" s="56"/>
      <c r="GQ18" s="56"/>
      <c r="GR18" s="56"/>
      <c r="GS18" s="57"/>
      <c r="GT18" s="181"/>
      <c r="GU18" s="181"/>
      <c r="GV18" s="182" t="s">
        <v>664</v>
      </c>
      <c r="GW18" s="106"/>
      <c r="GX18" s="183" t="s">
        <v>665</v>
      </c>
      <c r="GY18" s="107"/>
      <c r="GZ18" s="183" t="s">
        <v>666</v>
      </c>
      <c r="HA18" s="107"/>
      <c r="HB18" s="183" t="s">
        <v>667</v>
      </c>
      <c r="HC18" s="48">
        <f>SUM(GW18+GY18+HA18)</f>
        <v>0</v>
      </c>
      <c r="HD18" s="56"/>
      <c r="HE18" s="56"/>
      <c r="HF18" s="56"/>
      <c r="HG18" s="56"/>
      <c r="HH18" s="56"/>
      <c r="HI18" s="56"/>
      <c r="HJ18" s="56"/>
      <c r="HK18" s="56"/>
      <c r="HL18" s="56"/>
      <c r="HM18" s="56"/>
      <c r="HN18" s="56"/>
      <c r="HO18" s="56"/>
      <c r="HP18" s="56"/>
      <c r="HQ18" s="56"/>
      <c r="HR18" s="56"/>
      <c r="HS18" s="56"/>
      <c r="HT18" s="56"/>
      <c r="HU18" s="56"/>
      <c r="HV18" s="56"/>
      <c r="HW18" s="56"/>
      <c r="HX18" s="56"/>
      <c r="HY18" s="56"/>
      <c r="HZ18" s="57"/>
    </row>
    <row r="19" spans="1:234" s="33" customFormat="1" ht="69.95" customHeight="1" outlineLevel="1" thickTop="1" thickBot="1">
      <c r="A19" s="417" t="s">
        <v>383</v>
      </c>
      <c r="B19" s="418"/>
      <c r="C19" s="418"/>
      <c r="D19" s="184" t="s">
        <v>102</v>
      </c>
      <c r="E19" s="385"/>
      <c r="F19" s="386"/>
      <c r="G19" s="50" t="s">
        <v>103</v>
      </c>
      <c r="H19" s="385" t="s">
        <v>3438</v>
      </c>
      <c r="I19" s="386"/>
      <c r="J19" s="50" t="s">
        <v>104</v>
      </c>
      <c r="K19" s="304" t="s">
        <v>3438</v>
      </c>
      <c r="L19" s="305"/>
      <c r="M19" s="50" t="s">
        <v>105</v>
      </c>
      <c r="N19" s="385" t="s">
        <v>610</v>
      </c>
      <c r="O19" s="386"/>
      <c r="P19" s="50" t="s">
        <v>106</v>
      </c>
      <c r="Q19" s="304" t="s">
        <v>610</v>
      </c>
      <c r="R19" s="305"/>
      <c r="S19" s="50" t="s">
        <v>107</v>
      </c>
      <c r="T19" s="385" t="s">
        <v>610</v>
      </c>
      <c r="U19" s="386"/>
      <c r="V19" s="50" t="s">
        <v>642</v>
      </c>
      <c r="W19" s="385" t="s">
        <v>607</v>
      </c>
      <c r="X19" s="386"/>
      <c r="Y19" s="50" t="s">
        <v>643</v>
      </c>
      <c r="Z19" s="385" t="s">
        <v>3439</v>
      </c>
      <c r="AA19" s="386"/>
      <c r="AB19" s="113" t="s">
        <v>384</v>
      </c>
      <c r="AC19" s="304" t="s">
        <v>3439</v>
      </c>
      <c r="AD19" s="305"/>
      <c r="AE19" s="50" t="s">
        <v>385</v>
      </c>
      <c r="AF19" s="385" t="s">
        <v>3439</v>
      </c>
      <c r="AG19" s="386"/>
      <c r="AH19" s="50" t="s">
        <v>386</v>
      </c>
      <c r="AI19" s="304" t="s">
        <v>3439</v>
      </c>
      <c r="AJ19" s="305"/>
      <c r="AK19" s="85" t="s">
        <v>108</v>
      </c>
      <c r="AL19" s="304" t="s">
        <v>611</v>
      </c>
      <c r="AM19" s="305"/>
      <c r="AN19" s="50" t="s">
        <v>109</v>
      </c>
      <c r="AO19" s="385" t="s">
        <v>611</v>
      </c>
      <c r="AP19" s="386"/>
      <c r="AQ19" s="50" t="s">
        <v>110</v>
      </c>
      <c r="AR19" s="304" t="s">
        <v>611</v>
      </c>
      <c r="AS19" s="305"/>
      <c r="AT19" s="50" t="s">
        <v>111</v>
      </c>
      <c r="AU19" s="304" t="s">
        <v>611</v>
      </c>
      <c r="AV19" s="305"/>
      <c r="AW19" s="50" t="s">
        <v>112</v>
      </c>
      <c r="AX19" s="385" t="s">
        <v>611</v>
      </c>
      <c r="AY19" s="386"/>
      <c r="AZ19" s="50" t="s">
        <v>113</v>
      </c>
      <c r="BA19" s="304" t="s">
        <v>611</v>
      </c>
      <c r="BB19" s="305"/>
      <c r="BC19" s="50" t="s">
        <v>640</v>
      </c>
      <c r="BD19" s="385" t="s">
        <v>3440</v>
      </c>
      <c r="BE19" s="386"/>
      <c r="BF19" s="50" t="s">
        <v>641</v>
      </c>
      <c r="BG19" s="385" t="s">
        <v>3333</v>
      </c>
      <c r="BH19" s="386"/>
      <c r="BI19" s="50" t="s">
        <v>387</v>
      </c>
      <c r="BJ19" s="304" t="s">
        <v>3333</v>
      </c>
      <c r="BK19" s="305"/>
      <c r="BL19" s="50" t="s">
        <v>388</v>
      </c>
      <c r="BM19" s="385" t="s">
        <v>3333</v>
      </c>
      <c r="BN19" s="386"/>
      <c r="BO19" s="50" t="s">
        <v>389</v>
      </c>
      <c r="BP19" s="393" t="s">
        <v>3441</v>
      </c>
      <c r="BQ19" s="386"/>
      <c r="BR19" s="85" t="s">
        <v>114</v>
      </c>
      <c r="BS19" s="385"/>
      <c r="BT19" s="386"/>
      <c r="BU19" s="50" t="s">
        <v>115</v>
      </c>
      <c r="BV19" s="304" t="s">
        <v>3441</v>
      </c>
      <c r="BW19" s="305"/>
      <c r="BX19" s="50" t="s">
        <v>116</v>
      </c>
      <c r="BY19" s="385" t="s">
        <v>3441</v>
      </c>
      <c r="BZ19" s="386"/>
      <c r="CA19" s="50" t="s">
        <v>117</v>
      </c>
      <c r="CB19" s="304" t="s">
        <v>3441</v>
      </c>
      <c r="CC19" s="305"/>
      <c r="CD19" s="50" t="s">
        <v>118</v>
      </c>
      <c r="CE19" s="385" t="s">
        <v>616</v>
      </c>
      <c r="CF19" s="386"/>
      <c r="CG19" s="50" t="s">
        <v>119</v>
      </c>
      <c r="CH19" s="304" t="s">
        <v>3442</v>
      </c>
      <c r="CI19" s="305"/>
      <c r="CJ19" s="50" t="s">
        <v>644</v>
      </c>
      <c r="CK19" s="385" t="s">
        <v>3442</v>
      </c>
      <c r="CL19" s="386"/>
      <c r="CM19" s="50" t="s">
        <v>645</v>
      </c>
      <c r="CN19" s="304" t="s">
        <v>3442</v>
      </c>
      <c r="CO19" s="305"/>
      <c r="CP19" s="50" t="s">
        <v>390</v>
      </c>
      <c r="CQ19" s="385" t="s">
        <v>3442</v>
      </c>
      <c r="CR19" s="386"/>
      <c r="CS19" s="50" t="s">
        <v>391</v>
      </c>
      <c r="CT19" s="304" t="s">
        <v>3442</v>
      </c>
      <c r="CU19" s="305"/>
      <c r="CV19" s="50" t="s">
        <v>392</v>
      </c>
      <c r="CW19" s="304" t="s">
        <v>3442</v>
      </c>
      <c r="CX19" s="305"/>
      <c r="CY19" s="85" t="s">
        <v>120</v>
      </c>
      <c r="CZ19" s="385"/>
      <c r="DA19" s="386"/>
      <c r="DB19" s="50" t="s">
        <v>121</v>
      </c>
      <c r="DC19" s="385" t="s">
        <v>628</v>
      </c>
      <c r="DD19" s="386"/>
      <c r="DE19" s="50" t="s">
        <v>122</v>
      </c>
      <c r="DF19" s="304" t="s">
        <v>628</v>
      </c>
      <c r="DG19" s="305"/>
      <c r="DH19" s="50" t="s">
        <v>123</v>
      </c>
      <c r="DI19" s="385" t="s">
        <v>629</v>
      </c>
      <c r="DJ19" s="386"/>
      <c r="DK19" s="50" t="s">
        <v>124</v>
      </c>
      <c r="DL19" s="385"/>
      <c r="DM19" s="386"/>
      <c r="DN19" s="50" t="s">
        <v>125</v>
      </c>
      <c r="DO19" s="385"/>
      <c r="DP19" s="386"/>
      <c r="DQ19" s="50" t="s">
        <v>646</v>
      </c>
      <c r="DR19" s="385"/>
      <c r="DS19" s="386"/>
      <c r="DT19" s="50" t="s">
        <v>647</v>
      </c>
      <c r="DU19" s="385"/>
      <c r="DV19" s="386"/>
      <c r="DW19" s="50" t="s">
        <v>393</v>
      </c>
      <c r="DX19" s="385"/>
      <c r="DY19" s="386"/>
      <c r="DZ19" s="50" t="s">
        <v>394</v>
      </c>
      <c r="EA19" s="385"/>
      <c r="EB19" s="386"/>
      <c r="EC19" s="50" t="s">
        <v>395</v>
      </c>
      <c r="ED19" s="393"/>
      <c r="EE19" s="386"/>
      <c r="EF19" s="85" t="s">
        <v>126</v>
      </c>
      <c r="EG19" s="385"/>
      <c r="EH19" s="386"/>
      <c r="EI19" s="50" t="s">
        <v>127</v>
      </c>
      <c r="EJ19" s="385" t="s">
        <v>3443</v>
      </c>
      <c r="EK19" s="386"/>
      <c r="EL19" s="50" t="s">
        <v>128</v>
      </c>
      <c r="EM19" s="385"/>
      <c r="EN19" s="386"/>
      <c r="EO19" s="50" t="s">
        <v>129</v>
      </c>
      <c r="EP19" s="385"/>
      <c r="EQ19" s="386"/>
      <c r="ER19" s="50" t="s">
        <v>130</v>
      </c>
      <c r="ES19" s="385"/>
      <c r="ET19" s="386"/>
      <c r="EU19" s="50" t="s">
        <v>131</v>
      </c>
      <c r="EV19" s="385"/>
      <c r="EW19" s="386"/>
      <c r="EX19" s="50" t="s">
        <v>396</v>
      </c>
      <c r="EY19" s="385"/>
      <c r="EZ19" s="386"/>
      <c r="FA19" s="50" t="s">
        <v>397</v>
      </c>
      <c r="FB19" s="385"/>
      <c r="FC19" s="386"/>
      <c r="FD19" s="50" t="s">
        <v>398</v>
      </c>
      <c r="FE19" s="385"/>
      <c r="FF19" s="386"/>
      <c r="FG19" s="50" t="s">
        <v>399</v>
      </c>
      <c r="FH19" s="385"/>
      <c r="FI19" s="386"/>
      <c r="FJ19" s="50" t="s">
        <v>400</v>
      </c>
      <c r="FK19" s="393"/>
      <c r="FL19" s="386"/>
      <c r="FM19" s="85" t="s">
        <v>132</v>
      </c>
      <c r="FN19" s="385"/>
      <c r="FO19" s="386"/>
      <c r="FP19" s="50" t="s">
        <v>133</v>
      </c>
      <c r="FQ19" s="385" t="s">
        <v>621</v>
      </c>
      <c r="FR19" s="386"/>
      <c r="FS19" s="50" t="s">
        <v>134</v>
      </c>
      <c r="FT19" s="385"/>
      <c r="FU19" s="386"/>
      <c r="FV19" s="50" t="s">
        <v>688</v>
      </c>
      <c r="FW19" s="385"/>
      <c r="FX19" s="386"/>
      <c r="FY19" s="50" t="s">
        <v>135</v>
      </c>
      <c r="FZ19" s="385"/>
      <c r="GA19" s="386"/>
      <c r="GB19" s="50" t="s">
        <v>136</v>
      </c>
      <c r="GC19" s="385"/>
      <c r="GD19" s="386"/>
      <c r="GE19" s="50" t="s">
        <v>401</v>
      </c>
      <c r="GF19" s="385"/>
      <c r="GG19" s="386"/>
      <c r="GH19" s="50" t="s">
        <v>402</v>
      </c>
      <c r="GI19" s="385"/>
      <c r="GJ19" s="386"/>
      <c r="GK19" s="50" t="s">
        <v>403</v>
      </c>
      <c r="GL19" s="385"/>
      <c r="GM19" s="386"/>
      <c r="GN19" s="50" t="s">
        <v>404</v>
      </c>
      <c r="GO19" s="385"/>
      <c r="GP19" s="386"/>
      <c r="GQ19" s="50" t="s">
        <v>400</v>
      </c>
      <c r="GR19" s="393"/>
      <c r="GS19" s="386"/>
      <c r="GT19" s="85" t="s">
        <v>137</v>
      </c>
      <c r="GU19" s="385"/>
      <c r="GV19" s="386"/>
      <c r="GW19" s="50" t="s">
        <v>138</v>
      </c>
      <c r="GX19" s="385"/>
      <c r="GY19" s="386"/>
      <c r="GZ19" s="50" t="s">
        <v>139</v>
      </c>
      <c r="HA19" s="385"/>
      <c r="HB19" s="386"/>
      <c r="HC19" s="50" t="s">
        <v>140</v>
      </c>
      <c r="HD19" s="385"/>
      <c r="HE19" s="386"/>
      <c r="HF19" s="50" t="s">
        <v>141</v>
      </c>
      <c r="HG19" s="385"/>
      <c r="HH19" s="386"/>
      <c r="HI19" s="50" t="s">
        <v>142</v>
      </c>
      <c r="HJ19" s="385"/>
      <c r="HK19" s="386"/>
      <c r="HL19" s="50" t="s">
        <v>405</v>
      </c>
      <c r="HM19" s="385"/>
      <c r="HN19" s="386"/>
      <c r="HO19" s="50" t="s">
        <v>406</v>
      </c>
      <c r="HP19" s="385"/>
      <c r="HQ19" s="386"/>
      <c r="HR19" s="50" t="s">
        <v>407</v>
      </c>
      <c r="HS19" s="385"/>
      <c r="HT19" s="386"/>
      <c r="HU19" s="50" t="s">
        <v>408</v>
      </c>
      <c r="HV19" s="385"/>
      <c r="HW19" s="386"/>
      <c r="HX19" s="50" t="s">
        <v>409</v>
      </c>
      <c r="HY19" s="393"/>
      <c r="HZ19" s="386"/>
    </row>
    <row r="20" spans="1:234" ht="30" customHeight="1" outlineLevel="1" thickBot="1">
      <c r="A20" s="422" t="s">
        <v>639</v>
      </c>
      <c r="B20" s="426"/>
      <c r="C20" s="426"/>
      <c r="D20" s="492"/>
      <c r="E20" s="493"/>
      <c r="F20" s="494"/>
      <c r="G20" s="492"/>
      <c r="H20" s="493"/>
      <c r="I20" s="494"/>
      <c r="J20" s="492"/>
      <c r="K20" s="493"/>
      <c r="L20" s="494"/>
      <c r="M20" s="492"/>
      <c r="N20" s="493"/>
      <c r="O20" s="494"/>
      <c r="P20" s="492"/>
      <c r="Q20" s="493"/>
      <c r="R20" s="494"/>
      <c r="S20" s="492"/>
      <c r="T20" s="493"/>
      <c r="U20" s="494"/>
      <c r="V20" s="492"/>
      <c r="W20" s="493"/>
      <c r="X20" s="494"/>
      <c r="Y20" s="492"/>
      <c r="Z20" s="493"/>
      <c r="AA20" s="494"/>
      <c r="AB20" s="492"/>
      <c r="AC20" s="493"/>
      <c r="AD20" s="494"/>
      <c r="AE20" s="492"/>
      <c r="AF20" s="493"/>
      <c r="AG20" s="494"/>
      <c r="AH20" s="492"/>
      <c r="AI20" s="493"/>
      <c r="AJ20" s="494"/>
      <c r="AK20" s="492"/>
      <c r="AL20" s="493"/>
      <c r="AM20" s="494"/>
      <c r="AN20" s="492"/>
      <c r="AO20" s="493"/>
      <c r="AP20" s="494"/>
      <c r="AQ20" s="492"/>
      <c r="AR20" s="493"/>
      <c r="AS20" s="494"/>
      <c r="AT20" s="492"/>
      <c r="AU20" s="493"/>
      <c r="AV20" s="494"/>
      <c r="AW20" s="492"/>
      <c r="AX20" s="493"/>
      <c r="AY20" s="494"/>
      <c r="AZ20" s="492"/>
      <c r="BA20" s="493"/>
      <c r="BB20" s="494"/>
      <c r="BC20" s="492"/>
      <c r="BD20" s="493"/>
      <c r="BE20" s="494"/>
      <c r="BF20" s="492"/>
      <c r="BG20" s="493"/>
      <c r="BH20" s="494"/>
      <c r="BI20" s="492"/>
      <c r="BJ20" s="493"/>
      <c r="BK20" s="494"/>
      <c r="BL20" s="492"/>
      <c r="BM20" s="493"/>
      <c r="BN20" s="494"/>
      <c r="BO20" s="492"/>
      <c r="BP20" s="493"/>
      <c r="BQ20" s="494"/>
      <c r="BR20" s="492"/>
      <c r="BS20" s="493"/>
      <c r="BT20" s="494"/>
      <c r="BU20" s="492"/>
      <c r="BV20" s="493"/>
      <c r="BW20" s="494"/>
      <c r="BX20" s="492"/>
      <c r="BY20" s="493"/>
      <c r="BZ20" s="494"/>
      <c r="CA20" s="492"/>
      <c r="CB20" s="493"/>
      <c r="CC20" s="494"/>
      <c r="CD20" s="492"/>
      <c r="CE20" s="493"/>
      <c r="CF20" s="494"/>
      <c r="CG20" s="492"/>
      <c r="CH20" s="493"/>
      <c r="CI20" s="494"/>
      <c r="CJ20" s="492"/>
      <c r="CK20" s="493"/>
      <c r="CL20" s="494"/>
      <c r="CM20" s="492"/>
      <c r="CN20" s="493"/>
      <c r="CO20" s="494"/>
      <c r="CP20" s="492"/>
      <c r="CQ20" s="493"/>
      <c r="CR20" s="494"/>
      <c r="CS20" s="492"/>
      <c r="CT20" s="493"/>
      <c r="CU20" s="494"/>
      <c r="CV20" s="492"/>
      <c r="CW20" s="493"/>
      <c r="CX20" s="494"/>
      <c r="CY20" s="492"/>
      <c r="CZ20" s="493"/>
      <c r="DA20" s="494"/>
      <c r="DB20" s="492"/>
      <c r="DC20" s="493"/>
      <c r="DD20" s="494"/>
      <c r="DE20" s="492"/>
      <c r="DF20" s="493"/>
      <c r="DG20" s="494"/>
      <c r="DH20" s="492"/>
      <c r="DI20" s="493"/>
      <c r="DJ20" s="494"/>
      <c r="DK20" s="492"/>
      <c r="DL20" s="493"/>
      <c r="DM20" s="494"/>
      <c r="DN20" s="492"/>
      <c r="DO20" s="493"/>
      <c r="DP20" s="494"/>
      <c r="DQ20" s="492"/>
      <c r="DR20" s="493"/>
      <c r="DS20" s="494"/>
      <c r="DT20" s="492"/>
      <c r="DU20" s="493"/>
      <c r="DV20" s="494"/>
      <c r="DW20" s="492"/>
      <c r="DX20" s="493"/>
      <c r="DY20" s="494"/>
      <c r="DZ20" s="492"/>
      <c r="EA20" s="493"/>
      <c r="EB20" s="494"/>
      <c r="EC20" s="492"/>
      <c r="ED20" s="493"/>
      <c r="EE20" s="494"/>
      <c r="EF20" s="492"/>
      <c r="EG20" s="493"/>
      <c r="EH20" s="494"/>
      <c r="EI20" s="492"/>
      <c r="EJ20" s="493"/>
      <c r="EK20" s="494"/>
      <c r="EL20" s="492"/>
      <c r="EM20" s="493"/>
      <c r="EN20" s="494"/>
      <c r="EO20" s="492"/>
      <c r="EP20" s="493"/>
      <c r="EQ20" s="494"/>
      <c r="ER20" s="492"/>
      <c r="ES20" s="493"/>
      <c r="ET20" s="494"/>
      <c r="EU20" s="492"/>
      <c r="EV20" s="493"/>
      <c r="EW20" s="494"/>
      <c r="EX20" s="492"/>
      <c r="EY20" s="493"/>
      <c r="EZ20" s="494"/>
      <c r="FA20" s="492"/>
      <c r="FB20" s="493"/>
      <c r="FC20" s="494"/>
      <c r="FD20" s="492"/>
      <c r="FE20" s="493"/>
      <c r="FF20" s="494"/>
      <c r="FG20" s="492"/>
      <c r="FH20" s="493"/>
      <c r="FI20" s="494"/>
      <c r="FJ20" s="492"/>
      <c r="FK20" s="493"/>
      <c r="FL20" s="494"/>
      <c r="FM20" s="492"/>
      <c r="FN20" s="493"/>
      <c r="FO20" s="494"/>
      <c r="FP20" s="492"/>
      <c r="FQ20" s="493"/>
      <c r="FR20" s="494"/>
      <c r="FS20" s="492"/>
      <c r="FT20" s="493"/>
      <c r="FU20" s="494"/>
      <c r="FV20" s="492"/>
      <c r="FW20" s="493"/>
      <c r="FX20" s="494"/>
      <c r="FY20" s="492"/>
      <c r="FZ20" s="493"/>
      <c r="GA20" s="494"/>
      <c r="GB20" s="492"/>
      <c r="GC20" s="493"/>
      <c r="GD20" s="494"/>
      <c r="GE20" s="492"/>
      <c r="GF20" s="493"/>
      <c r="GG20" s="494"/>
      <c r="GH20" s="492"/>
      <c r="GI20" s="493"/>
      <c r="GJ20" s="494"/>
      <c r="GK20" s="492"/>
      <c r="GL20" s="493"/>
      <c r="GM20" s="494"/>
      <c r="GN20" s="492"/>
      <c r="GO20" s="493"/>
      <c r="GP20" s="494"/>
      <c r="GQ20" s="492"/>
      <c r="GR20" s="493"/>
      <c r="GS20" s="494"/>
      <c r="GT20" s="492"/>
      <c r="GU20" s="493"/>
      <c r="GV20" s="494"/>
      <c r="GW20" s="492"/>
      <c r="GX20" s="493"/>
      <c r="GY20" s="494"/>
      <c r="GZ20" s="492"/>
      <c r="HA20" s="493"/>
      <c r="HB20" s="494"/>
      <c r="HC20" s="492"/>
      <c r="HD20" s="493"/>
      <c r="HE20" s="494"/>
      <c r="HF20" s="492"/>
      <c r="HG20" s="493"/>
      <c r="HH20" s="494"/>
      <c r="HI20" s="492"/>
      <c r="HJ20" s="493"/>
      <c r="HK20" s="494"/>
      <c r="HL20" s="492"/>
      <c r="HM20" s="493"/>
      <c r="HN20" s="494"/>
      <c r="HO20" s="492"/>
      <c r="HP20" s="493"/>
      <c r="HQ20" s="494"/>
      <c r="HR20" s="492"/>
      <c r="HS20" s="493"/>
      <c r="HT20" s="494"/>
      <c r="HU20" s="492"/>
      <c r="HV20" s="493"/>
      <c r="HW20" s="494"/>
      <c r="HX20" s="492"/>
      <c r="HY20" s="493"/>
      <c r="HZ20" s="494"/>
    </row>
    <row r="21" spans="1:234" ht="61.5" customHeight="1" outlineLevel="1" thickTop="1" thickBot="1">
      <c r="A21" s="423" t="s">
        <v>685</v>
      </c>
      <c r="B21" s="424"/>
      <c r="C21" s="425"/>
      <c r="D21" s="269" t="s">
        <v>2895</v>
      </c>
      <c r="E21" s="151" t="s">
        <v>1749</v>
      </c>
      <c r="F21" s="292">
        <f>I21+L21+O21+R21+U21+X21+AA21+AD21+AG21+AJ21</f>
        <v>19556.56825</v>
      </c>
      <c r="G21" s="153" t="s">
        <v>2895</v>
      </c>
      <c r="H21" s="151" t="s">
        <v>1749</v>
      </c>
      <c r="I21" s="152">
        <v>12371.2</v>
      </c>
      <c r="J21" s="153" t="s">
        <v>2895</v>
      </c>
      <c r="K21" s="151" t="s">
        <v>1749</v>
      </c>
      <c r="L21" s="270">
        <v>64.572000000000003</v>
      </c>
      <c r="M21" s="153" t="s">
        <v>2895</v>
      </c>
      <c r="N21" s="151" t="s">
        <v>1749</v>
      </c>
      <c r="O21" s="152">
        <v>1558.443</v>
      </c>
      <c r="P21" s="153" t="s">
        <v>2895</v>
      </c>
      <c r="Q21" s="151" t="s">
        <v>1749</v>
      </c>
      <c r="R21" s="154">
        <v>128.00399999999999</v>
      </c>
      <c r="S21" s="153" t="s">
        <v>2895</v>
      </c>
      <c r="T21" s="151" t="s">
        <v>1749</v>
      </c>
      <c r="U21" s="154">
        <v>1000</v>
      </c>
      <c r="V21" s="153" t="s">
        <v>2895</v>
      </c>
      <c r="W21" s="151" t="s">
        <v>1749</v>
      </c>
      <c r="X21" s="152">
        <f>2030+500</f>
        <v>2530</v>
      </c>
      <c r="Y21" s="153" t="s">
        <v>2895</v>
      </c>
      <c r="Z21" s="155" t="s">
        <v>1749</v>
      </c>
      <c r="AA21" s="156">
        <v>167.001</v>
      </c>
      <c r="AB21" s="153" t="s">
        <v>2895</v>
      </c>
      <c r="AC21" s="151" t="s">
        <v>1749</v>
      </c>
      <c r="AD21" s="152">
        <v>343.99599999999998</v>
      </c>
      <c r="AE21" s="153" t="s">
        <v>2895</v>
      </c>
      <c r="AF21" s="151" t="s">
        <v>1749</v>
      </c>
      <c r="AG21" s="152">
        <v>492.99599999999998</v>
      </c>
      <c r="AH21" s="153" t="s">
        <v>2895</v>
      </c>
      <c r="AI21" s="151" t="s">
        <v>1749</v>
      </c>
      <c r="AJ21" s="157">
        <f>900.35625</f>
        <v>900.35625000000005</v>
      </c>
      <c r="AK21" s="153"/>
      <c r="AL21" s="151" t="s">
        <v>1749</v>
      </c>
      <c r="AM21" s="292">
        <f>AP21+AS21+AV21+AY21+BB21+BE21+BH21+BK21+BN21+BQ21</f>
        <v>3168.3969000000002</v>
      </c>
      <c r="AN21" s="153" t="s">
        <v>2896</v>
      </c>
      <c r="AO21" s="151" t="s">
        <v>1749</v>
      </c>
      <c r="AP21" s="154">
        <v>245.52099999999999</v>
      </c>
      <c r="AQ21" s="153" t="s">
        <v>2896</v>
      </c>
      <c r="AR21" s="151" t="s">
        <v>1749</v>
      </c>
      <c r="AS21" s="152">
        <v>0</v>
      </c>
      <c r="AT21" s="153" t="s">
        <v>2896</v>
      </c>
      <c r="AU21" s="151" t="s">
        <v>1749</v>
      </c>
      <c r="AV21" s="152">
        <v>46.344000000000001</v>
      </c>
      <c r="AW21" s="153" t="s">
        <v>2896</v>
      </c>
      <c r="AX21" s="151" t="s">
        <v>1749</v>
      </c>
      <c r="AY21" s="152">
        <v>42.792000000000002</v>
      </c>
      <c r="AZ21" s="153" t="s">
        <v>2896</v>
      </c>
      <c r="BA21" s="151" t="s">
        <v>1749</v>
      </c>
      <c r="BB21" s="152">
        <v>79.796900000000051</v>
      </c>
      <c r="BC21" s="153" t="s">
        <v>2896</v>
      </c>
      <c r="BD21" s="151" t="s">
        <v>1749</v>
      </c>
      <c r="BE21" s="152">
        <f>200.928</f>
        <v>200.928</v>
      </c>
      <c r="BF21" s="153" t="s">
        <v>2896</v>
      </c>
      <c r="BG21" s="155" t="s">
        <v>1749</v>
      </c>
      <c r="BH21" s="158">
        <v>770.37599999999998</v>
      </c>
      <c r="BI21" s="153" t="s">
        <v>2896</v>
      </c>
      <c r="BJ21" s="151" t="s">
        <v>1749</v>
      </c>
      <c r="BK21" s="152">
        <v>726.14300000000003</v>
      </c>
      <c r="BL21" s="153" t="s">
        <v>2896</v>
      </c>
      <c r="BM21" s="151" t="s">
        <v>1749</v>
      </c>
      <c r="BN21" s="152">
        <v>0</v>
      </c>
      <c r="BO21" s="153" t="s">
        <v>2896</v>
      </c>
      <c r="BP21" s="151" t="s">
        <v>1749</v>
      </c>
      <c r="BQ21" s="157">
        <v>1056.4960000000001</v>
      </c>
      <c r="BR21" s="153" t="s">
        <v>2896</v>
      </c>
      <c r="BS21" s="151" t="s">
        <v>1749</v>
      </c>
      <c r="BT21" s="292">
        <f>BW21+BZ21+CC21+CF21+CI21+CL21+CO21+CR21+CU21+CX21</f>
        <v>9073.6368999999995</v>
      </c>
      <c r="BU21" s="153" t="s">
        <v>2896</v>
      </c>
      <c r="BV21" s="151" t="s">
        <v>1749</v>
      </c>
      <c r="BW21" s="152">
        <f>500.004</f>
        <v>500.00400000000002</v>
      </c>
      <c r="BX21" s="153" t="s">
        <v>2896</v>
      </c>
      <c r="BY21" s="151" t="s">
        <v>1749</v>
      </c>
      <c r="BZ21" s="152">
        <v>225</v>
      </c>
      <c r="CA21" s="153" t="s">
        <v>2896</v>
      </c>
      <c r="CB21" s="151" t="s">
        <v>1749</v>
      </c>
      <c r="CC21" s="152">
        <v>690</v>
      </c>
      <c r="CD21" s="153" t="s">
        <v>2896</v>
      </c>
      <c r="CE21" s="151" t="s">
        <v>1749</v>
      </c>
      <c r="CF21" s="152">
        <f>313.0229</f>
        <v>313.02289999999999</v>
      </c>
      <c r="CG21" s="153" t="s">
        <v>2896</v>
      </c>
      <c r="CH21" s="151" t="s">
        <v>1749</v>
      </c>
      <c r="CI21" s="152">
        <f>344.56</f>
        <v>344.56</v>
      </c>
      <c r="CJ21" s="153" t="s">
        <v>2896</v>
      </c>
      <c r="CK21" s="151" t="s">
        <v>1749</v>
      </c>
      <c r="CL21" s="152">
        <v>1074.5</v>
      </c>
      <c r="CM21" s="153" t="s">
        <v>2896</v>
      </c>
      <c r="CN21" s="155" t="s">
        <v>1749</v>
      </c>
      <c r="CO21" s="158">
        <v>2046.35</v>
      </c>
      <c r="CP21" s="153" t="s">
        <v>2896</v>
      </c>
      <c r="CQ21" s="151" t="s">
        <v>1749</v>
      </c>
      <c r="CR21" s="152">
        <v>1275</v>
      </c>
      <c r="CS21" s="153" t="s">
        <v>2896</v>
      </c>
      <c r="CT21" s="151" t="s">
        <v>1749</v>
      </c>
      <c r="CU21" s="152">
        <f>750+500</f>
        <v>1250</v>
      </c>
      <c r="CV21" s="153" t="s">
        <v>2896</v>
      </c>
      <c r="CW21" s="151" t="s">
        <v>1749</v>
      </c>
      <c r="CX21" s="157">
        <f>865.2+490</f>
        <v>1355.2</v>
      </c>
      <c r="CY21" s="153"/>
      <c r="CZ21" s="151" t="s">
        <v>1749</v>
      </c>
      <c r="DA21" s="292">
        <f>DD21+DG21+DJ21+DM21+DP21+DS21+DV21+DY21+EB21+EE21</f>
        <v>3299.9960000000001</v>
      </c>
      <c r="DB21" s="153" t="s">
        <v>604</v>
      </c>
      <c r="DC21" s="151" t="s">
        <v>1749</v>
      </c>
      <c r="DD21" s="152">
        <f>999.996</f>
        <v>999.99599999999998</v>
      </c>
      <c r="DE21" s="153" t="s">
        <v>604</v>
      </c>
      <c r="DF21" s="151" t="s">
        <v>1749</v>
      </c>
      <c r="DG21" s="152">
        <v>500</v>
      </c>
      <c r="DH21" s="153" t="s">
        <v>604</v>
      </c>
      <c r="DI21" s="151" t="s">
        <v>1749</v>
      </c>
      <c r="DJ21" s="152">
        <v>1800</v>
      </c>
      <c r="DK21" s="153"/>
      <c r="DL21" s="151" t="s">
        <v>1749</v>
      </c>
      <c r="DM21" s="152"/>
      <c r="DN21" s="153"/>
      <c r="DO21" s="151" t="s">
        <v>1749</v>
      </c>
      <c r="DP21" s="152"/>
      <c r="DQ21" s="153"/>
      <c r="DR21" s="151" t="s">
        <v>1749</v>
      </c>
      <c r="DS21" s="152"/>
      <c r="DT21" s="153"/>
      <c r="DU21" s="155" t="s">
        <v>1749</v>
      </c>
      <c r="DV21" s="158"/>
      <c r="DW21" s="153"/>
      <c r="DX21" s="151" t="s">
        <v>1749</v>
      </c>
      <c r="DY21" s="152"/>
      <c r="DZ21" s="153"/>
      <c r="EA21" s="151" t="s">
        <v>1749</v>
      </c>
      <c r="EB21" s="152"/>
      <c r="EC21" s="153"/>
      <c r="ED21" s="151" t="s">
        <v>1749</v>
      </c>
      <c r="EE21" s="157"/>
      <c r="EF21" s="153"/>
      <c r="EG21" s="151" t="s">
        <v>1749</v>
      </c>
      <c r="EH21" s="292">
        <f>EK21+EN21+EQ21+ET21+EW21+EZ21+FC21+FF21+FI21+FL21</f>
        <v>3144.5390000000002</v>
      </c>
      <c r="EI21" s="153" t="s">
        <v>2899</v>
      </c>
      <c r="EJ21" s="151" t="s">
        <v>1749</v>
      </c>
      <c r="EK21" s="152">
        <f>3144.539</f>
        <v>3144.5390000000002</v>
      </c>
      <c r="EL21" s="153"/>
      <c r="EM21" s="151" t="s">
        <v>1749</v>
      </c>
      <c r="EN21" s="152"/>
      <c r="EO21" s="153"/>
      <c r="EP21" s="151" t="s">
        <v>1749</v>
      </c>
      <c r="EQ21" s="152"/>
      <c r="ER21" s="153"/>
      <c r="ES21" s="151" t="s">
        <v>1749</v>
      </c>
      <c r="ET21" s="152"/>
      <c r="EU21" s="153"/>
      <c r="EV21" s="151" t="s">
        <v>1749</v>
      </c>
      <c r="EW21" s="152"/>
      <c r="EX21" s="153"/>
      <c r="EY21" s="151" t="s">
        <v>1749</v>
      </c>
      <c r="EZ21" s="152"/>
      <c r="FA21" s="153"/>
      <c r="FB21" s="155" t="s">
        <v>1749</v>
      </c>
      <c r="FC21" s="158"/>
      <c r="FD21" s="153"/>
      <c r="FE21" s="151" t="s">
        <v>1749</v>
      </c>
      <c r="FF21" s="152"/>
      <c r="FG21" s="153"/>
      <c r="FH21" s="151" t="s">
        <v>1749</v>
      </c>
      <c r="FI21" s="152"/>
      <c r="FJ21" s="153"/>
      <c r="FK21" s="151" t="s">
        <v>1749</v>
      </c>
      <c r="FL21" s="157"/>
      <c r="FM21" s="153"/>
      <c r="FN21" s="151" t="s">
        <v>1749</v>
      </c>
      <c r="FO21" s="292">
        <f>FR21+FU21+FX21+GA21+GD21+GG21+GJ21+GM21+GP21+GS21</f>
        <v>228.82499999999999</v>
      </c>
      <c r="FP21" s="153" t="s">
        <v>2898</v>
      </c>
      <c r="FQ21" s="151" t="s">
        <v>1749</v>
      </c>
      <c r="FR21" s="152">
        <f>228.825</f>
        <v>228.82499999999999</v>
      </c>
      <c r="FS21" s="153"/>
      <c r="FT21" s="151" t="s">
        <v>1749</v>
      </c>
      <c r="FU21" s="152"/>
      <c r="FV21" s="153"/>
      <c r="FW21" s="151" t="s">
        <v>1749</v>
      </c>
      <c r="FX21" s="152"/>
      <c r="FY21" s="153"/>
      <c r="FZ21" s="151" t="s">
        <v>1749</v>
      </c>
      <c r="GA21" s="152"/>
      <c r="GB21" s="153"/>
      <c r="GC21" s="151" t="s">
        <v>1749</v>
      </c>
      <c r="GD21" s="152"/>
      <c r="GE21" s="153"/>
      <c r="GF21" s="151" t="s">
        <v>1749</v>
      </c>
      <c r="GG21" s="152"/>
      <c r="GH21" s="153"/>
      <c r="GI21" s="155" t="s">
        <v>1749</v>
      </c>
      <c r="GJ21" s="158"/>
      <c r="GK21" s="153"/>
      <c r="GL21" s="151" t="s">
        <v>1749</v>
      </c>
      <c r="GM21" s="152"/>
      <c r="GN21" s="153"/>
      <c r="GO21" s="151" t="s">
        <v>1749</v>
      </c>
      <c r="GP21" s="152"/>
      <c r="GQ21" s="153"/>
      <c r="GR21" s="151" t="s">
        <v>1749</v>
      </c>
      <c r="GS21" s="157"/>
      <c r="GT21" s="153"/>
      <c r="GU21" s="151" t="s">
        <v>1749</v>
      </c>
      <c r="GV21" s="152"/>
      <c r="GW21" s="153"/>
      <c r="GX21" s="151" t="s">
        <v>1749</v>
      </c>
      <c r="GY21" s="152"/>
      <c r="GZ21" s="153"/>
      <c r="HA21" s="151" t="s">
        <v>1749</v>
      </c>
      <c r="HB21" s="152"/>
      <c r="HC21" s="153"/>
      <c r="HD21" s="151" t="s">
        <v>1749</v>
      </c>
      <c r="HE21" s="152"/>
      <c r="HF21" s="153"/>
      <c r="HG21" s="151" t="s">
        <v>1749</v>
      </c>
      <c r="HH21" s="152"/>
      <c r="HI21" s="153"/>
      <c r="HJ21" s="151" t="s">
        <v>1749</v>
      </c>
      <c r="HK21" s="152"/>
      <c r="HL21" s="153"/>
      <c r="HM21" s="151" t="s">
        <v>1749</v>
      </c>
      <c r="HN21" s="152"/>
      <c r="HO21" s="153"/>
      <c r="HP21" s="155" t="s">
        <v>1749</v>
      </c>
      <c r="HQ21" s="158"/>
      <c r="HR21" s="153"/>
      <c r="HS21" s="151" t="s">
        <v>1749</v>
      </c>
      <c r="HT21" s="152"/>
      <c r="HU21" s="153"/>
      <c r="HV21" s="151" t="s">
        <v>1749</v>
      </c>
      <c r="HW21" s="152"/>
      <c r="HX21" s="153"/>
      <c r="HY21" s="151" t="s">
        <v>1749</v>
      </c>
      <c r="HZ21" s="157"/>
    </row>
    <row r="22" spans="1:234" s="192" customFormat="1" ht="39.75" customHeight="1" thickTop="1" thickBot="1">
      <c r="A22" s="471" t="s">
        <v>633</v>
      </c>
      <c r="B22" s="472"/>
      <c r="C22" s="473"/>
      <c r="D22" s="185" t="s">
        <v>735</v>
      </c>
      <c r="E22" s="186" t="s">
        <v>736</v>
      </c>
      <c r="F22" s="186" t="s">
        <v>737</v>
      </c>
      <c r="G22" s="311" t="s">
        <v>738</v>
      </c>
      <c r="H22" s="311" t="s">
        <v>739</v>
      </c>
      <c r="I22" s="311" t="s">
        <v>740</v>
      </c>
      <c r="J22" s="311" t="s">
        <v>741</v>
      </c>
      <c r="K22" s="311" t="s">
        <v>742</v>
      </c>
      <c r="L22" s="311" t="s">
        <v>743</v>
      </c>
      <c r="M22" s="311" t="s">
        <v>744</v>
      </c>
      <c r="N22" s="311" t="s">
        <v>745</v>
      </c>
      <c r="O22" s="311" t="s">
        <v>746</v>
      </c>
      <c r="P22" s="311" t="s">
        <v>747</v>
      </c>
      <c r="Q22" s="311" t="s">
        <v>748</v>
      </c>
      <c r="R22" s="311" t="s">
        <v>749</v>
      </c>
      <c r="S22" s="311" t="s">
        <v>750</v>
      </c>
      <c r="T22" s="312" t="s">
        <v>751</v>
      </c>
      <c r="U22" s="312" t="s">
        <v>752</v>
      </c>
      <c r="V22" s="312" t="s">
        <v>753</v>
      </c>
      <c r="W22" s="312" t="s">
        <v>754</v>
      </c>
      <c r="X22" s="312" t="s">
        <v>755</v>
      </c>
      <c r="Y22" s="312" t="s">
        <v>756</v>
      </c>
      <c r="Z22" s="312" t="s">
        <v>757</v>
      </c>
      <c r="AA22" s="311" t="s">
        <v>758</v>
      </c>
      <c r="AB22" s="313" t="s">
        <v>759</v>
      </c>
      <c r="AC22" s="312" t="s">
        <v>760</v>
      </c>
      <c r="AD22" s="312" t="s">
        <v>761</v>
      </c>
      <c r="AE22" s="312" t="s">
        <v>762</v>
      </c>
      <c r="AF22" s="312" t="s">
        <v>763</v>
      </c>
      <c r="AG22" s="312" t="s">
        <v>1704</v>
      </c>
      <c r="AH22" s="312" t="s">
        <v>764</v>
      </c>
      <c r="AI22" s="293" t="s">
        <v>765</v>
      </c>
      <c r="AJ22" s="190" t="s">
        <v>1751</v>
      </c>
      <c r="AK22" s="186" t="s">
        <v>2406</v>
      </c>
      <c r="AL22" s="186" t="s">
        <v>2407</v>
      </c>
      <c r="AM22" s="186" t="s">
        <v>2408</v>
      </c>
      <c r="AN22" s="314" t="s">
        <v>2217</v>
      </c>
      <c r="AO22" s="311" t="s">
        <v>2219</v>
      </c>
      <c r="AP22" s="311" t="s">
        <v>2220</v>
      </c>
      <c r="AQ22" s="311" t="s">
        <v>2222</v>
      </c>
      <c r="AR22" s="311" t="s">
        <v>2224</v>
      </c>
      <c r="AS22" s="311" t="s">
        <v>2226</v>
      </c>
      <c r="AT22" s="311" t="s">
        <v>2227</v>
      </c>
      <c r="AU22" s="311" t="s">
        <v>2228</v>
      </c>
      <c r="AV22" s="311" t="s">
        <v>2229</v>
      </c>
      <c r="AW22" s="311" t="s">
        <v>2230</v>
      </c>
      <c r="AX22" s="311" t="s">
        <v>2232</v>
      </c>
      <c r="AY22" s="311" t="s">
        <v>2234</v>
      </c>
      <c r="AZ22" s="311" t="s">
        <v>2236</v>
      </c>
      <c r="BA22" s="312" t="s">
        <v>2238</v>
      </c>
      <c r="BB22" s="312" t="s">
        <v>2240</v>
      </c>
      <c r="BC22" s="312" t="s">
        <v>2242</v>
      </c>
      <c r="BD22" s="312" t="s">
        <v>2244</v>
      </c>
      <c r="BE22" s="312" t="s">
        <v>2246</v>
      </c>
      <c r="BF22" s="312" t="s">
        <v>2248</v>
      </c>
      <c r="BG22" s="312" t="s">
        <v>2250</v>
      </c>
      <c r="BH22" s="312" t="s">
        <v>2251</v>
      </c>
      <c r="BI22" s="311" t="s">
        <v>2252</v>
      </c>
      <c r="BJ22" s="312" t="s">
        <v>2253</v>
      </c>
      <c r="BK22" s="312" t="s">
        <v>2254</v>
      </c>
      <c r="BL22" s="312" t="s">
        <v>2255</v>
      </c>
      <c r="BM22" s="312" t="s">
        <v>2256</v>
      </c>
      <c r="BN22" s="312" t="s">
        <v>2307</v>
      </c>
      <c r="BO22" s="312" t="s">
        <v>2257</v>
      </c>
      <c r="BP22" s="311" t="s">
        <v>2258</v>
      </c>
      <c r="BQ22" s="190" t="s">
        <v>1751</v>
      </c>
      <c r="BR22" s="186" t="s">
        <v>2409</v>
      </c>
      <c r="BS22" s="186" t="s">
        <v>2410</v>
      </c>
      <c r="BT22" s="186" t="s">
        <v>2411</v>
      </c>
      <c r="BU22" s="311" t="s">
        <v>2312</v>
      </c>
      <c r="BV22" s="311" t="s">
        <v>2314</v>
      </c>
      <c r="BW22" s="311" t="s">
        <v>2316</v>
      </c>
      <c r="BX22" s="311" t="s">
        <v>2317</v>
      </c>
      <c r="BY22" s="311" t="s">
        <v>2319</v>
      </c>
      <c r="BZ22" s="311" t="s">
        <v>2321</v>
      </c>
      <c r="CA22" s="311" t="s">
        <v>2323</v>
      </c>
      <c r="CB22" s="311" t="s">
        <v>2325</v>
      </c>
      <c r="CC22" s="311" t="s">
        <v>2327</v>
      </c>
      <c r="CD22" s="311" t="s">
        <v>2329</v>
      </c>
      <c r="CE22" s="311" t="s">
        <v>2331</v>
      </c>
      <c r="CF22" s="311" t="s">
        <v>2333</v>
      </c>
      <c r="CG22" s="311" t="s">
        <v>2335</v>
      </c>
      <c r="CH22" s="312" t="s">
        <v>2337</v>
      </c>
      <c r="CI22" s="312" t="s">
        <v>2339</v>
      </c>
      <c r="CJ22" s="312" t="s">
        <v>2341</v>
      </c>
      <c r="CK22" s="312" t="s">
        <v>2343</v>
      </c>
      <c r="CL22" s="312" t="s">
        <v>2345</v>
      </c>
      <c r="CM22" s="312" t="s">
        <v>2347</v>
      </c>
      <c r="CN22" s="312" t="s">
        <v>2349</v>
      </c>
      <c r="CO22" s="312" t="s">
        <v>2351</v>
      </c>
      <c r="CP22" s="311" t="s">
        <v>2353</v>
      </c>
      <c r="CQ22" s="312" t="s">
        <v>2355</v>
      </c>
      <c r="CR22" s="312" t="s">
        <v>2357</v>
      </c>
      <c r="CS22" s="312" t="s">
        <v>2359</v>
      </c>
      <c r="CT22" s="312" t="s">
        <v>2361</v>
      </c>
      <c r="CU22" s="312" t="s">
        <v>1703</v>
      </c>
      <c r="CV22" s="312" t="s">
        <v>2364</v>
      </c>
      <c r="CW22" s="312" t="s">
        <v>2366</v>
      </c>
      <c r="CX22" s="190" t="s">
        <v>1751</v>
      </c>
      <c r="CY22" s="186" t="s">
        <v>2412</v>
      </c>
      <c r="CZ22" s="186" t="s">
        <v>2413</v>
      </c>
      <c r="DA22" s="186" t="s">
        <v>2414</v>
      </c>
      <c r="DB22" s="311" t="s">
        <v>2434</v>
      </c>
      <c r="DC22" s="311" t="s">
        <v>2436</v>
      </c>
      <c r="DD22" s="311" t="s">
        <v>2438</v>
      </c>
      <c r="DE22" s="311" t="s">
        <v>2440</v>
      </c>
      <c r="DF22" s="311" t="s">
        <v>2441</v>
      </c>
      <c r="DG22" s="311" t="s">
        <v>2443</v>
      </c>
      <c r="DH22" s="311" t="s">
        <v>2445</v>
      </c>
      <c r="DI22" s="311" t="s">
        <v>2447</v>
      </c>
      <c r="DJ22" s="311" t="s">
        <v>1036</v>
      </c>
      <c r="DK22" s="293" t="s">
        <v>1038</v>
      </c>
      <c r="DL22" s="293" t="s">
        <v>1040</v>
      </c>
      <c r="DM22" s="293" t="s">
        <v>1042</v>
      </c>
      <c r="DN22" s="293" t="s">
        <v>1044</v>
      </c>
      <c r="DO22" s="294" t="s">
        <v>1046</v>
      </c>
      <c r="DP22" s="294" t="s">
        <v>1048</v>
      </c>
      <c r="DQ22" s="294" t="s">
        <v>1050</v>
      </c>
      <c r="DR22" s="294" t="s">
        <v>1052</v>
      </c>
      <c r="DS22" s="294" t="s">
        <v>1054</v>
      </c>
      <c r="DT22" s="294" t="s">
        <v>1056</v>
      </c>
      <c r="DU22" s="294" t="s">
        <v>1058</v>
      </c>
      <c r="DV22" s="294" t="s">
        <v>1060</v>
      </c>
      <c r="DW22" s="293" t="s">
        <v>1062</v>
      </c>
      <c r="DX22" s="294" t="s">
        <v>1064</v>
      </c>
      <c r="DY22" s="294" t="s">
        <v>1066</v>
      </c>
      <c r="DZ22" s="294" t="s">
        <v>1068</v>
      </c>
      <c r="EA22" s="294" t="s">
        <v>1070</v>
      </c>
      <c r="EB22" s="294" t="s">
        <v>1697</v>
      </c>
      <c r="EC22" s="294" t="s">
        <v>1073</v>
      </c>
      <c r="ED22" s="294" t="s">
        <v>1075</v>
      </c>
      <c r="EE22" s="190" t="s">
        <v>1751</v>
      </c>
      <c r="EF22" s="186" t="s">
        <v>2415</v>
      </c>
      <c r="EG22" s="186" t="s">
        <v>2416</v>
      </c>
      <c r="EH22" s="186" t="s">
        <v>2417</v>
      </c>
      <c r="EI22" s="311" t="s">
        <v>3293</v>
      </c>
      <c r="EJ22" s="293" t="s">
        <v>3295</v>
      </c>
      <c r="EK22" s="293" t="s">
        <v>3297</v>
      </c>
      <c r="EL22" s="293" t="s">
        <v>3299</v>
      </c>
      <c r="EM22" s="293" t="s">
        <v>3301</v>
      </c>
      <c r="EN22" s="293" t="s">
        <v>3302</v>
      </c>
      <c r="EO22" s="293" t="s">
        <v>3304</v>
      </c>
      <c r="EP22" s="293" t="s">
        <v>3306</v>
      </c>
      <c r="EQ22" s="293" t="s">
        <v>3308</v>
      </c>
      <c r="ER22" s="293" t="s">
        <v>3310</v>
      </c>
      <c r="ES22" s="293" t="s">
        <v>3312</v>
      </c>
      <c r="ET22" s="293" t="s">
        <v>3314</v>
      </c>
      <c r="EU22" s="293" t="s">
        <v>1677</v>
      </c>
      <c r="EV22" s="294" t="s">
        <v>1679</v>
      </c>
      <c r="EW22" s="294" t="s">
        <v>1681</v>
      </c>
      <c r="EX22" s="294" t="s">
        <v>1683</v>
      </c>
      <c r="EY22" s="294" t="s">
        <v>1685</v>
      </c>
      <c r="EZ22" s="294" t="s">
        <v>1687</v>
      </c>
      <c r="FA22" s="294" t="s">
        <v>1689</v>
      </c>
      <c r="FB22" s="294" t="s">
        <v>1691</v>
      </c>
      <c r="FC22" s="294" t="s">
        <v>1693</v>
      </c>
      <c r="FD22" s="293" t="s">
        <v>2688</v>
      </c>
      <c r="FE22" s="294" t="s">
        <v>2690</v>
      </c>
      <c r="FF22" s="294" t="s">
        <v>2692</v>
      </c>
      <c r="FG22" s="294" t="s">
        <v>2694</v>
      </c>
      <c r="FH22" s="294" t="s">
        <v>2696</v>
      </c>
      <c r="FI22" s="294" t="s">
        <v>1698</v>
      </c>
      <c r="FJ22" s="294" t="s">
        <v>2699</v>
      </c>
      <c r="FK22" s="294" t="s">
        <v>2701</v>
      </c>
      <c r="FL22" s="190" t="s">
        <v>1751</v>
      </c>
      <c r="FM22" s="186" t="s">
        <v>2418</v>
      </c>
      <c r="FN22" s="186" t="s">
        <v>2419</v>
      </c>
      <c r="FO22" s="186" t="s">
        <v>2419</v>
      </c>
      <c r="FP22" s="311" t="s">
        <v>2747</v>
      </c>
      <c r="FQ22" s="311" t="s">
        <v>2749</v>
      </c>
      <c r="FR22" s="311" t="s">
        <v>2751</v>
      </c>
      <c r="FS22" s="311" t="s">
        <v>2753</v>
      </c>
      <c r="FT22" s="293" t="s">
        <v>2755</v>
      </c>
      <c r="FU22" s="293" t="s">
        <v>2757</v>
      </c>
      <c r="FV22" s="293" t="s">
        <v>2759</v>
      </c>
      <c r="FW22" s="293" t="s">
        <v>2761</v>
      </c>
      <c r="FX22" s="293" t="s">
        <v>2763</v>
      </c>
      <c r="FY22" s="293" t="s">
        <v>2765</v>
      </c>
      <c r="FZ22" s="293" t="s">
        <v>2767</v>
      </c>
      <c r="GA22" s="293" t="s">
        <v>2769</v>
      </c>
      <c r="GB22" s="293" t="s">
        <v>2771</v>
      </c>
      <c r="GC22" s="294" t="s">
        <v>2773</v>
      </c>
      <c r="GD22" s="294" t="s">
        <v>2775</v>
      </c>
      <c r="GE22" s="294" t="s">
        <v>2777</v>
      </c>
      <c r="GF22" s="294" t="s">
        <v>2779</v>
      </c>
      <c r="GG22" s="294" t="s">
        <v>2781</v>
      </c>
      <c r="GH22" s="294" t="s">
        <v>2783</v>
      </c>
      <c r="GI22" s="294" t="s">
        <v>2785</v>
      </c>
      <c r="GJ22" s="294" t="s">
        <v>2787</v>
      </c>
      <c r="GK22" s="293" t="s">
        <v>2789</v>
      </c>
      <c r="GL22" s="294" t="s">
        <v>2791</v>
      </c>
      <c r="GM22" s="294" t="s">
        <v>2793</v>
      </c>
      <c r="GN22" s="294" t="s">
        <v>2795</v>
      </c>
      <c r="GO22" s="294" t="s">
        <v>2797</v>
      </c>
      <c r="GP22" s="294" t="s">
        <v>1699</v>
      </c>
      <c r="GQ22" s="294" t="s">
        <v>2800</v>
      </c>
      <c r="GR22" s="294" t="s">
        <v>2802</v>
      </c>
      <c r="GS22" s="190" t="s">
        <v>1751</v>
      </c>
      <c r="GT22" s="186" t="s">
        <v>2421</v>
      </c>
      <c r="GU22" s="186" t="s">
        <v>2422</v>
      </c>
      <c r="GV22" s="186" t="s">
        <v>2423</v>
      </c>
      <c r="GW22" s="293" t="s">
        <v>2852</v>
      </c>
      <c r="GX22" s="293" t="s">
        <v>2854</v>
      </c>
      <c r="GY22" s="293" t="s">
        <v>2856</v>
      </c>
      <c r="GZ22" s="293" t="s">
        <v>2858</v>
      </c>
      <c r="HA22" s="293" t="s">
        <v>2860</v>
      </c>
      <c r="HB22" s="293" t="s">
        <v>2862</v>
      </c>
      <c r="HC22" s="293" t="s">
        <v>2864</v>
      </c>
      <c r="HD22" s="293" t="s">
        <v>2866</v>
      </c>
      <c r="HE22" s="293" t="s">
        <v>2868</v>
      </c>
      <c r="HF22" s="293" t="s">
        <v>2870</v>
      </c>
      <c r="HG22" s="293" t="s">
        <v>2872</v>
      </c>
      <c r="HH22" s="293" t="s">
        <v>2874</v>
      </c>
      <c r="HI22" s="293" t="s">
        <v>2876</v>
      </c>
      <c r="HJ22" s="294" t="s">
        <v>2878</v>
      </c>
      <c r="HK22" s="294" t="s">
        <v>2880</v>
      </c>
      <c r="HL22" s="294" t="s">
        <v>1801</v>
      </c>
      <c r="HM22" s="294" t="s">
        <v>1803</v>
      </c>
      <c r="HN22" s="294" t="s">
        <v>1805</v>
      </c>
      <c r="HO22" s="294" t="s">
        <v>1807</v>
      </c>
      <c r="HP22" s="294" t="s">
        <v>1809</v>
      </c>
      <c r="HQ22" s="294" t="s">
        <v>1811</v>
      </c>
      <c r="HR22" s="294" t="s">
        <v>1813</v>
      </c>
      <c r="HS22" s="294" t="s">
        <v>1815</v>
      </c>
      <c r="HT22" s="294" t="s">
        <v>1817</v>
      </c>
      <c r="HU22" s="294" t="s">
        <v>1819</v>
      </c>
      <c r="HV22" s="294" t="s">
        <v>1821</v>
      </c>
      <c r="HW22" s="294" t="s">
        <v>1700</v>
      </c>
      <c r="HX22" s="294" t="s">
        <v>1824</v>
      </c>
      <c r="HY22" s="294" t="s">
        <v>1826</v>
      </c>
      <c r="HZ22" s="190" t="s">
        <v>1751</v>
      </c>
    </row>
    <row r="23" spans="1:234" ht="409.5" customHeight="1" thickBot="1">
      <c r="A23" s="422" t="s">
        <v>51</v>
      </c>
      <c r="B23" s="403"/>
      <c r="C23" s="404"/>
      <c r="D23" s="135" t="s">
        <v>3444</v>
      </c>
      <c r="E23" s="136" t="s">
        <v>3445</v>
      </c>
      <c r="F23" s="137" t="s">
        <v>3446</v>
      </c>
      <c r="G23" s="138" t="s">
        <v>3630</v>
      </c>
      <c r="H23" s="138" t="s">
        <v>3631</v>
      </c>
      <c r="I23" s="138" t="s">
        <v>3631</v>
      </c>
      <c r="J23" s="138" t="s">
        <v>3632</v>
      </c>
      <c r="K23" s="138" t="s">
        <v>3633</v>
      </c>
      <c r="L23" s="138" t="s">
        <v>3634</v>
      </c>
      <c r="M23" s="138" t="s">
        <v>3635</v>
      </c>
      <c r="N23" s="138" t="s">
        <v>3636</v>
      </c>
      <c r="O23" s="138" t="s">
        <v>3637</v>
      </c>
      <c r="P23" s="138" t="s">
        <v>3638</v>
      </c>
      <c r="Q23" s="138" t="s">
        <v>3639</v>
      </c>
      <c r="R23" s="138" t="s">
        <v>3640</v>
      </c>
      <c r="S23" s="139" t="s">
        <v>3641</v>
      </c>
      <c r="T23" s="139" t="s">
        <v>3641</v>
      </c>
      <c r="U23" s="139" t="s">
        <v>3641</v>
      </c>
      <c r="V23" s="140" t="s">
        <v>3642</v>
      </c>
      <c r="W23" s="140" t="s">
        <v>3643</v>
      </c>
      <c r="X23" s="140" t="s">
        <v>3644</v>
      </c>
      <c r="Y23" s="140" t="s">
        <v>3645</v>
      </c>
      <c r="Z23" s="140" t="s">
        <v>3646</v>
      </c>
      <c r="AA23" s="137" t="s">
        <v>3647</v>
      </c>
      <c r="AB23" s="138" t="s">
        <v>3648</v>
      </c>
      <c r="AC23" s="140" t="s">
        <v>3649</v>
      </c>
      <c r="AD23" s="140" t="s">
        <v>3650</v>
      </c>
      <c r="AE23" s="140" t="s">
        <v>3651</v>
      </c>
      <c r="AF23" s="140" t="s">
        <v>3652</v>
      </c>
      <c r="AG23" s="140" t="s">
        <v>3653</v>
      </c>
      <c r="AH23" s="140" t="s">
        <v>3654</v>
      </c>
      <c r="AI23" s="140"/>
      <c r="AJ23" s="100"/>
      <c r="AK23" s="141" t="s">
        <v>3136</v>
      </c>
      <c r="AL23" s="136" t="s">
        <v>3137</v>
      </c>
      <c r="AM23" s="137" t="s">
        <v>3138</v>
      </c>
      <c r="AN23" s="138" t="s">
        <v>3655</v>
      </c>
      <c r="AO23" s="139" t="s">
        <v>3656</v>
      </c>
      <c r="AP23" s="139" t="s">
        <v>3657</v>
      </c>
      <c r="AQ23" s="139" t="s">
        <v>3658</v>
      </c>
      <c r="AR23" s="139" t="s">
        <v>3659</v>
      </c>
      <c r="AS23" s="139" t="s">
        <v>3660</v>
      </c>
      <c r="AT23" s="139" t="s">
        <v>3661</v>
      </c>
      <c r="AU23" s="139" t="s">
        <v>3662</v>
      </c>
      <c r="AV23" s="139" t="s">
        <v>3663</v>
      </c>
      <c r="AW23" s="139" t="s">
        <v>3664</v>
      </c>
      <c r="AX23" s="139" t="s">
        <v>3665</v>
      </c>
      <c r="AY23" s="139" t="s">
        <v>3666</v>
      </c>
      <c r="AZ23" s="139" t="s">
        <v>3667</v>
      </c>
      <c r="BA23" s="139" t="s">
        <v>3668</v>
      </c>
      <c r="BB23" s="139" t="s">
        <v>3669</v>
      </c>
      <c r="BC23" s="140" t="s">
        <v>3670</v>
      </c>
      <c r="BD23" s="140" t="s">
        <v>3671</v>
      </c>
      <c r="BE23" s="140" t="s">
        <v>3672</v>
      </c>
      <c r="BF23" s="140" t="s">
        <v>3673</v>
      </c>
      <c r="BG23" s="140" t="s">
        <v>3674</v>
      </c>
      <c r="BH23" s="140" t="s">
        <v>3675</v>
      </c>
      <c r="BI23" s="139" t="s">
        <v>3676</v>
      </c>
      <c r="BJ23" s="139" t="s">
        <v>3677</v>
      </c>
      <c r="BK23" s="139" t="s">
        <v>3678</v>
      </c>
      <c r="BL23" s="140" t="s">
        <v>3679</v>
      </c>
      <c r="BM23" s="140" t="s">
        <v>3680</v>
      </c>
      <c r="BN23" s="140" t="s">
        <v>3681</v>
      </c>
      <c r="BO23" s="140" t="s">
        <v>3682</v>
      </c>
      <c r="BP23" s="140" t="s">
        <v>3683</v>
      </c>
      <c r="BQ23" s="100"/>
      <c r="BR23" s="141"/>
      <c r="BS23" s="136"/>
      <c r="BT23" s="136"/>
      <c r="BU23" s="138" t="s">
        <v>3684</v>
      </c>
      <c r="BV23" s="138" t="s">
        <v>3685</v>
      </c>
      <c r="BW23" s="138" t="s">
        <v>3686</v>
      </c>
      <c r="BX23" s="139" t="s">
        <v>3687</v>
      </c>
      <c r="BY23" s="139" t="s">
        <v>3688</v>
      </c>
      <c r="BZ23" s="139" t="s">
        <v>3689</v>
      </c>
      <c r="CA23" s="139" t="s">
        <v>3690</v>
      </c>
      <c r="CB23" s="139" t="s">
        <v>3691</v>
      </c>
      <c r="CC23" s="139" t="s">
        <v>3692</v>
      </c>
      <c r="CD23" s="139" t="s">
        <v>3693</v>
      </c>
      <c r="CE23" s="139" t="s">
        <v>3694</v>
      </c>
      <c r="CF23" s="139" t="s">
        <v>3695</v>
      </c>
      <c r="CG23" s="139" t="s">
        <v>3696</v>
      </c>
      <c r="CH23" s="139" t="s">
        <v>3697</v>
      </c>
      <c r="CI23" s="139" t="s">
        <v>3698</v>
      </c>
      <c r="CJ23" s="140" t="s">
        <v>3699</v>
      </c>
      <c r="CK23" s="140" t="s">
        <v>3700</v>
      </c>
      <c r="CL23" s="140" t="s">
        <v>3701</v>
      </c>
      <c r="CM23" s="140" t="s">
        <v>3702</v>
      </c>
      <c r="CN23" s="140" t="s">
        <v>3703</v>
      </c>
      <c r="CO23" s="140" t="s">
        <v>3704</v>
      </c>
      <c r="CP23" s="139" t="s">
        <v>3705</v>
      </c>
      <c r="CQ23" s="139" t="s">
        <v>3706</v>
      </c>
      <c r="CR23" s="139" t="s">
        <v>3707</v>
      </c>
      <c r="CS23" s="140" t="s">
        <v>3708</v>
      </c>
      <c r="CT23" s="140" t="s">
        <v>3709</v>
      </c>
      <c r="CU23" s="140" t="s">
        <v>3710</v>
      </c>
      <c r="CV23" s="139" t="s">
        <v>3711</v>
      </c>
      <c r="CW23" s="139" t="s">
        <v>3712</v>
      </c>
      <c r="CX23" s="100"/>
      <c r="CY23" s="141" t="s">
        <v>3315</v>
      </c>
      <c r="CZ23" s="136" t="s">
        <v>3316</v>
      </c>
      <c r="DA23" s="136" t="s">
        <v>3316</v>
      </c>
      <c r="DB23" s="138" t="s">
        <v>3713</v>
      </c>
      <c r="DC23" s="138" t="s">
        <v>3714</v>
      </c>
      <c r="DD23" s="138" t="s">
        <v>3715</v>
      </c>
      <c r="DE23" s="139" t="s">
        <v>3716</v>
      </c>
      <c r="DF23" s="139" t="s">
        <v>3717</v>
      </c>
      <c r="DG23" s="139" t="s">
        <v>3718</v>
      </c>
      <c r="DH23" s="139" t="s">
        <v>3719</v>
      </c>
      <c r="DI23" s="139" t="s">
        <v>3720</v>
      </c>
      <c r="DJ23" s="139" t="s">
        <v>3721</v>
      </c>
      <c r="DK23" s="139"/>
      <c r="DL23" s="139"/>
      <c r="DM23" s="139"/>
      <c r="DN23" s="139"/>
      <c r="DO23" s="140"/>
      <c r="DP23" s="140"/>
      <c r="DQ23" s="140"/>
      <c r="DR23" s="140"/>
      <c r="DS23" s="140"/>
      <c r="DT23" s="140"/>
      <c r="DU23" s="140"/>
      <c r="DV23" s="140"/>
      <c r="DW23" s="139"/>
      <c r="DX23" s="140"/>
      <c r="DY23" s="140"/>
      <c r="DZ23" s="140"/>
      <c r="EA23" s="140"/>
      <c r="EB23" s="140"/>
      <c r="EC23" s="140"/>
      <c r="ED23" s="140"/>
      <c r="EE23" s="100"/>
      <c r="EF23" s="141" t="s">
        <v>3317</v>
      </c>
      <c r="EG23" s="136"/>
      <c r="EH23" s="137"/>
      <c r="EI23" s="138" t="s">
        <v>3722</v>
      </c>
      <c r="EJ23" s="139"/>
      <c r="EK23" s="139"/>
      <c r="EL23" s="139"/>
      <c r="EM23" s="139"/>
      <c r="EN23" s="139"/>
      <c r="EO23" s="139"/>
      <c r="EP23" s="139"/>
      <c r="EQ23" s="139"/>
      <c r="ER23" s="139"/>
      <c r="ES23" s="139"/>
      <c r="ET23" s="139"/>
      <c r="EU23" s="139"/>
      <c r="EV23" s="140"/>
      <c r="EW23" s="140"/>
      <c r="EX23" s="140"/>
      <c r="EY23" s="140"/>
      <c r="EZ23" s="140"/>
      <c r="FA23" s="140"/>
      <c r="FB23" s="140"/>
      <c r="FC23" s="140"/>
      <c r="FD23" s="139"/>
      <c r="FE23" s="140"/>
      <c r="FF23" s="140"/>
      <c r="FG23" s="140"/>
      <c r="FH23" s="140"/>
      <c r="FI23" s="140"/>
      <c r="FJ23" s="140"/>
      <c r="FK23" s="140"/>
      <c r="FL23" s="100"/>
      <c r="FM23" s="141" t="s">
        <v>3318</v>
      </c>
      <c r="FN23" s="136"/>
      <c r="FO23" s="137"/>
      <c r="FP23" s="138" t="s">
        <v>3723</v>
      </c>
      <c r="FQ23" s="139" t="s">
        <v>3724</v>
      </c>
      <c r="FR23" s="139" t="s">
        <v>3725</v>
      </c>
      <c r="FS23" s="139" t="s">
        <v>3726</v>
      </c>
      <c r="FT23" s="139"/>
      <c r="FU23" s="139"/>
      <c r="FV23" s="139"/>
      <c r="FW23" s="139"/>
      <c r="FX23" s="139"/>
      <c r="FY23" s="139"/>
      <c r="FZ23" s="139"/>
      <c r="GA23" s="139"/>
      <c r="GB23" s="139"/>
      <c r="GC23" s="140"/>
      <c r="GD23" s="140"/>
      <c r="GE23" s="140"/>
      <c r="GF23" s="140"/>
      <c r="GG23" s="140"/>
      <c r="GH23" s="140"/>
      <c r="GI23" s="140"/>
      <c r="GJ23" s="140"/>
      <c r="GK23" s="139"/>
      <c r="GL23" s="140"/>
      <c r="GM23" s="140"/>
      <c r="GN23" s="140"/>
      <c r="GO23" s="140"/>
      <c r="GP23" s="140"/>
      <c r="GQ23" s="140"/>
      <c r="GR23" s="140"/>
      <c r="GS23" s="100"/>
      <c r="GT23" s="141"/>
      <c r="GU23" s="136"/>
      <c r="GV23" s="137"/>
      <c r="GW23" s="138"/>
      <c r="GX23" s="139"/>
      <c r="GY23" s="139"/>
      <c r="GZ23" s="139"/>
      <c r="HA23" s="139"/>
      <c r="HB23" s="139"/>
      <c r="HC23" s="139"/>
      <c r="HD23" s="139"/>
      <c r="HE23" s="139"/>
      <c r="HF23" s="139"/>
      <c r="HG23" s="139"/>
      <c r="HH23" s="139"/>
      <c r="HI23" s="139"/>
      <c r="HJ23" s="140"/>
      <c r="HK23" s="140"/>
      <c r="HL23" s="140"/>
      <c r="HM23" s="140"/>
      <c r="HN23" s="140"/>
      <c r="HO23" s="140"/>
      <c r="HP23" s="140"/>
      <c r="HQ23" s="140"/>
      <c r="HR23" s="139"/>
      <c r="HS23" s="140"/>
      <c r="HT23" s="140"/>
      <c r="HU23" s="140"/>
      <c r="HV23" s="140"/>
      <c r="HW23" s="140"/>
      <c r="HX23" s="140"/>
      <c r="HY23" s="140"/>
      <c r="HZ23" s="100"/>
    </row>
    <row r="24" spans="1:234" ht="45" hidden="1" customHeight="1" outlineLevel="1" thickBot="1">
      <c r="A24" s="402" t="s">
        <v>52</v>
      </c>
      <c r="B24" s="403"/>
      <c r="C24" s="404"/>
      <c r="D24" s="379"/>
      <c r="E24" s="380"/>
      <c r="F24" s="380"/>
      <c r="G24" s="380"/>
      <c r="H24" s="380"/>
      <c r="I24" s="380"/>
      <c r="J24" s="380"/>
      <c r="K24" s="380"/>
      <c r="L24" s="380"/>
      <c r="M24" s="380"/>
      <c r="N24" s="380"/>
      <c r="O24" s="380"/>
      <c r="P24" s="380"/>
      <c r="Q24" s="380"/>
      <c r="R24" s="380"/>
      <c r="S24" s="380"/>
      <c r="T24" s="380"/>
      <c r="U24" s="380"/>
      <c r="V24" s="380"/>
      <c r="W24" s="380"/>
      <c r="X24" s="380"/>
      <c r="Y24" s="380"/>
      <c r="Z24" s="380"/>
      <c r="AA24" s="380"/>
      <c r="AB24" s="380"/>
      <c r="AC24" s="380"/>
      <c r="AD24" s="380"/>
      <c r="AE24" s="380"/>
      <c r="AF24" s="380"/>
      <c r="AG24" s="380"/>
      <c r="AH24" s="380"/>
      <c r="AI24" s="380"/>
      <c r="AJ24" s="381"/>
      <c r="AK24" s="379"/>
      <c r="AL24" s="380"/>
      <c r="AM24" s="380"/>
      <c r="AN24" s="380"/>
      <c r="AO24" s="380"/>
      <c r="AP24" s="380"/>
      <c r="AQ24" s="380"/>
      <c r="AR24" s="380"/>
      <c r="AS24" s="380"/>
      <c r="AT24" s="380"/>
      <c r="AU24" s="380"/>
      <c r="AV24" s="380"/>
      <c r="AW24" s="380"/>
      <c r="AX24" s="380"/>
      <c r="AY24" s="380"/>
      <c r="AZ24" s="380"/>
      <c r="BA24" s="380"/>
      <c r="BB24" s="380"/>
      <c r="BC24" s="380"/>
      <c r="BD24" s="380"/>
      <c r="BE24" s="380"/>
      <c r="BF24" s="380"/>
      <c r="BG24" s="380"/>
      <c r="BH24" s="380"/>
      <c r="BI24" s="380"/>
      <c r="BJ24" s="380"/>
      <c r="BK24" s="380"/>
      <c r="BL24" s="380"/>
      <c r="BM24" s="380"/>
      <c r="BN24" s="380"/>
      <c r="BO24" s="380"/>
      <c r="BP24" s="380"/>
      <c r="BQ24" s="381"/>
      <c r="BR24" s="379" t="s">
        <v>3319</v>
      </c>
      <c r="BS24" s="380"/>
      <c r="BT24" s="380"/>
      <c r="BU24" s="380"/>
      <c r="BV24" s="380"/>
      <c r="BW24" s="380"/>
      <c r="BX24" s="380"/>
      <c r="BY24" s="380"/>
      <c r="BZ24" s="380"/>
      <c r="CA24" s="380"/>
      <c r="CB24" s="380"/>
      <c r="CC24" s="380"/>
      <c r="CD24" s="380"/>
      <c r="CE24" s="380"/>
      <c r="CF24" s="380"/>
      <c r="CG24" s="380"/>
      <c r="CH24" s="380"/>
      <c r="CI24" s="380"/>
      <c r="CJ24" s="380"/>
      <c r="CK24" s="380"/>
      <c r="CL24" s="380"/>
      <c r="CM24" s="380"/>
      <c r="CN24" s="380"/>
      <c r="CO24" s="380"/>
      <c r="CP24" s="380"/>
      <c r="CQ24" s="380"/>
      <c r="CR24" s="380"/>
      <c r="CS24" s="380"/>
      <c r="CT24" s="380"/>
      <c r="CU24" s="380"/>
      <c r="CV24" s="380"/>
      <c r="CW24" s="380"/>
      <c r="CX24" s="381"/>
      <c r="CY24" s="379" t="s">
        <v>3319</v>
      </c>
      <c r="CZ24" s="380"/>
      <c r="DA24" s="380"/>
      <c r="DB24" s="380"/>
      <c r="DC24" s="380"/>
      <c r="DD24" s="380"/>
      <c r="DE24" s="380"/>
      <c r="DF24" s="380"/>
      <c r="DG24" s="380"/>
      <c r="DH24" s="380"/>
      <c r="DI24" s="380"/>
      <c r="DJ24" s="380"/>
      <c r="DK24" s="380"/>
      <c r="DL24" s="380"/>
      <c r="DM24" s="380"/>
      <c r="DN24" s="380"/>
      <c r="DO24" s="380"/>
      <c r="DP24" s="380"/>
      <c r="DQ24" s="380"/>
      <c r="DR24" s="380"/>
      <c r="DS24" s="380"/>
      <c r="DT24" s="380"/>
      <c r="DU24" s="380"/>
      <c r="DV24" s="380"/>
      <c r="DW24" s="380"/>
      <c r="DX24" s="380"/>
      <c r="DY24" s="380"/>
      <c r="DZ24" s="380"/>
      <c r="EA24" s="380"/>
      <c r="EB24" s="380"/>
      <c r="EC24" s="380"/>
      <c r="ED24" s="380"/>
      <c r="EE24" s="381"/>
      <c r="EF24" s="379"/>
      <c r="EG24" s="380"/>
      <c r="EH24" s="380"/>
      <c r="EI24" s="380"/>
      <c r="EJ24" s="380"/>
      <c r="EK24" s="380"/>
      <c r="EL24" s="380"/>
      <c r="EM24" s="380"/>
      <c r="EN24" s="380"/>
      <c r="EO24" s="380"/>
      <c r="EP24" s="380"/>
      <c r="EQ24" s="380"/>
      <c r="ER24" s="380"/>
      <c r="ES24" s="380"/>
      <c r="ET24" s="380"/>
      <c r="EU24" s="380"/>
      <c r="EV24" s="380"/>
      <c r="EW24" s="380"/>
      <c r="EX24" s="380"/>
      <c r="EY24" s="380"/>
      <c r="EZ24" s="380"/>
      <c r="FA24" s="380"/>
      <c r="FB24" s="380"/>
      <c r="FC24" s="380"/>
      <c r="FD24" s="380"/>
      <c r="FE24" s="380"/>
      <c r="FF24" s="380"/>
      <c r="FG24" s="380"/>
      <c r="FH24" s="380"/>
      <c r="FI24" s="380"/>
      <c r="FJ24" s="380"/>
      <c r="FK24" s="380"/>
      <c r="FL24" s="381"/>
      <c r="FM24" s="379"/>
      <c r="FN24" s="380"/>
      <c r="FO24" s="380"/>
      <c r="FP24" s="380"/>
      <c r="FQ24" s="380"/>
      <c r="FR24" s="380"/>
      <c r="FS24" s="380"/>
      <c r="FT24" s="380"/>
      <c r="FU24" s="380"/>
      <c r="FV24" s="380"/>
      <c r="FW24" s="380"/>
      <c r="FX24" s="380"/>
      <c r="FY24" s="380"/>
      <c r="FZ24" s="380"/>
      <c r="GA24" s="380"/>
      <c r="GB24" s="380"/>
      <c r="GC24" s="380"/>
      <c r="GD24" s="380"/>
      <c r="GE24" s="380"/>
      <c r="GF24" s="380"/>
      <c r="GG24" s="380"/>
      <c r="GH24" s="380"/>
      <c r="GI24" s="380"/>
      <c r="GJ24" s="380"/>
      <c r="GK24" s="380"/>
      <c r="GL24" s="380"/>
      <c r="GM24" s="380"/>
      <c r="GN24" s="380"/>
      <c r="GO24" s="380"/>
      <c r="GP24" s="380"/>
      <c r="GQ24" s="380"/>
      <c r="GR24" s="380"/>
      <c r="GS24" s="381"/>
      <c r="GT24" s="379"/>
      <c r="GU24" s="380"/>
      <c r="GV24" s="380"/>
      <c r="GW24" s="380"/>
      <c r="GX24" s="380"/>
      <c r="GY24" s="380"/>
      <c r="GZ24" s="380"/>
      <c r="HA24" s="380"/>
      <c r="HB24" s="380"/>
      <c r="HC24" s="380"/>
      <c r="HD24" s="380"/>
      <c r="HE24" s="380"/>
      <c r="HF24" s="380"/>
      <c r="HG24" s="380"/>
      <c r="HH24" s="380"/>
      <c r="HI24" s="380"/>
      <c r="HJ24" s="380"/>
      <c r="HK24" s="380"/>
      <c r="HL24" s="380"/>
      <c r="HM24" s="380"/>
      <c r="HN24" s="380"/>
      <c r="HO24" s="380"/>
      <c r="HP24" s="380"/>
      <c r="HQ24" s="380"/>
      <c r="HR24" s="380"/>
      <c r="HS24" s="380"/>
      <c r="HT24" s="380"/>
      <c r="HU24" s="380"/>
      <c r="HV24" s="380"/>
      <c r="HW24" s="380"/>
      <c r="HX24" s="380"/>
      <c r="HY24" s="380"/>
      <c r="HZ24" s="414"/>
    </row>
    <row r="25" spans="1:234" ht="45" hidden="1" customHeight="1" outlineLevel="1" thickBot="1">
      <c r="A25" s="402" t="s">
        <v>654</v>
      </c>
      <c r="B25" s="403"/>
      <c r="C25" s="404"/>
      <c r="D25" s="115"/>
      <c r="E25" s="101"/>
      <c r="F25" s="101"/>
      <c r="G25" s="394"/>
      <c r="H25" s="395"/>
      <c r="I25" s="395"/>
      <c r="J25" s="395"/>
      <c r="K25" s="395"/>
      <c r="L25" s="395"/>
      <c r="M25" s="395"/>
      <c r="N25" s="395"/>
      <c r="O25" s="395"/>
      <c r="P25" s="395"/>
      <c r="Q25" s="395"/>
      <c r="R25" s="395"/>
      <c r="S25" s="395"/>
      <c r="T25" s="395"/>
      <c r="U25" s="395"/>
      <c r="V25" s="395"/>
      <c r="W25" s="395"/>
      <c r="X25" s="395"/>
      <c r="Y25" s="395"/>
      <c r="Z25" s="395"/>
      <c r="AA25" s="395"/>
      <c r="AB25" s="306"/>
      <c r="AC25" s="306"/>
      <c r="AD25" s="306"/>
      <c r="AE25" s="306"/>
      <c r="AF25" s="306"/>
      <c r="AG25" s="306"/>
      <c r="AH25" s="306"/>
      <c r="AI25" s="306"/>
      <c r="AJ25" s="78"/>
      <c r="AK25" s="101"/>
      <c r="AL25" s="101"/>
      <c r="AM25" s="101"/>
      <c r="AN25" s="394"/>
      <c r="AO25" s="395"/>
      <c r="AP25" s="395"/>
      <c r="AQ25" s="395"/>
      <c r="AR25" s="395"/>
      <c r="AS25" s="395"/>
      <c r="AT25" s="395"/>
      <c r="AU25" s="395"/>
      <c r="AV25" s="395"/>
      <c r="AW25" s="395"/>
      <c r="AX25" s="395"/>
      <c r="AY25" s="395"/>
      <c r="AZ25" s="395"/>
      <c r="BA25" s="395"/>
      <c r="BB25" s="395"/>
      <c r="BC25" s="395"/>
      <c r="BD25" s="395"/>
      <c r="BE25" s="395"/>
      <c r="BF25" s="395"/>
      <c r="BG25" s="395"/>
      <c r="BH25" s="395"/>
      <c r="BI25" s="306"/>
      <c r="BJ25" s="306"/>
      <c r="BK25" s="306"/>
      <c r="BL25" s="306"/>
      <c r="BM25" s="306"/>
      <c r="BN25" s="306"/>
      <c r="BO25" s="306"/>
      <c r="BP25" s="306"/>
      <c r="BQ25" s="78"/>
      <c r="BR25" s="101"/>
      <c r="BS25" s="101"/>
      <c r="BT25" s="101"/>
      <c r="BU25" s="394"/>
      <c r="BV25" s="395"/>
      <c r="BW25" s="395"/>
      <c r="BX25" s="395"/>
      <c r="BY25" s="395"/>
      <c r="BZ25" s="395"/>
      <c r="CA25" s="395"/>
      <c r="CB25" s="395"/>
      <c r="CC25" s="395"/>
      <c r="CD25" s="395"/>
      <c r="CE25" s="395"/>
      <c r="CF25" s="395"/>
      <c r="CG25" s="395"/>
      <c r="CH25" s="395"/>
      <c r="CI25" s="395"/>
      <c r="CJ25" s="395"/>
      <c r="CK25" s="395"/>
      <c r="CL25" s="395"/>
      <c r="CM25" s="395"/>
      <c r="CN25" s="395"/>
      <c r="CO25" s="395"/>
      <c r="CP25" s="306"/>
      <c r="CQ25" s="306"/>
      <c r="CR25" s="306"/>
      <c r="CS25" s="306"/>
      <c r="CT25" s="306"/>
      <c r="CU25" s="306"/>
      <c r="CV25" s="306"/>
      <c r="CW25" s="306"/>
      <c r="CX25" s="78"/>
      <c r="CY25" s="101"/>
      <c r="CZ25" s="101"/>
      <c r="DA25" s="101"/>
      <c r="DB25" s="394"/>
      <c r="DC25" s="395"/>
      <c r="DD25" s="395"/>
      <c r="DE25" s="395"/>
      <c r="DF25" s="395"/>
      <c r="DG25" s="395"/>
      <c r="DH25" s="395"/>
      <c r="DI25" s="395"/>
      <c r="DJ25" s="395"/>
      <c r="DK25" s="395"/>
      <c r="DL25" s="395"/>
      <c r="DM25" s="395"/>
      <c r="DN25" s="395"/>
      <c r="DO25" s="395"/>
      <c r="DP25" s="395"/>
      <c r="DQ25" s="395"/>
      <c r="DR25" s="395"/>
      <c r="DS25" s="395"/>
      <c r="DT25" s="395"/>
      <c r="DU25" s="395"/>
      <c r="DV25" s="395"/>
      <c r="DW25" s="306"/>
      <c r="DX25" s="306"/>
      <c r="DY25" s="306"/>
      <c r="DZ25" s="306"/>
      <c r="EA25" s="306"/>
      <c r="EB25" s="306"/>
      <c r="EC25" s="306"/>
      <c r="ED25" s="306"/>
      <c r="EE25" s="78"/>
      <c r="EF25" s="101"/>
      <c r="EG25" s="101"/>
      <c r="EH25" s="101"/>
      <c r="EI25" s="394"/>
      <c r="EJ25" s="395"/>
      <c r="EK25" s="395"/>
      <c r="EL25" s="395"/>
      <c r="EM25" s="395"/>
      <c r="EN25" s="395"/>
      <c r="EO25" s="395"/>
      <c r="EP25" s="395"/>
      <c r="EQ25" s="395"/>
      <c r="ER25" s="395"/>
      <c r="ES25" s="395"/>
      <c r="ET25" s="395"/>
      <c r="EU25" s="395"/>
      <c r="EV25" s="395"/>
      <c r="EW25" s="395"/>
      <c r="EX25" s="395"/>
      <c r="EY25" s="395"/>
      <c r="EZ25" s="395"/>
      <c r="FA25" s="395"/>
      <c r="FB25" s="395"/>
      <c r="FC25" s="395"/>
      <c r="FD25" s="306"/>
      <c r="FE25" s="306"/>
      <c r="FF25" s="306"/>
      <c r="FG25" s="306"/>
      <c r="FH25" s="306"/>
      <c r="FI25" s="306"/>
      <c r="FJ25" s="306"/>
      <c r="FK25" s="306"/>
      <c r="FL25" s="78"/>
      <c r="FM25" s="101"/>
      <c r="FN25" s="101"/>
      <c r="FO25" s="101"/>
      <c r="FP25" s="394"/>
      <c r="FQ25" s="395"/>
      <c r="FR25" s="395"/>
      <c r="FS25" s="395"/>
      <c r="FT25" s="395"/>
      <c r="FU25" s="395"/>
      <c r="FV25" s="395"/>
      <c r="FW25" s="395"/>
      <c r="FX25" s="395"/>
      <c r="FY25" s="395"/>
      <c r="FZ25" s="395"/>
      <c r="GA25" s="395"/>
      <c r="GB25" s="395"/>
      <c r="GC25" s="395"/>
      <c r="GD25" s="395"/>
      <c r="GE25" s="395"/>
      <c r="GF25" s="395"/>
      <c r="GG25" s="395"/>
      <c r="GH25" s="395"/>
      <c r="GI25" s="395"/>
      <c r="GJ25" s="395"/>
      <c r="GK25" s="306"/>
      <c r="GL25" s="306"/>
      <c r="GM25" s="306"/>
      <c r="GN25" s="306"/>
      <c r="GO25" s="306"/>
      <c r="GP25" s="306"/>
      <c r="GQ25" s="306"/>
      <c r="GR25" s="306"/>
      <c r="GS25" s="78"/>
      <c r="GT25" s="101"/>
      <c r="GU25" s="101"/>
      <c r="GV25" s="101"/>
      <c r="GW25" s="394"/>
      <c r="GX25" s="395"/>
      <c r="GY25" s="395"/>
      <c r="GZ25" s="395"/>
      <c r="HA25" s="395"/>
      <c r="HB25" s="395"/>
      <c r="HC25" s="395"/>
      <c r="HD25" s="395"/>
      <c r="HE25" s="395"/>
      <c r="HF25" s="395"/>
      <c r="HG25" s="395"/>
      <c r="HH25" s="395"/>
      <c r="HI25" s="395"/>
      <c r="HJ25" s="395"/>
      <c r="HK25" s="395"/>
      <c r="HL25" s="395"/>
      <c r="HM25" s="395"/>
      <c r="HN25" s="395"/>
      <c r="HO25" s="395"/>
      <c r="HP25" s="395"/>
      <c r="HQ25" s="395"/>
      <c r="HR25" s="306"/>
      <c r="HS25" s="306"/>
      <c r="HT25" s="306"/>
      <c r="HU25" s="306"/>
      <c r="HV25" s="306"/>
      <c r="HW25" s="306"/>
      <c r="HX25" s="306"/>
      <c r="HY25" s="306"/>
      <c r="HZ25" s="78"/>
    </row>
    <row r="26" spans="1:234" ht="45" hidden="1" customHeight="1" outlineLevel="1" thickBot="1">
      <c r="A26" s="402" t="s">
        <v>373</v>
      </c>
      <c r="B26" s="403"/>
      <c r="C26" s="404"/>
      <c r="D26" s="379"/>
      <c r="E26" s="380"/>
      <c r="F26" s="380"/>
      <c r="G26" s="380"/>
      <c r="H26" s="380"/>
      <c r="I26" s="380"/>
      <c r="J26" s="380"/>
      <c r="K26" s="380"/>
      <c r="L26" s="380"/>
      <c r="M26" s="380"/>
      <c r="N26" s="380"/>
      <c r="O26" s="380"/>
      <c r="P26" s="380"/>
      <c r="Q26" s="380"/>
      <c r="R26" s="380"/>
      <c r="S26" s="380"/>
      <c r="T26" s="380"/>
      <c r="U26" s="380"/>
      <c r="V26" s="380"/>
      <c r="W26" s="380"/>
      <c r="X26" s="380"/>
      <c r="Y26" s="380"/>
      <c r="Z26" s="380"/>
      <c r="AA26" s="380"/>
      <c r="AB26" s="380"/>
      <c r="AC26" s="380"/>
      <c r="AD26" s="380"/>
      <c r="AE26" s="380"/>
      <c r="AF26" s="380"/>
      <c r="AG26" s="380"/>
      <c r="AH26" s="380"/>
      <c r="AI26" s="380"/>
      <c r="AJ26" s="381"/>
      <c r="AK26" s="379"/>
      <c r="AL26" s="380"/>
      <c r="AM26" s="380"/>
      <c r="AN26" s="380"/>
      <c r="AO26" s="380"/>
      <c r="AP26" s="380"/>
      <c r="AQ26" s="380"/>
      <c r="AR26" s="380"/>
      <c r="AS26" s="380"/>
      <c r="AT26" s="380"/>
      <c r="AU26" s="380"/>
      <c r="AV26" s="380"/>
      <c r="AW26" s="380"/>
      <c r="AX26" s="380"/>
      <c r="AY26" s="380"/>
      <c r="AZ26" s="380"/>
      <c r="BA26" s="380"/>
      <c r="BB26" s="380"/>
      <c r="BC26" s="380"/>
      <c r="BD26" s="380"/>
      <c r="BE26" s="380"/>
      <c r="BF26" s="380"/>
      <c r="BG26" s="380"/>
      <c r="BH26" s="380"/>
      <c r="BI26" s="380"/>
      <c r="BJ26" s="380"/>
      <c r="BK26" s="380"/>
      <c r="BL26" s="380"/>
      <c r="BM26" s="380"/>
      <c r="BN26" s="380"/>
      <c r="BO26" s="380"/>
      <c r="BP26" s="380"/>
      <c r="BQ26" s="381"/>
      <c r="BR26" s="379"/>
      <c r="BS26" s="380"/>
      <c r="BT26" s="380"/>
      <c r="BU26" s="380"/>
      <c r="BV26" s="380"/>
      <c r="BW26" s="380"/>
      <c r="BX26" s="380"/>
      <c r="BY26" s="380"/>
      <c r="BZ26" s="380"/>
      <c r="CA26" s="380"/>
      <c r="CB26" s="380"/>
      <c r="CC26" s="380"/>
      <c r="CD26" s="380"/>
      <c r="CE26" s="380"/>
      <c r="CF26" s="380"/>
      <c r="CG26" s="380"/>
      <c r="CH26" s="380"/>
      <c r="CI26" s="380"/>
      <c r="CJ26" s="380"/>
      <c r="CK26" s="380"/>
      <c r="CL26" s="380"/>
      <c r="CM26" s="380"/>
      <c r="CN26" s="380"/>
      <c r="CO26" s="380"/>
      <c r="CP26" s="380"/>
      <c r="CQ26" s="380"/>
      <c r="CR26" s="380"/>
      <c r="CS26" s="380"/>
      <c r="CT26" s="380"/>
      <c r="CU26" s="380"/>
      <c r="CV26" s="380"/>
      <c r="CW26" s="380"/>
      <c r="CX26" s="381"/>
      <c r="CY26" s="379"/>
      <c r="CZ26" s="380"/>
      <c r="DA26" s="380"/>
      <c r="DB26" s="380"/>
      <c r="DC26" s="380"/>
      <c r="DD26" s="380"/>
      <c r="DE26" s="380"/>
      <c r="DF26" s="380"/>
      <c r="DG26" s="380"/>
      <c r="DH26" s="380"/>
      <c r="DI26" s="380"/>
      <c r="DJ26" s="380"/>
      <c r="DK26" s="380"/>
      <c r="DL26" s="380"/>
      <c r="DM26" s="380"/>
      <c r="DN26" s="380"/>
      <c r="DO26" s="380"/>
      <c r="DP26" s="380"/>
      <c r="DQ26" s="380"/>
      <c r="DR26" s="380"/>
      <c r="DS26" s="380"/>
      <c r="DT26" s="380"/>
      <c r="DU26" s="380"/>
      <c r="DV26" s="380"/>
      <c r="DW26" s="380"/>
      <c r="DX26" s="380"/>
      <c r="DY26" s="380"/>
      <c r="DZ26" s="380"/>
      <c r="EA26" s="380"/>
      <c r="EB26" s="380"/>
      <c r="EC26" s="380"/>
      <c r="ED26" s="380"/>
      <c r="EE26" s="381"/>
      <c r="EF26" s="379"/>
      <c r="EG26" s="380"/>
      <c r="EH26" s="380"/>
      <c r="EI26" s="380"/>
      <c r="EJ26" s="380"/>
      <c r="EK26" s="380"/>
      <c r="EL26" s="380"/>
      <c r="EM26" s="380"/>
      <c r="EN26" s="380"/>
      <c r="EO26" s="380"/>
      <c r="EP26" s="380"/>
      <c r="EQ26" s="380"/>
      <c r="ER26" s="380"/>
      <c r="ES26" s="380"/>
      <c r="ET26" s="380"/>
      <c r="EU26" s="380"/>
      <c r="EV26" s="380"/>
      <c r="EW26" s="380"/>
      <c r="EX26" s="380"/>
      <c r="EY26" s="380"/>
      <c r="EZ26" s="380"/>
      <c r="FA26" s="380"/>
      <c r="FB26" s="380"/>
      <c r="FC26" s="380"/>
      <c r="FD26" s="380"/>
      <c r="FE26" s="380"/>
      <c r="FF26" s="380"/>
      <c r="FG26" s="380"/>
      <c r="FH26" s="380"/>
      <c r="FI26" s="380"/>
      <c r="FJ26" s="380"/>
      <c r="FK26" s="380"/>
      <c r="FL26" s="381"/>
      <c r="FM26" s="379"/>
      <c r="FN26" s="380"/>
      <c r="FO26" s="380"/>
      <c r="FP26" s="380"/>
      <c r="FQ26" s="380"/>
      <c r="FR26" s="380"/>
      <c r="FS26" s="380"/>
      <c r="FT26" s="380"/>
      <c r="FU26" s="380"/>
      <c r="FV26" s="380"/>
      <c r="FW26" s="380"/>
      <c r="FX26" s="380"/>
      <c r="FY26" s="380"/>
      <c r="FZ26" s="380"/>
      <c r="GA26" s="380"/>
      <c r="GB26" s="380"/>
      <c r="GC26" s="380"/>
      <c r="GD26" s="380"/>
      <c r="GE26" s="380"/>
      <c r="GF26" s="380"/>
      <c r="GG26" s="380"/>
      <c r="GH26" s="380"/>
      <c r="GI26" s="380"/>
      <c r="GJ26" s="380"/>
      <c r="GK26" s="380"/>
      <c r="GL26" s="380"/>
      <c r="GM26" s="380"/>
      <c r="GN26" s="380"/>
      <c r="GO26" s="380"/>
      <c r="GP26" s="380"/>
      <c r="GQ26" s="380"/>
      <c r="GR26" s="380"/>
      <c r="GS26" s="381"/>
      <c r="GT26" s="379"/>
      <c r="GU26" s="380"/>
      <c r="GV26" s="380"/>
      <c r="GW26" s="380"/>
      <c r="GX26" s="380"/>
      <c r="GY26" s="380"/>
      <c r="GZ26" s="380"/>
      <c r="HA26" s="380"/>
      <c r="HB26" s="380"/>
      <c r="HC26" s="380"/>
      <c r="HD26" s="380"/>
      <c r="HE26" s="380"/>
      <c r="HF26" s="380"/>
      <c r="HG26" s="380"/>
      <c r="HH26" s="380"/>
      <c r="HI26" s="380"/>
      <c r="HJ26" s="380"/>
      <c r="HK26" s="380"/>
      <c r="HL26" s="380"/>
      <c r="HM26" s="380"/>
      <c r="HN26" s="380"/>
      <c r="HO26" s="380"/>
      <c r="HP26" s="380"/>
      <c r="HQ26" s="380"/>
      <c r="HR26" s="380"/>
      <c r="HS26" s="380"/>
      <c r="HT26" s="380"/>
      <c r="HU26" s="380"/>
      <c r="HV26" s="380"/>
      <c r="HW26" s="380"/>
      <c r="HX26" s="380"/>
      <c r="HY26" s="380"/>
      <c r="HZ26" s="414"/>
    </row>
    <row r="27" spans="1:234" ht="45" hidden="1" customHeight="1" outlineLevel="1" thickBot="1">
      <c r="A27" s="442" t="s">
        <v>655</v>
      </c>
      <c r="B27" s="443"/>
      <c r="C27" s="444"/>
      <c r="D27" s="115"/>
      <c r="E27" s="101"/>
      <c r="F27" s="101"/>
      <c r="G27" s="394"/>
      <c r="H27" s="395"/>
      <c r="I27" s="395"/>
      <c r="J27" s="395"/>
      <c r="K27" s="395"/>
      <c r="L27" s="395"/>
      <c r="M27" s="395"/>
      <c r="N27" s="395"/>
      <c r="O27" s="395"/>
      <c r="P27" s="395"/>
      <c r="Q27" s="395"/>
      <c r="R27" s="395"/>
      <c r="S27" s="395"/>
      <c r="T27" s="395"/>
      <c r="U27" s="395"/>
      <c r="V27" s="395"/>
      <c r="W27" s="395"/>
      <c r="X27" s="395"/>
      <c r="Y27" s="395"/>
      <c r="Z27" s="395"/>
      <c r="AA27" s="395"/>
      <c r="AB27" s="306"/>
      <c r="AC27" s="306"/>
      <c r="AD27" s="306"/>
      <c r="AE27" s="306"/>
      <c r="AF27" s="306"/>
      <c r="AG27" s="306"/>
      <c r="AH27" s="306"/>
      <c r="AI27" s="306"/>
      <c r="AJ27" s="78"/>
      <c r="AK27" s="101"/>
      <c r="AL27" s="101"/>
      <c r="AM27" s="101"/>
      <c r="AN27" s="394"/>
      <c r="AO27" s="395"/>
      <c r="AP27" s="395"/>
      <c r="AQ27" s="395"/>
      <c r="AR27" s="395"/>
      <c r="AS27" s="395"/>
      <c r="AT27" s="395"/>
      <c r="AU27" s="395"/>
      <c r="AV27" s="395"/>
      <c r="AW27" s="395"/>
      <c r="AX27" s="395"/>
      <c r="AY27" s="395"/>
      <c r="AZ27" s="395"/>
      <c r="BA27" s="395"/>
      <c r="BB27" s="395"/>
      <c r="BC27" s="395"/>
      <c r="BD27" s="395"/>
      <c r="BE27" s="395"/>
      <c r="BF27" s="395"/>
      <c r="BG27" s="395"/>
      <c r="BH27" s="395"/>
      <c r="BI27" s="306"/>
      <c r="BJ27" s="306"/>
      <c r="BK27" s="306"/>
      <c r="BL27" s="306"/>
      <c r="BM27" s="306"/>
      <c r="BN27" s="306"/>
      <c r="BO27" s="306"/>
      <c r="BP27" s="306"/>
      <c r="BQ27" s="78"/>
      <c r="BR27" s="101"/>
      <c r="BS27" s="101"/>
      <c r="BT27" s="101"/>
      <c r="BU27" s="394"/>
      <c r="BV27" s="395"/>
      <c r="BW27" s="395"/>
      <c r="BX27" s="395"/>
      <c r="BY27" s="395"/>
      <c r="BZ27" s="395"/>
      <c r="CA27" s="395"/>
      <c r="CB27" s="395"/>
      <c r="CC27" s="395"/>
      <c r="CD27" s="395"/>
      <c r="CE27" s="395"/>
      <c r="CF27" s="395"/>
      <c r="CG27" s="395"/>
      <c r="CH27" s="395"/>
      <c r="CI27" s="395"/>
      <c r="CJ27" s="395"/>
      <c r="CK27" s="395"/>
      <c r="CL27" s="395"/>
      <c r="CM27" s="395"/>
      <c r="CN27" s="395"/>
      <c r="CO27" s="395"/>
      <c r="CP27" s="306"/>
      <c r="CQ27" s="306"/>
      <c r="CR27" s="306"/>
      <c r="CS27" s="306"/>
      <c r="CT27" s="306"/>
      <c r="CU27" s="306"/>
      <c r="CV27" s="306"/>
      <c r="CW27" s="306"/>
      <c r="CX27" s="78"/>
      <c r="CY27" s="101"/>
      <c r="CZ27" s="101"/>
      <c r="DA27" s="101"/>
      <c r="DB27" s="394"/>
      <c r="DC27" s="395"/>
      <c r="DD27" s="395"/>
      <c r="DE27" s="395"/>
      <c r="DF27" s="395"/>
      <c r="DG27" s="395"/>
      <c r="DH27" s="395"/>
      <c r="DI27" s="395"/>
      <c r="DJ27" s="395"/>
      <c r="DK27" s="395"/>
      <c r="DL27" s="395"/>
      <c r="DM27" s="395"/>
      <c r="DN27" s="395"/>
      <c r="DO27" s="395"/>
      <c r="DP27" s="395"/>
      <c r="DQ27" s="395"/>
      <c r="DR27" s="395"/>
      <c r="DS27" s="395"/>
      <c r="DT27" s="395"/>
      <c r="DU27" s="395"/>
      <c r="DV27" s="395"/>
      <c r="DW27" s="306"/>
      <c r="DX27" s="306"/>
      <c r="DY27" s="306"/>
      <c r="DZ27" s="306"/>
      <c r="EA27" s="306"/>
      <c r="EB27" s="306"/>
      <c r="EC27" s="306"/>
      <c r="ED27" s="306"/>
      <c r="EE27" s="78"/>
      <c r="EF27" s="101"/>
      <c r="EG27" s="101"/>
      <c r="EH27" s="101"/>
      <c r="EI27" s="394"/>
      <c r="EJ27" s="395"/>
      <c r="EK27" s="395"/>
      <c r="EL27" s="395"/>
      <c r="EM27" s="395"/>
      <c r="EN27" s="395"/>
      <c r="EO27" s="395"/>
      <c r="EP27" s="395"/>
      <c r="EQ27" s="395"/>
      <c r="ER27" s="395"/>
      <c r="ES27" s="395"/>
      <c r="ET27" s="395"/>
      <c r="EU27" s="395"/>
      <c r="EV27" s="395"/>
      <c r="EW27" s="395"/>
      <c r="EX27" s="395"/>
      <c r="EY27" s="395"/>
      <c r="EZ27" s="395"/>
      <c r="FA27" s="395"/>
      <c r="FB27" s="395"/>
      <c r="FC27" s="395"/>
      <c r="FD27" s="306"/>
      <c r="FE27" s="306"/>
      <c r="FF27" s="306"/>
      <c r="FG27" s="306"/>
      <c r="FH27" s="306"/>
      <c r="FI27" s="306"/>
      <c r="FJ27" s="306"/>
      <c r="FK27" s="306"/>
      <c r="FL27" s="78"/>
      <c r="FM27" s="101"/>
      <c r="FN27" s="101"/>
      <c r="FO27" s="101"/>
      <c r="FP27" s="394"/>
      <c r="FQ27" s="395"/>
      <c r="FR27" s="395"/>
      <c r="FS27" s="395"/>
      <c r="FT27" s="395"/>
      <c r="FU27" s="395"/>
      <c r="FV27" s="395"/>
      <c r="FW27" s="395"/>
      <c r="FX27" s="395"/>
      <c r="FY27" s="395"/>
      <c r="FZ27" s="395"/>
      <c r="GA27" s="395"/>
      <c r="GB27" s="395"/>
      <c r="GC27" s="395"/>
      <c r="GD27" s="395"/>
      <c r="GE27" s="395"/>
      <c r="GF27" s="395"/>
      <c r="GG27" s="395"/>
      <c r="GH27" s="395"/>
      <c r="GI27" s="395"/>
      <c r="GJ27" s="395"/>
      <c r="GK27" s="306"/>
      <c r="GL27" s="306"/>
      <c r="GM27" s="306"/>
      <c r="GN27" s="306"/>
      <c r="GO27" s="306"/>
      <c r="GP27" s="306"/>
      <c r="GQ27" s="306"/>
      <c r="GR27" s="306"/>
      <c r="GS27" s="78"/>
      <c r="GT27" s="101"/>
      <c r="GU27" s="101"/>
      <c r="GV27" s="101"/>
      <c r="GW27" s="394"/>
      <c r="GX27" s="395"/>
      <c r="GY27" s="395"/>
      <c r="GZ27" s="395"/>
      <c r="HA27" s="395"/>
      <c r="HB27" s="395"/>
      <c r="HC27" s="395"/>
      <c r="HD27" s="395"/>
      <c r="HE27" s="395"/>
      <c r="HF27" s="395"/>
      <c r="HG27" s="395"/>
      <c r="HH27" s="395"/>
      <c r="HI27" s="395"/>
      <c r="HJ27" s="395"/>
      <c r="HK27" s="395"/>
      <c r="HL27" s="395"/>
      <c r="HM27" s="395"/>
      <c r="HN27" s="395"/>
      <c r="HO27" s="395"/>
      <c r="HP27" s="395"/>
      <c r="HQ27" s="395"/>
      <c r="HR27" s="306"/>
      <c r="HS27" s="306"/>
      <c r="HT27" s="306"/>
      <c r="HU27" s="306"/>
      <c r="HV27" s="306"/>
      <c r="HW27" s="306"/>
      <c r="HX27" s="306"/>
      <c r="HY27" s="306"/>
      <c r="HZ27" s="78"/>
    </row>
    <row r="28" spans="1:234" ht="45" hidden="1" customHeight="1" outlineLevel="1" thickBot="1">
      <c r="A28" s="402" t="s">
        <v>1750</v>
      </c>
      <c r="B28" s="403"/>
      <c r="C28" s="404"/>
      <c r="D28" s="379"/>
      <c r="E28" s="380"/>
      <c r="F28" s="380"/>
      <c r="G28" s="380"/>
      <c r="H28" s="380"/>
      <c r="I28" s="380"/>
      <c r="J28" s="380"/>
      <c r="K28" s="380"/>
      <c r="L28" s="380"/>
      <c r="M28" s="380"/>
      <c r="N28" s="380"/>
      <c r="O28" s="380"/>
      <c r="P28" s="380"/>
      <c r="Q28" s="380"/>
      <c r="R28" s="380"/>
      <c r="S28" s="380"/>
      <c r="T28" s="380"/>
      <c r="U28" s="380"/>
      <c r="V28" s="380"/>
      <c r="W28" s="380"/>
      <c r="X28" s="380"/>
      <c r="Y28" s="380"/>
      <c r="Z28" s="380"/>
      <c r="AA28" s="380"/>
      <c r="AB28" s="380"/>
      <c r="AC28" s="380"/>
      <c r="AD28" s="380"/>
      <c r="AE28" s="380"/>
      <c r="AF28" s="380"/>
      <c r="AG28" s="380"/>
      <c r="AH28" s="380"/>
      <c r="AI28" s="380"/>
      <c r="AJ28" s="381"/>
      <c r="AK28" s="379"/>
      <c r="AL28" s="380"/>
      <c r="AM28" s="380"/>
      <c r="AN28" s="380"/>
      <c r="AO28" s="380"/>
      <c r="AP28" s="380"/>
      <c r="AQ28" s="380"/>
      <c r="AR28" s="380"/>
      <c r="AS28" s="380"/>
      <c r="AT28" s="380"/>
      <c r="AU28" s="380"/>
      <c r="AV28" s="380"/>
      <c r="AW28" s="380"/>
      <c r="AX28" s="380"/>
      <c r="AY28" s="380"/>
      <c r="AZ28" s="380"/>
      <c r="BA28" s="380"/>
      <c r="BB28" s="380"/>
      <c r="BC28" s="380"/>
      <c r="BD28" s="380"/>
      <c r="BE28" s="380"/>
      <c r="BF28" s="380"/>
      <c r="BG28" s="380"/>
      <c r="BH28" s="380"/>
      <c r="BI28" s="380"/>
      <c r="BJ28" s="380"/>
      <c r="BK28" s="380"/>
      <c r="BL28" s="380"/>
      <c r="BM28" s="380"/>
      <c r="BN28" s="380"/>
      <c r="BO28" s="380"/>
      <c r="BP28" s="380"/>
      <c r="BQ28" s="381"/>
      <c r="BR28" s="379"/>
      <c r="BS28" s="380"/>
      <c r="BT28" s="380"/>
      <c r="BU28" s="380"/>
      <c r="BV28" s="380"/>
      <c r="BW28" s="380"/>
      <c r="BX28" s="380"/>
      <c r="BY28" s="380"/>
      <c r="BZ28" s="380"/>
      <c r="CA28" s="380"/>
      <c r="CB28" s="380"/>
      <c r="CC28" s="380"/>
      <c r="CD28" s="380"/>
      <c r="CE28" s="380"/>
      <c r="CF28" s="380"/>
      <c r="CG28" s="380"/>
      <c r="CH28" s="380"/>
      <c r="CI28" s="380"/>
      <c r="CJ28" s="380"/>
      <c r="CK28" s="380"/>
      <c r="CL28" s="380"/>
      <c r="CM28" s="380"/>
      <c r="CN28" s="380"/>
      <c r="CO28" s="380"/>
      <c r="CP28" s="380"/>
      <c r="CQ28" s="380"/>
      <c r="CR28" s="380"/>
      <c r="CS28" s="380"/>
      <c r="CT28" s="380"/>
      <c r="CU28" s="380"/>
      <c r="CV28" s="380"/>
      <c r="CW28" s="380"/>
      <c r="CX28" s="381"/>
      <c r="CY28" s="379"/>
      <c r="CZ28" s="380"/>
      <c r="DA28" s="380"/>
      <c r="DB28" s="380"/>
      <c r="DC28" s="380"/>
      <c r="DD28" s="380"/>
      <c r="DE28" s="380"/>
      <c r="DF28" s="380"/>
      <c r="DG28" s="380"/>
      <c r="DH28" s="380"/>
      <c r="DI28" s="380"/>
      <c r="DJ28" s="380"/>
      <c r="DK28" s="380"/>
      <c r="DL28" s="380"/>
      <c r="DM28" s="380"/>
      <c r="DN28" s="380"/>
      <c r="DO28" s="380"/>
      <c r="DP28" s="380"/>
      <c r="DQ28" s="380"/>
      <c r="DR28" s="380"/>
      <c r="DS28" s="380"/>
      <c r="DT28" s="380"/>
      <c r="DU28" s="380"/>
      <c r="DV28" s="380"/>
      <c r="DW28" s="380"/>
      <c r="DX28" s="380"/>
      <c r="DY28" s="380"/>
      <c r="DZ28" s="380"/>
      <c r="EA28" s="380"/>
      <c r="EB28" s="380"/>
      <c r="EC28" s="380"/>
      <c r="ED28" s="380"/>
      <c r="EE28" s="381"/>
      <c r="EF28" s="379"/>
      <c r="EG28" s="380"/>
      <c r="EH28" s="380"/>
      <c r="EI28" s="380"/>
      <c r="EJ28" s="380"/>
      <c r="EK28" s="380"/>
      <c r="EL28" s="380"/>
      <c r="EM28" s="380"/>
      <c r="EN28" s="380"/>
      <c r="EO28" s="380"/>
      <c r="EP28" s="380"/>
      <c r="EQ28" s="380"/>
      <c r="ER28" s="380"/>
      <c r="ES28" s="380"/>
      <c r="ET28" s="380"/>
      <c r="EU28" s="380"/>
      <c r="EV28" s="380"/>
      <c r="EW28" s="380"/>
      <c r="EX28" s="380"/>
      <c r="EY28" s="380"/>
      <c r="EZ28" s="380"/>
      <c r="FA28" s="380"/>
      <c r="FB28" s="380"/>
      <c r="FC28" s="380"/>
      <c r="FD28" s="380"/>
      <c r="FE28" s="380"/>
      <c r="FF28" s="380"/>
      <c r="FG28" s="380"/>
      <c r="FH28" s="380"/>
      <c r="FI28" s="380"/>
      <c r="FJ28" s="380"/>
      <c r="FK28" s="380"/>
      <c r="FL28" s="381"/>
      <c r="FM28" s="379"/>
      <c r="FN28" s="380"/>
      <c r="FO28" s="380"/>
      <c r="FP28" s="380"/>
      <c r="FQ28" s="380"/>
      <c r="FR28" s="380"/>
      <c r="FS28" s="380"/>
      <c r="FT28" s="380"/>
      <c r="FU28" s="380"/>
      <c r="FV28" s="380"/>
      <c r="FW28" s="380"/>
      <c r="FX28" s="380"/>
      <c r="FY28" s="380"/>
      <c r="FZ28" s="380"/>
      <c r="GA28" s="380"/>
      <c r="GB28" s="380"/>
      <c r="GC28" s="380"/>
      <c r="GD28" s="380"/>
      <c r="GE28" s="380"/>
      <c r="GF28" s="380"/>
      <c r="GG28" s="380"/>
      <c r="GH28" s="380"/>
      <c r="GI28" s="380"/>
      <c r="GJ28" s="380"/>
      <c r="GK28" s="380"/>
      <c r="GL28" s="380"/>
      <c r="GM28" s="380"/>
      <c r="GN28" s="380"/>
      <c r="GO28" s="380"/>
      <c r="GP28" s="380"/>
      <c r="GQ28" s="380"/>
      <c r="GR28" s="380"/>
      <c r="GS28" s="381"/>
      <c r="GT28" s="379"/>
      <c r="GU28" s="380"/>
      <c r="GV28" s="380"/>
      <c r="GW28" s="380"/>
      <c r="GX28" s="380"/>
      <c r="GY28" s="380"/>
      <c r="GZ28" s="380"/>
      <c r="HA28" s="380"/>
      <c r="HB28" s="380"/>
      <c r="HC28" s="380"/>
      <c r="HD28" s="380"/>
      <c r="HE28" s="380"/>
      <c r="HF28" s="380"/>
      <c r="HG28" s="380"/>
      <c r="HH28" s="380"/>
      <c r="HI28" s="380"/>
      <c r="HJ28" s="380"/>
      <c r="HK28" s="380"/>
      <c r="HL28" s="380"/>
      <c r="HM28" s="380"/>
      <c r="HN28" s="380"/>
      <c r="HO28" s="380"/>
      <c r="HP28" s="380"/>
      <c r="HQ28" s="380"/>
      <c r="HR28" s="380"/>
      <c r="HS28" s="380"/>
      <c r="HT28" s="380"/>
      <c r="HU28" s="380"/>
      <c r="HV28" s="380"/>
      <c r="HW28" s="380"/>
      <c r="HX28" s="380"/>
      <c r="HY28" s="380"/>
      <c r="HZ28" s="414"/>
    </row>
    <row r="29" spans="1:234" ht="45" hidden="1" customHeight="1" outlineLevel="1" thickBot="1">
      <c r="A29" s="402" t="s">
        <v>1754</v>
      </c>
      <c r="B29" s="403"/>
      <c r="C29" s="404"/>
      <c r="D29" s="115"/>
      <c r="E29" s="101"/>
      <c r="F29" s="101"/>
      <c r="G29" s="394"/>
      <c r="H29" s="395"/>
      <c r="I29" s="395"/>
      <c r="J29" s="395"/>
      <c r="K29" s="395"/>
      <c r="L29" s="395"/>
      <c r="M29" s="395"/>
      <c r="N29" s="395"/>
      <c r="O29" s="395"/>
      <c r="P29" s="395"/>
      <c r="Q29" s="395"/>
      <c r="R29" s="395"/>
      <c r="S29" s="395"/>
      <c r="T29" s="395"/>
      <c r="U29" s="395"/>
      <c r="V29" s="395"/>
      <c r="W29" s="395"/>
      <c r="X29" s="395"/>
      <c r="Y29" s="395"/>
      <c r="Z29" s="395"/>
      <c r="AA29" s="395"/>
      <c r="AB29" s="306"/>
      <c r="AC29" s="306"/>
      <c r="AD29" s="306"/>
      <c r="AE29" s="306"/>
      <c r="AF29" s="306"/>
      <c r="AG29" s="306"/>
      <c r="AH29" s="306"/>
      <c r="AI29" s="306"/>
      <c r="AJ29" s="78"/>
      <c r="AK29" s="101"/>
      <c r="AL29" s="101"/>
      <c r="AM29" s="101"/>
      <c r="AN29" s="394"/>
      <c r="AO29" s="395"/>
      <c r="AP29" s="395"/>
      <c r="AQ29" s="395"/>
      <c r="AR29" s="395"/>
      <c r="AS29" s="395"/>
      <c r="AT29" s="395"/>
      <c r="AU29" s="395"/>
      <c r="AV29" s="395"/>
      <c r="AW29" s="395"/>
      <c r="AX29" s="395"/>
      <c r="AY29" s="395"/>
      <c r="AZ29" s="395"/>
      <c r="BA29" s="395"/>
      <c r="BB29" s="395"/>
      <c r="BC29" s="395"/>
      <c r="BD29" s="395"/>
      <c r="BE29" s="395"/>
      <c r="BF29" s="395"/>
      <c r="BG29" s="395"/>
      <c r="BH29" s="395"/>
      <c r="BI29" s="306"/>
      <c r="BJ29" s="306"/>
      <c r="BK29" s="306"/>
      <c r="BL29" s="306"/>
      <c r="BM29" s="306"/>
      <c r="BN29" s="306"/>
      <c r="BO29" s="306"/>
      <c r="BP29" s="306"/>
      <c r="BQ29" s="78"/>
      <c r="BR29" s="101"/>
      <c r="BS29" s="101"/>
      <c r="BT29" s="101"/>
      <c r="BU29" s="394"/>
      <c r="BV29" s="395"/>
      <c r="BW29" s="395"/>
      <c r="BX29" s="395"/>
      <c r="BY29" s="395"/>
      <c r="BZ29" s="395"/>
      <c r="CA29" s="395"/>
      <c r="CB29" s="395"/>
      <c r="CC29" s="395"/>
      <c r="CD29" s="395"/>
      <c r="CE29" s="395"/>
      <c r="CF29" s="395"/>
      <c r="CG29" s="395"/>
      <c r="CH29" s="395"/>
      <c r="CI29" s="395"/>
      <c r="CJ29" s="395"/>
      <c r="CK29" s="395"/>
      <c r="CL29" s="395"/>
      <c r="CM29" s="395"/>
      <c r="CN29" s="395"/>
      <c r="CO29" s="395"/>
      <c r="CP29" s="306"/>
      <c r="CQ29" s="306"/>
      <c r="CR29" s="306"/>
      <c r="CS29" s="306"/>
      <c r="CT29" s="306"/>
      <c r="CU29" s="306"/>
      <c r="CV29" s="306"/>
      <c r="CW29" s="306"/>
      <c r="CX29" s="78"/>
      <c r="CY29" s="101"/>
      <c r="CZ29" s="101"/>
      <c r="DA29" s="101"/>
      <c r="DB29" s="394"/>
      <c r="DC29" s="395"/>
      <c r="DD29" s="395"/>
      <c r="DE29" s="395"/>
      <c r="DF29" s="395"/>
      <c r="DG29" s="395"/>
      <c r="DH29" s="395"/>
      <c r="DI29" s="395"/>
      <c r="DJ29" s="395"/>
      <c r="DK29" s="395"/>
      <c r="DL29" s="395"/>
      <c r="DM29" s="395"/>
      <c r="DN29" s="395"/>
      <c r="DO29" s="395"/>
      <c r="DP29" s="395"/>
      <c r="DQ29" s="395"/>
      <c r="DR29" s="395"/>
      <c r="DS29" s="395"/>
      <c r="DT29" s="395"/>
      <c r="DU29" s="395"/>
      <c r="DV29" s="395"/>
      <c r="DW29" s="306"/>
      <c r="DX29" s="306"/>
      <c r="DY29" s="306"/>
      <c r="DZ29" s="306"/>
      <c r="EA29" s="306"/>
      <c r="EB29" s="306"/>
      <c r="EC29" s="306"/>
      <c r="ED29" s="306"/>
      <c r="EE29" s="78"/>
      <c r="EF29" s="101"/>
      <c r="EG29" s="101"/>
      <c r="EH29" s="101"/>
      <c r="EI29" s="394"/>
      <c r="EJ29" s="395"/>
      <c r="EK29" s="395"/>
      <c r="EL29" s="395"/>
      <c r="EM29" s="395"/>
      <c r="EN29" s="395"/>
      <c r="EO29" s="395"/>
      <c r="EP29" s="395"/>
      <c r="EQ29" s="395"/>
      <c r="ER29" s="395"/>
      <c r="ES29" s="395"/>
      <c r="ET29" s="395"/>
      <c r="EU29" s="395"/>
      <c r="EV29" s="395"/>
      <c r="EW29" s="395"/>
      <c r="EX29" s="395"/>
      <c r="EY29" s="395"/>
      <c r="EZ29" s="395"/>
      <c r="FA29" s="395"/>
      <c r="FB29" s="395"/>
      <c r="FC29" s="395"/>
      <c r="FD29" s="306"/>
      <c r="FE29" s="306"/>
      <c r="FF29" s="306"/>
      <c r="FG29" s="306"/>
      <c r="FH29" s="306"/>
      <c r="FI29" s="306"/>
      <c r="FJ29" s="306"/>
      <c r="FK29" s="306"/>
      <c r="FL29" s="78"/>
      <c r="FM29" s="101"/>
      <c r="FN29" s="101"/>
      <c r="FO29" s="101"/>
      <c r="FP29" s="394"/>
      <c r="FQ29" s="395"/>
      <c r="FR29" s="395"/>
      <c r="FS29" s="395"/>
      <c r="FT29" s="395"/>
      <c r="FU29" s="395"/>
      <c r="FV29" s="395"/>
      <c r="FW29" s="395"/>
      <c r="FX29" s="395"/>
      <c r="FY29" s="395"/>
      <c r="FZ29" s="395"/>
      <c r="GA29" s="395"/>
      <c r="GB29" s="395"/>
      <c r="GC29" s="395"/>
      <c r="GD29" s="395"/>
      <c r="GE29" s="395"/>
      <c r="GF29" s="395"/>
      <c r="GG29" s="395"/>
      <c r="GH29" s="395"/>
      <c r="GI29" s="395"/>
      <c r="GJ29" s="395"/>
      <c r="GK29" s="306"/>
      <c r="GL29" s="306"/>
      <c r="GM29" s="306"/>
      <c r="GN29" s="306"/>
      <c r="GO29" s="306"/>
      <c r="GP29" s="306"/>
      <c r="GQ29" s="306"/>
      <c r="GR29" s="306"/>
      <c r="GS29" s="78"/>
      <c r="GT29" s="101"/>
      <c r="GU29" s="101"/>
      <c r="GV29" s="101"/>
      <c r="GW29" s="394"/>
      <c r="GX29" s="395"/>
      <c r="GY29" s="395"/>
      <c r="GZ29" s="395"/>
      <c r="HA29" s="395"/>
      <c r="HB29" s="395"/>
      <c r="HC29" s="395"/>
      <c r="HD29" s="395"/>
      <c r="HE29" s="395"/>
      <c r="HF29" s="395"/>
      <c r="HG29" s="395"/>
      <c r="HH29" s="395"/>
      <c r="HI29" s="395"/>
      <c r="HJ29" s="395"/>
      <c r="HK29" s="395"/>
      <c r="HL29" s="395"/>
      <c r="HM29" s="395"/>
      <c r="HN29" s="395"/>
      <c r="HO29" s="395"/>
      <c r="HP29" s="395"/>
      <c r="HQ29" s="395"/>
      <c r="HR29" s="306"/>
      <c r="HS29" s="306"/>
      <c r="HT29" s="306"/>
      <c r="HU29" s="306"/>
      <c r="HV29" s="306"/>
      <c r="HW29" s="306"/>
      <c r="HX29" s="306"/>
      <c r="HY29" s="306"/>
      <c r="HZ29" s="78"/>
    </row>
    <row r="30" spans="1:234" ht="45" hidden="1" customHeight="1" outlineLevel="1" thickBot="1">
      <c r="A30" s="462" t="s">
        <v>1696</v>
      </c>
      <c r="B30" s="463"/>
      <c r="C30" s="464"/>
      <c r="D30" s="379"/>
      <c r="E30" s="380"/>
      <c r="F30" s="380"/>
      <c r="G30" s="380"/>
      <c r="H30" s="380"/>
      <c r="I30" s="380"/>
      <c r="J30" s="380"/>
      <c r="K30" s="380"/>
      <c r="L30" s="380"/>
      <c r="M30" s="380"/>
      <c r="N30" s="380"/>
      <c r="O30" s="380"/>
      <c r="P30" s="380"/>
      <c r="Q30" s="380"/>
      <c r="R30" s="380"/>
      <c r="S30" s="380"/>
      <c r="T30" s="380"/>
      <c r="U30" s="380"/>
      <c r="V30" s="380"/>
      <c r="W30" s="380"/>
      <c r="X30" s="380"/>
      <c r="Y30" s="380"/>
      <c r="Z30" s="380"/>
      <c r="AA30" s="380"/>
      <c r="AB30" s="380"/>
      <c r="AC30" s="380"/>
      <c r="AD30" s="380"/>
      <c r="AE30" s="380"/>
      <c r="AF30" s="380"/>
      <c r="AG30" s="380"/>
      <c r="AH30" s="380"/>
      <c r="AI30" s="380"/>
      <c r="AJ30" s="381"/>
      <c r="AK30" s="379"/>
      <c r="AL30" s="380"/>
      <c r="AM30" s="380"/>
      <c r="AN30" s="380"/>
      <c r="AO30" s="380"/>
      <c r="AP30" s="380"/>
      <c r="AQ30" s="380"/>
      <c r="AR30" s="380"/>
      <c r="AS30" s="380"/>
      <c r="AT30" s="380"/>
      <c r="AU30" s="380"/>
      <c r="AV30" s="380"/>
      <c r="AW30" s="380"/>
      <c r="AX30" s="380"/>
      <c r="AY30" s="380"/>
      <c r="AZ30" s="380"/>
      <c r="BA30" s="380"/>
      <c r="BB30" s="380"/>
      <c r="BC30" s="380"/>
      <c r="BD30" s="380"/>
      <c r="BE30" s="380"/>
      <c r="BF30" s="380"/>
      <c r="BG30" s="380"/>
      <c r="BH30" s="380"/>
      <c r="BI30" s="380"/>
      <c r="BJ30" s="380"/>
      <c r="BK30" s="380"/>
      <c r="BL30" s="380"/>
      <c r="BM30" s="380"/>
      <c r="BN30" s="380"/>
      <c r="BO30" s="380"/>
      <c r="BP30" s="380"/>
      <c r="BQ30" s="381"/>
      <c r="BR30" s="379"/>
      <c r="BS30" s="380"/>
      <c r="BT30" s="380"/>
      <c r="BU30" s="380"/>
      <c r="BV30" s="380"/>
      <c r="BW30" s="380"/>
      <c r="BX30" s="380"/>
      <c r="BY30" s="380"/>
      <c r="BZ30" s="380"/>
      <c r="CA30" s="380"/>
      <c r="CB30" s="380"/>
      <c r="CC30" s="380"/>
      <c r="CD30" s="380"/>
      <c r="CE30" s="380"/>
      <c r="CF30" s="380"/>
      <c r="CG30" s="380"/>
      <c r="CH30" s="380"/>
      <c r="CI30" s="380"/>
      <c r="CJ30" s="380"/>
      <c r="CK30" s="380"/>
      <c r="CL30" s="380"/>
      <c r="CM30" s="380"/>
      <c r="CN30" s="380"/>
      <c r="CO30" s="380"/>
      <c r="CP30" s="380"/>
      <c r="CQ30" s="380"/>
      <c r="CR30" s="380"/>
      <c r="CS30" s="380"/>
      <c r="CT30" s="380"/>
      <c r="CU30" s="380"/>
      <c r="CV30" s="380"/>
      <c r="CW30" s="380"/>
      <c r="CX30" s="381"/>
      <c r="CY30" s="379"/>
      <c r="CZ30" s="380"/>
      <c r="DA30" s="380"/>
      <c r="DB30" s="380"/>
      <c r="DC30" s="380"/>
      <c r="DD30" s="380"/>
      <c r="DE30" s="380"/>
      <c r="DF30" s="380"/>
      <c r="DG30" s="380"/>
      <c r="DH30" s="380"/>
      <c r="DI30" s="380"/>
      <c r="DJ30" s="380"/>
      <c r="DK30" s="380"/>
      <c r="DL30" s="380"/>
      <c r="DM30" s="380"/>
      <c r="DN30" s="380"/>
      <c r="DO30" s="380"/>
      <c r="DP30" s="380"/>
      <c r="DQ30" s="380"/>
      <c r="DR30" s="380"/>
      <c r="DS30" s="380"/>
      <c r="DT30" s="380"/>
      <c r="DU30" s="380"/>
      <c r="DV30" s="380"/>
      <c r="DW30" s="380"/>
      <c r="DX30" s="380"/>
      <c r="DY30" s="380"/>
      <c r="DZ30" s="380"/>
      <c r="EA30" s="380"/>
      <c r="EB30" s="380"/>
      <c r="EC30" s="380"/>
      <c r="ED30" s="380"/>
      <c r="EE30" s="381"/>
      <c r="EF30" s="379"/>
      <c r="EG30" s="380"/>
      <c r="EH30" s="380"/>
      <c r="EI30" s="380"/>
      <c r="EJ30" s="380"/>
      <c r="EK30" s="380"/>
      <c r="EL30" s="380"/>
      <c r="EM30" s="380"/>
      <c r="EN30" s="380"/>
      <c r="EO30" s="380"/>
      <c r="EP30" s="380"/>
      <c r="EQ30" s="380"/>
      <c r="ER30" s="380"/>
      <c r="ES30" s="380"/>
      <c r="ET30" s="380"/>
      <c r="EU30" s="380"/>
      <c r="EV30" s="380"/>
      <c r="EW30" s="380"/>
      <c r="EX30" s="380"/>
      <c r="EY30" s="380"/>
      <c r="EZ30" s="380"/>
      <c r="FA30" s="380"/>
      <c r="FB30" s="380"/>
      <c r="FC30" s="380"/>
      <c r="FD30" s="380"/>
      <c r="FE30" s="380"/>
      <c r="FF30" s="380"/>
      <c r="FG30" s="380"/>
      <c r="FH30" s="380"/>
      <c r="FI30" s="380"/>
      <c r="FJ30" s="380"/>
      <c r="FK30" s="380"/>
      <c r="FL30" s="381"/>
      <c r="FM30" s="379"/>
      <c r="FN30" s="380"/>
      <c r="FO30" s="380"/>
      <c r="FP30" s="380"/>
      <c r="FQ30" s="380"/>
      <c r="FR30" s="380"/>
      <c r="FS30" s="380"/>
      <c r="FT30" s="380"/>
      <c r="FU30" s="380"/>
      <c r="FV30" s="380"/>
      <c r="FW30" s="380"/>
      <c r="FX30" s="380"/>
      <c r="FY30" s="380"/>
      <c r="FZ30" s="380"/>
      <c r="GA30" s="380"/>
      <c r="GB30" s="380"/>
      <c r="GC30" s="380"/>
      <c r="GD30" s="380"/>
      <c r="GE30" s="380"/>
      <c r="GF30" s="380"/>
      <c r="GG30" s="380"/>
      <c r="GH30" s="380"/>
      <c r="GI30" s="380"/>
      <c r="GJ30" s="380"/>
      <c r="GK30" s="380"/>
      <c r="GL30" s="380"/>
      <c r="GM30" s="380"/>
      <c r="GN30" s="380"/>
      <c r="GO30" s="380"/>
      <c r="GP30" s="380"/>
      <c r="GQ30" s="380"/>
      <c r="GR30" s="380"/>
      <c r="GS30" s="381"/>
      <c r="GT30" s="379"/>
      <c r="GU30" s="380"/>
      <c r="GV30" s="380"/>
      <c r="GW30" s="380"/>
      <c r="GX30" s="380"/>
      <c r="GY30" s="380"/>
      <c r="GZ30" s="380"/>
      <c r="HA30" s="380"/>
      <c r="HB30" s="380"/>
      <c r="HC30" s="380"/>
      <c r="HD30" s="380"/>
      <c r="HE30" s="380"/>
      <c r="HF30" s="380"/>
      <c r="HG30" s="380"/>
      <c r="HH30" s="380"/>
      <c r="HI30" s="380"/>
      <c r="HJ30" s="380"/>
      <c r="HK30" s="380"/>
      <c r="HL30" s="380"/>
      <c r="HM30" s="380"/>
      <c r="HN30" s="380"/>
      <c r="HO30" s="380"/>
      <c r="HP30" s="380"/>
      <c r="HQ30" s="380"/>
      <c r="HR30" s="380"/>
      <c r="HS30" s="380"/>
      <c r="HT30" s="380"/>
      <c r="HU30" s="380"/>
      <c r="HV30" s="380"/>
      <c r="HW30" s="380"/>
      <c r="HX30" s="380"/>
      <c r="HY30" s="380"/>
      <c r="HZ30" s="414"/>
    </row>
    <row r="31" spans="1:234" ht="45" hidden="1" customHeight="1" outlineLevel="1" thickBot="1">
      <c r="A31" s="402" t="s">
        <v>1755</v>
      </c>
      <c r="B31" s="403"/>
      <c r="C31" s="404"/>
      <c r="D31" s="116"/>
      <c r="E31" s="102"/>
      <c r="F31" s="102"/>
      <c r="G31" s="394"/>
      <c r="H31" s="395"/>
      <c r="I31" s="395"/>
      <c r="J31" s="395"/>
      <c r="K31" s="395"/>
      <c r="L31" s="395"/>
      <c r="M31" s="395"/>
      <c r="N31" s="395"/>
      <c r="O31" s="395"/>
      <c r="P31" s="395"/>
      <c r="Q31" s="395"/>
      <c r="R31" s="395"/>
      <c r="S31" s="395"/>
      <c r="T31" s="395"/>
      <c r="U31" s="395"/>
      <c r="V31" s="395"/>
      <c r="W31" s="395"/>
      <c r="X31" s="395"/>
      <c r="Y31" s="395"/>
      <c r="Z31" s="395"/>
      <c r="AA31" s="395"/>
      <c r="AB31" s="306"/>
      <c r="AC31" s="306"/>
      <c r="AD31" s="306"/>
      <c r="AE31" s="306"/>
      <c r="AF31" s="306"/>
      <c r="AG31" s="306"/>
      <c r="AH31" s="306"/>
      <c r="AI31" s="306"/>
      <c r="AJ31" s="78"/>
      <c r="AK31" s="102"/>
      <c r="AL31" s="102"/>
      <c r="AM31" s="102"/>
      <c r="AN31" s="394"/>
      <c r="AO31" s="395"/>
      <c r="AP31" s="395"/>
      <c r="AQ31" s="395"/>
      <c r="AR31" s="395"/>
      <c r="AS31" s="395"/>
      <c r="AT31" s="395"/>
      <c r="AU31" s="395"/>
      <c r="AV31" s="395"/>
      <c r="AW31" s="395"/>
      <c r="AX31" s="395"/>
      <c r="AY31" s="395"/>
      <c r="AZ31" s="395"/>
      <c r="BA31" s="395"/>
      <c r="BB31" s="395"/>
      <c r="BC31" s="395"/>
      <c r="BD31" s="395"/>
      <c r="BE31" s="395"/>
      <c r="BF31" s="395"/>
      <c r="BG31" s="395"/>
      <c r="BH31" s="395"/>
      <c r="BI31" s="306"/>
      <c r="BJ31" s="306"/>
      <c r="BK31" s="306"/>
      <c r="BL31" s="306"/>
      <c r="BM31" s="306"/>
      <c r="BN31" s="306"/>
      <c r="BO31" s="306"/>
      <c r="BP31" s="306"/>
      <c r="BQ31" s="78"/>
      <c r="BR31" s="102"/>
      <c r="BS31" s="102"/>
      <c r="BT31" s="102"/>
      <c r="BU31" s="394"/>
      <c r="BV31" s="395"/>
      <c r="BW31" s="395"/>
      <c r="BX31" s="395"/>
      <c r="BY31" s="395"/>
      <c r="BZ31" s="395"/>
      <c r="CA31" s="395"/>
      <c r="CB31" s="395"/>
      <c r="CC31" s="395"/>
      <c r="CD31" s="395"/>
      <c r="CE31" s="395"/>
      <c r="CF31" s="395"/>
      <c r="CG31" s="395"/>
      <c r="CH31" s="395"/>
      <c r="CI31" s="395"/>
      <c r="CJ31" s="395"/>
      <c r="CK31" s="395"/>
      <c r="CL31" s="395"/>
      <c r="CM31" s="395"/>
      <c r="CN31" s="395"/>
      <c r="CO31" s="395"/>
      <c r="CP31" s="306"/>
      <c r="CQ31" s="306"/>
      <c r="CR31" s="306"/>
      <c r="CS31" s="306"/>
      <c r="CT31" s="306"/>
      <c r="CU31" s="306"/>
      <c r="CV31" s="306"/>
      <c r="CW31" s="306"/>
      <c r="CX31" s="78"/>
      <c r="CY31" s="102"/>
      <c r="CZ31" s="102"/>
      <c r="DA31" s="102"/>
      <c r="DB31" s="394"/>
      <c r="DC31" s="395"/>
      <c r="DD31" s="395"/>
      <c r="DE31" s="395"/>
      <c r="DF31" s="395"/>
      <c r="DG31" s="395"/>
      <c r="DH31" s="395"/>
      <c r="DI31" s="395"/>
      <c r="DJ31" s="395"/>
      <c r="DK31" s="395"/>
      <c r="DL31" s="395"/>
      <c r="DM31" s="395"/>
      <c r="DN31" s="395"/>
      <c r="DO31" s="395"/>
      <c r="DP31" s="395"/>
      <c r="DQ31" s="395"/>
      <c r="DR31" s="395"/>
      <c r="DS31" s="395"/>
      <c r="DT31" s="395"/>
      <c r="DU31" s="395"/>
      <c r="DV31" s="395"/>
      <c r="DW31" s="306"/>
      <c r="DX31" s="306"/>
      <c r="DY31" s="306"/>
      <c r="DZ31" s="306"/>
      <c r="EA31" s="306"/>
      <c r="EB31" s="306"/>
      <c r="EC31" s="306"/>
      <c r="ED31" s="306"/>
      <c r="EE31" s="78"/>
      <c r="EF31" s="102"/>
      <c r="EG31" s="102"/>
      <c r="EH31" s="102"/>
      <c r="EI31" s="394"/>
      <c r="EJ31" s="395"/>
      <c r="EK31" s="395"/>
      <c r="EL31" s="395"/>
      <c r="EM31" s="395"/>
      <c r="EN31" s="395"/>
      <c r="EO31" s="395"/>
      <c r="EP31" s="395"/>
      <c r="EQ31" s="395"/>
      <c r="ER31" s="395"/>
      <c r="ES31" s="395"/>
      <c r="ET31" s="395"/>
      <c r="EU31" s="395"/>
      <c r="EV31" s="395"/>
      <c r="EW31" s="395"/>
      <c r="EX31" s="395"/>
      <c r="EY31" s="395"/>
      <c r="EZ31" s="395"/>
      <c r="FA31" s="395"/>
      <c r="FB31" s="395"/>
      <c r="FC31" s="395"/>
      <c r="FD31" s="306"/>
      <c r="FE31" s="306"/>
      <c r="FF31" s="306"/>
      <c r="FG31" s="306"/>
      <c r="FH31" s="306"/>
      <c r="FI31" s="306"/>
      <c r="FJ31" s="306"/>
      <c r="FK31" s="306"/>
      <c r="FL31" s="78"/>
      <c r="FM31" s="102"/>
      <c r="FN31" s="102"/>
      <c r="FO31" s="102"/>
      <c r="FP31" s="394"/>
      <c r="FQ31" s="395"/>
      <c r="FR31" s="395"/>
      <c r="FS31" s="395"/>
      <c r="FT31" s="395"/>
      <c r="FU31" s="395"/>
      <c r="FV31" s="395"/>
      <c r="FW31" s="395"/>
      <c r="FX31" s="395"/>
      <c r="FY31" s="395"/>
      <c r="FZ31" s="395"/>
      <c r="GA31" s="395"/>
      <c r="GB31" s="395"/>
      <c r="GC31" s="395"/>
      <c r="GD31" s="395"/>
      <c r="GE31" s="395"/>
      <c r="GF31" s="395"/>
      <c r="GG31" s="395"/>
      <c r="GH31" s="395"/>
      <c r="GI31" s="395"/>
      <c r="GJ31" s="395"/>
      <c r="GK31" s="306"/>
      <c r="GL31" s="306"/>
      <c r="GM31" s="306"/>
      <c r="GN31" s="306"/>
      <c r="GO31" s="306"/>
      <c r="GP31" s="306"/>
      <c r="GQ31" s="306"/>
      <c r="GR31" s="306"/>
      <c r="GS31" s="78"/>
      <c r="GT31" s="102"/>
      <c r="GU31" s="102"/>
      <c r="GV31" s="102"/>
      <c r="GW31" s="394"/>
      <c r="GX31" s="395"/>
      <c r="GY31" s="395"/>
      <c r="GZ31" s="395"/>
      <c r="HA31" s="395"/>
      <c r="HB31" s="395"/>
      <c r="HC31" s="395"/>
      <c r="HD31" s="395"/>
      <c r="HE31" s="395"/>
      <c r="HF31" s="395"/>
      <c r="HG31" s="395"/>
      <c r="HH31" s="395"/>
      <c r="HI31" s="395"/>
      <c r="HJ31" s="395"/>
      <c r="HK31" s="395"/>
      <c r="HL31" s="395"/>
      <c r="HM31" s="395"/>
      <c r="HN31" s="395"/>
      <c r="HO31" s="395"/>
      <c r="HP31" s="395"/>
      <c r="HQ31" s="395"/>
      <c r="HR31" s="306"/>
      <c r="HS31" s="306"/>
      <c r="HT31" s="306"/>
      <c r="HU31" s="306"/>
      <c r="HV31" s="306"/>
      <c r="HW31" s="306"/>
      <c r="HX31" s="306"/>
      <c r="HY31" s="306"/>
      <c r="HZ31" s="78"/>
    </row>
    <row r="32" spans="1:234" s="197" customFormat="1" ht="20.100000000000001" hidden="1" customHeight="1" thickBot="1">
      <c r="A32" s="477" t="s">
        <v>663</v>
      </c>
      <c r="B32" s="478"/>
      <c r="C32" s="478"/>
      <c r="D32" s="193"/>
      <c r="E32" s="193"/>
      <c r="F32" s="193"/>
      <c r="G32" s="193"/>
      <c r="H32" s="193"/>
      <c r="I32" s="193"/>
      <c r="J32" s="193"/>
      <c r="K32" s="193"/>
      <c r="L32" s="193"/>
      <c r="M32" s="193"/>
      <c r="N32" s="193"/>
      <c r="O32" s="193"/>
      <c r="P32" s="193"/>
      <c r="Q32" s="193"/>
      <c r="R32" s="193"/>
      <c r="S32" s="193"/>
      <c r="T32" s="193"/>
      <c r="U32" s="193"/>
      <c r="V32" s="193"/>
      <c r="W32" s="193"/>
      <c r="X32" s="193"/>
      <c r="Y32" s="193"/>
      <c r="Z32" s="193"/>
      <c r="AA32" s="193"/>
      <c r="AB32" s="194"/>
      <c r="AC32" s="194"/>
      <c r="AD32" s="194"/>
      <c r="AE32" s="194"/>
      <c r="AF32" s="194"/>
      <c r="AG32" s="194"/>
      <c r="AH32" s="194"/>
      <c r="AI32" s="194"/>
      <c r="AJ32" s="195"/>
      <c r="AK32" s="196"/>
      <c r="AL32" s="196"/>
      <c r="AM32" s="196"/>
      <c r="AN32" s="196"/>
      <c r="AO32" s="196"/>
      <c r="AP32" s="196"/>
      <c r="AQ32" s="196"/>
      <c r="AR32" s="196"/>
      <c r="AS32" s="196"/>
      <c r="AT32" s="196"/>
      <c r="AU32" s="196"/>
      <c r="AV32" s="196"/>
      <c r="AW32" s="196"/>
      <c r="AX32" s="196"/>
      <c r="AY32" s="196"/>
      <c r="AZ32" s="196"/>
      <c r="BA32" s="196"/>
      <c r="BB32" s="196"/>
      <c r="BC32" s="196"/>
      <c r="BD32" s="196"/>
      <c r="BE32" s="196"/>
      <c r="BF32" s="196"/>
      <c r="BG32" s="196"/>
      <c r="BH32" s="196"/>
      <c r="BI32" s="194"/>
      <c r="BJ32" s="194"/>
      <c r="BK32" s="194"/>
      <c r="BL32" s="194"/>
      <c r="BM32" s="194"/>
      <c r="BN32" s="194"/>
      <c r="BO32" s="194"/>
      <c r="BP32" s="194"/>
      <c r="BQ32" s="195"/>
      <c r="BR32" s="196"/>
      <c r="BS32" s="196"/>
      <c r="BT32" s="196"/>
      <c r="BU32" s="196"/>
      <c r="BV32" s="196"/>
      <c r="BW32" s="196"/>
      <c r="BX32" s="196"/>
      <c r="BY32" s="196"/>
      <c r="BZ32" s="196"/>
      <c r="CA32" s="196"/>
      <c r="CB32" s="196"/>
      <c r="CC32" s="196"/>
      <c r="CD32" s="196"/>
      <c r="CE32" s="196"/>
      <c r="CF32" s="196"/>
      <c r="CG32" s="196"/>
      <c r="CH32" s="196"/>
      <c r="CI32" s="196"/>
      <c r="CJ32" s="196"/>
      <c r="CK32" s="196"/>
      <c r="CL32" s="196"/>
      <c r="CM32" s="196"/>
      <c r="CN32" s="196"/>
      <c r="CO32" s="196"/>
      <c r="CP32" s="194"/>
      <c r="CQ32" s="194"/>
      <c r="CR32" s="194"/>
      <c r="CS32" s="194"/>
      <c r="CT32" s="194"/>
      <c r="CU32" s="194"/>
      <c r="CV32" s="194"/>
      <c r="CW32" s="194"/>
      <c r="CX32" s="195"/>
      <c r="CY32" s="196"/>
      <c r="CZ32" s="196"/>
      <c r="DA32" s="196"/>
      <c r="DB32" s="196"/>
      <c r="DC32" s="196"/>
      <c r="DD32" s="196"/>
      <c r="DE32" s="196"/>
      <c r="DF32" s="196"/>
      <c r="DG32" s="196"/>
      <c r="DH32" s="196"/>
      <c r="DI32" s="196"/>
      <c r="DJ32" s="196"/>
      <c r="DK32" s="196"/>
      <c r="DL32" s="196"/>
      <c r="DM32" s="196"/>
      <c r="DN32" s="196"/>
      <c r="DO32" s="196"/>
      <c r="DP32" s="196"/>
      <c r="DQ32" s="196"/>
      <c r="DR32" s="196"/>
      <c r="DS32" s="196"/>
      <c r="DT32" s="196"/>
      <c r="DU32" s="196"/>
      <c r="DV32" s="196"/>
      <c r="DW32" s="194"/>
      <c r="DX32" s="194"/>
      <c r="DY32" s="194"/>
      <c r="DZ32" s="194"/>
      <c r="EA32" s="194"/>
      <c r="EB32" s="194"/>
      <c r="EC32" s="194"/>
      <c r="ED32" s="194"/>
      <c r="EE32" s="195"/>
      <c r="EF32" s="196"/>
      <c r="EG32" s="196"/>
      <c r="EH32" s="196"/>
      <c r="EI32" s="196"/>
      <c r="EJ32" s="196"/>
      <c r="EK32" s="196"/>
      <c r="EL32" s="196"/>
      <c r="EM32" s="196"/>
      <c r="EN32" s="196"/>
      <c r="EO32" s="196"/>
      <c r="EP32" s="196"/>
      <c r="EQ32" s="196"/>
      <c r="ER32" s="196"/>
      <c r="ES32" s="196"/>
      <c r="ET32" s="196"/>
      <c r="EU32" s="196"/>
      <c r="EV32" s="196"/>
      <c r="EW32" s="196"/>
      <c r="EX32" s="196"/>
      <c r="EY32" s="196"/>
      <c r="EZ32" s="196"/>
      <c r="FA32" s="196"/>
      <c r="FB32" s="196"/>
      <c r="FC32" s="196"/>
      <c r="FD32" s="194"/>
      <c r="FE32" s="194"/>
      <c r="FF32" s="194"/>
      <c r="FG32" s="194"/>
      <c r="FH32" s="194"/>
      <c r="FI32" s="194"/>
      <c r="FJ32" s="194"/>
      <c r="FK32" s="194"/>
      <c r="FL32" s="195"/>
      <c r="FM32" s="196"/>
      <c r="FN32" s="196"/>
      <c r="FO32" s="196"/>
      <c r="FP32" s="196"/>
      <c r="FQ32" s="196"/>
      <c r="FR32" s="196"/>
      <c r="FS32" s="196"/>
      <c r="FT32" s="196"/>
      <c r="FU32" s="196"/>
      <c r="FV32" s="196"/>
      <c r="FW32" s="196"/>
      <c r="FX32" s="196"/>
      <c r="FY32" s="196"/>
      <c r="FZ32" s="196"/>
      <c r="GA32" s="196"/>
      <c r="GB32" s="196"/>
      <c r="GC32" s="196"/>
      <c r="GD32" s="196"/>
      <c r="GE32" s="196"/>
      <c r="GF32" s="196"/>
      <c r="GG32" s="196"/>
      <c r="GH32" s="196"/>
      <c r="GI32" s="196"/>
      <c r="GJ32" s="196"/>
      <c r="GK32" s="194"/>
      <c r="GL32" s="194"/>
      <c r="GM32" s="194"/>
      <c r="GN32" s="194"/>
      <c r="GO32" s="194"/>
      <c r="GP32" s="194"/>
      <c r="GQ32" s="194"/>
      <c r="GR32" s="194"/>
      <c r="GS32" s="195"/>
      <c r="GT32" s="196"/>
      <c r="GU32" s="196"/>
      <c r="GV32" s="196"/>
      <c r="GW32" s="196"/>
      <c r="GX32" s="196"/>
      <c r="GY32" s="196"/>
      <c r="GZ32" s="196"/>
      <c r="HA32" s="196"/>
      <c r="HB32" s="196"/>
      <c r="HC32" s="196"/>
      <c r="HD32" s="196"/>
      <c r="HE32" s="196"/>
      <c r="HF32" s="196"/>
      <c r="HG32" s="196"/>
      <c r="HH32" s="196"/>
      <c r="HI32" s="196"/>
      <c r="HJ32" s="196"/>
      <c r="HK32" s="196"/>
      <c r="HL32" s="196"/>
      <c r="HM32" s="196"/>
      <c r="HN32" s="196"/>
      <c r="HO32" s="196"/>
      <c r="HP32" s="196"/>
      <c r="HQ32" s="196"/>
      <c r="HR32" s="194"/>
      <c r="HS32" s="194"/>
      <c r="HT32" s="194"/>
      <c r="HU32" s="194"/>
      <c r="HV32" s="194"/>
      <c r="HW32" s="194"/>
      <c r="HX32" s="194"/>
      <c r="HY32" s="194"/>
      <c r="HZ32" s="195"/>
    </row>
    <row r="33" spans="1:234" s="4" customFormat="1" ht="24.95" customHeight="1" thickTop="1">
      <c r="A33" s="479" t="s">
        <v>633</v>
      </c>
      <c r="B33" s="480"/>
      <c r="C33" s="481"/>
      <c r="D33" s="51" t="s">
        <v>735</v>
      </c>
      <c r="E33" s="43" t="s">
        <v>736</v>
      </c>
      <c r="F33" s="43" t="s">
        <v>737</v>
      </c>
      <c r="G33" s="43" t="s">
        <v>790</v>
      </c>
      <c r="H33" s="43" t="s">
        <v>839</v>
      </c>
      <c r="I33" s="43" t="s">
        <v>840</v>
      </c>
      <c r="J33" s="43" t="s">
        <v>841</v>
      </c>
      <c r="K33" s="43" t="s">
        <v>842</v>
      </c>
      <c r="L33" s="43" t="s">
        <v>2308</v>
      </c>
      <c r="M33" s="43" t="s">
        <v>2309</v>
      </c>
      <c r="N33" s="43" t="s">
        <v>2310</v>
      </c>
      <c r="O33" s="43" t="s">
        <v>2311</v>
      </c>
      <c r="P33" s="43" t="s">
        <v>791</v>
      </c>
      <c r="Q33" s="43" t="s">
        <v>800</v>
      </c>
      <c r="R33" s="43" t="s">
        <v>792</v>
      </c>
      <c r="S33" s="43" t="s">
        <v>793</v>
      </c>
      <c r="T33" s="46" t="s">
        <v>794</v>
      </c>
      <c r="U33" s="46" t="s">
        <v>795</v>
      </c>
      <c r="V33" s="46" t="s">
        <v>796</v>
      </c>
      <c r="W33" s="46" t="s">
        <v>797</v>
      </c>
      <c r="X33" s="46" t="s">
        <v>798</v>
      </c>
      <c r="Y33" s="46" t="s">
        <v>799</v>
      </c>
      <c r="Z33" s="46" t="s">
        <v>843</v>
      </c>
      <c r="AA33" s="46" t="s">
        <v>844</v>
      </c>
      <c r="AB33" s="43" t="s">
        <v>845</v>
      </c>
      <c r="AC33" s="46" t="s">
        <v>846</v>
      </c>
      <c r="AD33" s="46" t="s">
        <v>847</v>
      </c>
      <c r="AE33" s="46" t="s">
        <v>848</v>
      </c>
      <c r="AF33" s="46" t="s">
        <v>849</v>
      </c>
      <c r="AG33" s="46" t="s">
        <v>850</v>
      </c>
      <c r="AH33" s="46" t="s">
        <v>851</v>
      </c>
      <c r="AI33" s="46" t="s">
        <v>852</v>
      </c>
      <c r="AJ33" s="412" t="s">
        <v>689</v>
      </c>
      <c r="AK33" s="43" t="s">
        <v>2406</v>
      </c>
      <c r="AL33" s="43" t="s">
        <v>2407</v>
      </c>
      <c r="AM33" s="43" t="s">
        <v>2408</v>
      </c>
      <c r="AN33" s="43" t="s">
        <v>2218</v>
      </c>
      <c r="AO33" s="43" t="s">
        <v>801</v>
      </c>
      <c r="AP33" s="43" t="s">
        <v>2221</v>
      </c>
      <c r="AQ33" s="43" t="s">
        <v>2223</v>
      </c>
      <c r="AR33" s="43" t="s">
        <v>2225</v>
      </c>
      <c r="AS33" s="43" t="s">
        <v>2430</v>
      </c>
      <c r="AT33" s="43" t="s">
        <v>2431</v>
      </c>
      <c r="AU33" s="43" t="s">
        <v>2432</v>
      </c>
      <c r="AV33" s="43" t="s">
        <v>2433</v>
      </c>
      <c r="AW33" s="43" t="s">
        <v>2231</v>
      </c>
      <c r="AX33" s="43" t="s">
        <v>2233</v>
      </c>
      <c r="AY33" s="43" t="s">
        <v>2235</v>
      </c>
      <c r="AZ33" s="43" t="s">
        <v>2237</v>
      </c>
      <c r="BA33" s="46" t="s">
        <v>2239</v>
      </c>
      <c r="BB33" s="46" t="s">
        <v>2241</v>
      </c>
      <c r="BC33" s="46" t="s">
        <v>2243</v>
      </c>
      <c r="BD33" s="46" t="s">
        <v>2245</v>
      </c>
      <c r="BE33" s="46" t="s">
        <v>2247</v>
      </c>
      <c r="BF33" s="46" t="s">
        <v>2249</v>
      </c>
      <c r="BG33" s="46" t="s">
        <v>802</v>
      </c>
      <c r="BH33" s="46" t="s">
        <v>803</v>
      </c>
      <c r="BI33" s="46" t="s">
        <v>811</v>
      </c>
      <c r="BJ33" s="46" t="s">
        <v>804</v>
      </c>
      <c r="BK33" s="46" t="s">
        <v>805</v>
      </c>
      <c r="BL33" s="46" t="s">
        <v>806</v>
      </c>
      <c r="BM33" s="46" t="s">
        <v>807</v>
      </c>
      <c r="BN33" s="46" t="s">
        <v>808</v>
      </c>
      <c r="BO33" s="46" t="s">
        <v>809</v>
      </c>
      <c r="BP33" s="46" t="s">
        <v>810</v>
      </c>
      <c r="BQ33" s="412" t="s">
        <v>689</v>
      </c>
      <c r="BR33" s="51" t="s">
        <v>2409</v>
      </c>
      <c r="BS33" s="43" t="s">
        <v>2410</v>
      </c>
      <c r="BT33" s="43" t="s">
        <v>2410</v>
      </c>
      <c r="BU33" s="43" t="s">
        <v>2313</v>
      </c>
      <c r="BV33" s="43" t="s">
        <v>2315</v>
      </c>
      <c r="BW33" s="43" t="s">
        <v>812</v>
      </c>
      <c r="BX33" s="43" t="s">
        <v>2318</v>
      </c>
      <c r="BY33" s="43" t="s">
        <v>2320</v>
      </c>
      <c r="BZ33" s="43" t="s">
        <v>2322</v>
      </c>
      <c r="CA33" s="43" t="s">
        <v>2324</v>
      </c>
      <c r="CB33" s="43" t="s">
        <v>2326</v>
      </c>
      <c r="CC33" s="43" t="s">
        <v>2328</v>
      </c>
      <c r="CD33" s="43" t="s">
        <v>2330</v>
      </c>
      <c r="CE33" s="43" t="s">
        <v>2332</v>
      </c>
      <c r="CF33" s="43" t="s">
        <v>2334</v>
      </c>
      <c r="CG33" s="43" t="s">
        <v>2336</v>
      </c>
      <c r="CH33" s="43" t="s">
        <v>2338</v>
      </c>
      <c r="CI33" s="43" t="s">
        <v>2340</v>
      </c>
      <c r="CJ33" s="46" t="s">
        <v>2342</v>
      </c>
      <c r="CK33" s="46" t="s">
        <v>2344</v>
      </c>
      <c r="CL33" s="46" t="s">
        <v>2346</v>
      </c>
      <c r="CM33" s="46" t="s">
        <v>2348</v>
      </c>
      <c r="CN33" s="46" t="s">
        <v>2350</v>
      </c>
      <c r="CO33" s="46" t="s">
        <v>2352</v>
      </c>
      <c r="CP33" s="46" t="s">
        <v>2354</v>
      </c>
      <c r="CQ33" s="46" t="s">
        <v>2356</v>
      </c>
      <c r="CR33" s="46" t="s">
        <v>2358</v>
      </c>
      <c r="CS33" s="46" t="s">
        <v>2360</v>
      </c>
      <c r="CT33" s="46" t="s">
        <v>2362</v>
      </c>
      <c r="CU33" s="46" t="s">
        <v>2363</v>
      </c>
      <c r="CV33" s="46" t="s">
        <v>2365</v>
      </c>
      <c r="CW33" s="46" t="s">
        <v>2367</v>
      </c>
      <c r="CX33" s="412" t="s">
        <v>689</v>
      </c>
      <c r="CY33" s="51" t="s">
        <v>2412</v>
      </c>
      <c r="CZ33" s="43" t="s">
        <v>2413</v>
      </c>
      <c r="DA33" s="43" t="s">
        <v>2414</v>
      </c>
      <c r="DB33" s="43" t="s">
        <v>2435</v>
      </c>
      <c r="DC33" s="43" t="s">
        <v>2437</v>
      </c>
      <c r="DD33" s="43" t="s">
        <v>2439</v>
      </c>
      <c r="DE33" s="43" t="s">
        <v>822</v>
      </c>
      <c r="DF33" s="43" t="s">
        <v>2442</v>
      </c>
      <c r="DG33" s="43" t="s">
        <v>2444</v>
      </c>
      <c r="DH33" s="43" t="s">
        <v>2446</v>
      </c>
      <c r="DI33" s="43" t="s">
        <v>2448</v>
      </c>
      <c r="DJ33" s="43" t="s">
        <v>1037</v>
      </c>
      <c r="DK33" s="43" t="s">
        <v>1039</v>
      </c>
      <c r="DL33" s="43" t="s">
        <v>1041</v>
      </c>
      <c r="DM33" s="43" t="s">
        <v>1043</v>
      </c>
      <c r="DN33" s="43" t="s">
        <v>1045</v>
      </c>
      <c r="DO33" s="43" t="s">
        <v>1047</v>
      </c>
      <c r="DP33" s="43" t="s">
        <v>1049</v>
      </c>
      <c r="DQ33" s="43" t="s">
        <v>1051</v>
      </c>
      <c r="DR33" s="43" t="s">
        <v>1053</v>
      </c>
      <c r="DS33" s="43" t="s">
        <v>1055</v>
      </c>
      <c r="DT33" s="43" t="s">
        <v>1057</v>
      </c>
      <c r="DU33" s="43" t="s">
        <v>1059</v>
      </c>
      <c r="DV33" s="43" t="s">
        <v>1061</v>
      </c>
      <c r="DW33" s="43" t="s">
        <v>1063</v>
      </c>
      <c r="DX33" s="43" t="s">
        <v>1065</v>
      </c>
      <c r="DY33" s="43" t="s">
        <v>1067</v>
      </c>
      <c r="DZ33" s="43" t="s">
        <v>1069</v>
      </c>
      <c r="EA33" s="46" t="s">
        <v>1071</v>
      </c>
      <c r="EB33" s="46" t="s">
        <v>1072</v>
      </c>
      <c r="EC33" s="46" t="s">
        <v>1074</v>
      </c>
      <c r="ED33" s="46" t="s">
        <v>1076</v>
      </c>
      <c r="EE33" s="412" t="s">
        <v>689</v>
      </c>
      <c r="EF33" s="51" t="s">
        <v>2415</v>
      </c>
      <c r="EG33" s="43" t="s">
        <v>2416</v>
      </c>
      <c r="EH33" s="43" t="s">
        <v>2417</v>
      </c>
      <c r="EI33" s="43" t="s">
        <v>3294</v>
      </c>
      <c r="EJ33" s="43" t="s">
        <v>3296</v>
      </c>
      <c r="EK33" s="43" t="s">
        <v>3298</v>
      </c>
      <c r="EL33" s="43" t="s">
        <v>3300</v>
      </c>
      <c r="EM33" s="43" t="s">
        <v>834</v>
      </c>
      <c r="EN33" s="43" t="s">
        <v>3303</v>
      </c>
      <c r="EO33" s="43" t="s">
        <v>3305</v>
      </c>
      <c r="EP33" s="43" t="s">
        <v>3307</v>
      </c>
      <c r="EQ33" s="43" t="s">
        <v>3309</v>
      </c>
      <c r="ER33" s="43" t="s">
        <v>3311</v>
      </c>
      <c r="ES33" s="43" t="s">
        <v>3313</v>
      </c>
      <c r="ET33" s="43" t="s">
        <v>1676</v>
      </c>
      <c r="EU33" s="43" t="s">
        <v>1678</v>
      </c>
      <c r="EV33" s="43" t="s">
        <v>1680</v>
      </c>
      <c r="EW33" s="43" t="s">
        <v>1682</v>
      </c>
      <c r="EX33" s="43" t="s">
        <v>1684</v>
      </c>
      <c r="EY33" s="43" t="s">
        <v>1686</v>
      </c>
      <c r="EZ33" s="43" t="s">
        <v>1688</v>
      </c>
      <c r="FA33" s="43" t="s">
        <v>1690</v>
      </c>
      <c r="FB33" s="43" t="s">
        <v>1692</v>
      </c>
      <c r="FC33" s="43" t="s">
        <v>1694</v>
      </c>
      <c r="FD33" s="43" t="s">
        <v>2689</v>
      </c>
      <c r="FE33" s="43" t="s">
        <v>2691</v>
      </c>
      <c r="FF33" s="43" t="s">
        <v>2693</v>
      </c>
      <c r="FG33" s="43" t="s">
        <v>2695</v>
      </c>
      <c r="FH33" s="43" t="s">
        <v>2697</v>
      </c>
      <c r="FI33" s="43" t="s">
        <v>2698</v>
      </c>
      <c r="FJ33" s="43" t="s">
        <v>2700</v>
      </c>
      <c r="FK33" s="43" t="s">
        <v>2702</v>
      </c>
      <c r="FL33" s="412" t="s">
        <v>689</v>
      </c>
      <c r="FM33" s="51" t="s">
        <v>2418</v>
      </c>
      <c r="FN33" s="43" t="s">
        <v>2419</v>
      </c>
      <c r="FO33" s="43" t="s">
        <v>2420</v>
      </c>
      <c r="FP33" s="43" t="s">
        <v>2748</v>
      </c>
      <c r="FQ33" s="43" t="s">
        <v>2750</v>
      </c>
      <c r="FR33" s="43" t="s">
        <v>2752</v>
      </c>
      <c r="FS33" s="43" t="s">
        <v>2754</v>
      </c>
      <c r="FT33" s="43" t="s">
        <v>2756</v>
      </c>
      <c r="FU33" s="43" t="s">
        <v>2758</v>
      </c>
      <c r="FV33" s="43" t="s">
        <v>2760</v>
      </c>
      <c r="FW33" s="43" t="s">
        <v>2762</v>
      </c>
      <c r="FX33" s="43" t="s">
        <v>2764</v>
      </c>
      <c r="FY33" s="43" t="s">
        <v>2766</v>
      </c>
      <c r="FZ33" s="43" t="s">
        <v>2768</v>
      </c>
      <c r="GA33" s="43" t="s">
        <v>2770</v>
      </c>
      <c r="GB33" s="43" t="s">
        <v>2772</v>
      </c>
      <c r="GC33" s="43" t="s">
        <v>2774</v>
      </c>
      <c r="GD33" s="43" t="s">
        <v>2776</v>
      </c>
      <c r="GE33" s="43" t="s">
        <v>2778</v>
      </c>
      <c r="GF33" s="43" t="s">
        <v>2780</v>
      </c>
      <c r="GG33" s="43" t="s">
        <v>2782</v>
      </c>
      <c r="GH33" s="43" t="s">
        <v>2784</v>
      </c>
      <c r="GI33" s="43" t="s">
        <v>2786</v>
      </c>
      <c r="GJ33" s="43" t="s">
        <v>2788</v>
      </c>
      <c r="GK33" s="43" t="s">
        <v>2790</v>
      </c>
      <c r="GL33" s="43" t="s">
        <v>2792</v>
      </c>
      <c r="GM33" s="43" t="s">
        <v>2794</v>
      </c>
      <c r="GN33" s="43" t="s">
        <v>2796</v>
      </c>
      <c r="GO33" s="43" t="s">
        <v>2798</v>
      </c>
      <c r="GP33" s="43" t="s">
        <v>2799</v>
      </c>
      <c r="GQ33" s="43" t="s">
        <v>2801</v>
      </c>
      <c r="GR33" s="43" t="s">
        <v>2803</v>
      </c>
      <c r="GS33" s="412" t="s">
        <v>689</v>
      </c>
      <c r="GT33" s="51" t="s">
        <v>2421</v>
      </c>
      <c r="GU33" s="43" t="s">
        <v>2422</v>
      </c>
      <c r="GV33" s="43" t="s">
        <v>2423</v>
      </c>
      <c r="GW33" s="43" t="s">
        <v>2853</v>
      </c>
      <c r="GX33" s="43" t="s">
        <v>2855</v>
      </c>
      <c r="GY33" s="43" t="s">
        <v>2857</v>
      </c>
      <c r="GZ33" s="43" t="s">
        <v>2859</v>
      </c>
      <c r="HA33" s="43" t="s">
        <v>2861</v>
      </c>
      <c r="HB33" s="43" t="s">
        <v>2863</v>
      </c>
      <c r="HC33" s="43" t="s">
        <v>2865</v>
      </c>
      <c r="HD33" s="43" t="s">
        <v>2867</v>
      </c>
      <c r="HE33" s="43" t="s">
        <v>2869</v>
      </c>
      <c r="HF33" s="43" t="s">
        <v>2871</v>
      </c>
      <c r="HG33" s="43" t="s">
        <v>2873</v>
      </c>
      <c r="HH33" s="43" t="s">
        <v>2875</v>
      </c>
      <c r="HI33" s="43" t="s">
        <v>2877</v>
      </c>
      <c r="HJ33" s="43" t="s">
        <v>2879</v>
      </c>
      <c r="HK33" s="43" t="s">
        <v>1800</v>
      </c>
      <c r="HL33" s="43" t="s">
        <v>1802</v>
      </c>
      <c r="HM33" s="43" t="s">
        <v>1804</v>
      </c>
      <c r="HN33" s="43" t="s">
        <v>1806</v>
      </c>
      <c r="HO33" s="43" t="s">
        <v>1808</v>
      </c>
      <c r="HP33" s="43" t="s">
        <v>1810</v>
      </c>
      <c r="HQ33" s="43" t="s">
        <v>1812</v>
      </c>
      <c r="HR33" s="43" t="s">
        <v>1814</v>
      </c>
      <c r="HS33" s="43" t="s">
        <v>1816</v>
      </c>
      <c r="HT33" s="43" t="s">
        <v>1818</v>
      </c>
      <c r="HU33" s="43" t="s">
        <v>1820</v>
      </c>
      <c r="HV33" s="43" t="s">
        <v>1822</v>
      </c>
      <c r="HW33" s="43" t="s">
        <v>1823</v>
      </c>
      <c r="HX33" s="43" t="s">
        <v>1825</v>
      </c>
      <c r="HY33" s="43" t="s">
        <v>1827</v>
      </c>
      <c r="HZ33" s="412" t="s">
        <v>689</v>
      </c>
    </row>
    <row r="34" spans="1:234" s="4" customFormat="1" ht="24.95" customHeight="1">
      <c r="A34" s="474" t="s">
        <v>3569</v>
      </c>
      <c r="B34" s="475"/>
      <c r="C34" s="476"/>
      <c r="D34" s="52">
        <v>41364</v>
      </c>
      <c r="E34" s="44">
        <v>41729</v>
      </c>
      <c r="F34" s="44">
        <v>42094</v>
      </c>
      <c r="G34" s="230">
        <v>41029</v>
      </c>
      <c r="H34" s="230">
        <v>41152</v>
      </c>
      <c r="I34" s="230">
        <v>41364</v>
      </c>
      <c r="J34" s="230">
        <v>41090</v>
      </c>
      <c r="K34" s="230">
        <v>41274</v>
      </c>
      <c r="L34" s="230">
        <v>41364</v>
      </c>
      <c r="M34" s="230">
        <v>41029</v>
      </c>
      <c r="N34" s="230">
        <v>41060</v>
      </c>
      <c r="O34" s="230">
        <v>41090</v>
      </c>
      <c r="P34" s="230">
        <v>41029</v>
      </c>
      <c r="Q34" s="231">
        <v>41274</v>
      </c>
      <c r="R34" s="231">
        <v>41364</v>
      </c>
      <c r="S34" s="231">
        <v>41121</v>
      </c>
      <c r="T34" s="232">
        <v>41243</v>
      </c>
      <c r="U34" s="232">
        <v>41364</v>
      </c>
      <c r="V34" s="230">
        <v>41029</v>
      </c>
      <c r="W34" s="232">
        <v>41364</v>
      </c>
      <c r="X34" s="232">
        <v>41364</v>
      </c>
      <c r="Y34" s="230">
        <v>41029</v>
      </c>
      <c r="Z34" s="232">
        <v>41274</v>
      </c>
      <c r="AA34" s="232">
        <v>41364</v>
      </c>
      <c r="AB34" s="230">
        <v>41029</v>
      </c>
      <c r="AC34" s="232">
        <v>41274</v>
      </c>
      <c r="AD34" s="232">
        <v>41364</v>
      </c>
      <c r="AE34" s="230">
        <v>41029</v>
      </c>
      <c r="AF34" s="232">
        <v>41274</v>
      </c>
      <c r="AG34" s="232">
        <v>41364</v>
      </c>
      <c r="AH34" s="232">
        <v>41364</v>
      </c>
      <c r="AI34" s="232"/>
      <c r="AJ34" s="413"/>
      <c r="AK34" s="52">
        <v>41364</v>
      </c>
      <c r="AL34" s="44">
        <v>41729</v>
      </c>
      <c r="AM34" s="44">
        <v>42094</v>
      </c>
      <c r="AN34" s="230">
        <v>41029</v>
      </c>
      <c r="AO34" s="230">
        <v>41090</v>
      </c>
      <c r="AP34" s="230">
        <v>41121</v>
      </c>
      <c r="AQ34" s="230">
        <v>41152</v>
      </c>
      <c r="AR34" s="230">
        <v>41274</v>
      </c>
      <c r="AS34" s="230">
        <v>41364</v>
      </c>
      <c r="AT34" s="230">
        <v>41029</v>
      </c>
      <c r="AU34" s="230">
        <v>41090</v>
      </c>
      <c r="AV34" s="230">
        <v>41121</v>
      </c>
      <c r="AW34" s="230">
        <v>41029</v>
      </c>
      <c r="AX34" s="230">
        <v>41090</v>
      </c>
      <c r="AY34" s="230">
        <v>41121</v>
      </c>
      <c r="AZ34" s="230">
        <v>41090</v>
      </c>
      <c r="BA34" s="230">
        <v>41182</v>
      </c>
      <c r="BB34" s="230">
        <v>41364</v>
      </c>
      <c r="BC34" s="230">
        <v>41029</v>
      </c>
      <c r="BD34" s="230">
        <v>41182</v>
      </c>
      <c r="BE34" s="230">
        <v>41364</v>
      </c>
      <c r="BF34" s="230">
        <v>41029</v>
      </c>
      <c r="BG34" s="230">
        <v>41152</v>
      </c>
      <c r="BH34" s="230">
        <v>41182</v>
      </c>
      <c r="BI34" s="230">
        <v>41060</v>
      </c>
      <c r="BJ34" s="230">
        <v>41090</v>
      </c>
      <c r="BK34" s="230">
        <v>41121</v>
      </c>
      <c r="BL34" s="230">
        <v>41182</v>
      </c>
      <c r="BM34" s="230">
        <v>41274</v>
      </c>
      <c r="BN34" s="230">
        <v>41364</v>
      </c>
      <c r="BO34" s="230">
        <v>41182</v>
      </c>
      <c r="BP34" s="230">
        <v>41364</v>
      </c>
      <c r="BQ34" s="413"/>
      <c r="BR34" s="52">
        <v>41364</v>
      </c>
      <c r="BS34" s="44">
        <v>41729</v>
      </c>
      <c r="BT34" s="44">
        <v>42094</v>
      </c>
      <c r="BU34" s="230">
        <v>41029</v>
      </c>
      <c r="BV34" s="230">
        <v>41182</v>
      </c>
      <c r="BW34" s="230">
        <v>41274</v>
      </c>
      <c r="BX34" s="230">
        <v>41029</v>
      </c>
      <c r="BY34" s="230">
        <v>41182</v>
      </c>
      <c r="BZ34" s="230">
        <v>41364</v>
      </c>
      <c r="CA34" s="230">
        <v>41029</v>
      </c>
      <c r="CB34" s="230">
        <v>41182</v>
      </c>
      <c r="CC34" s="230">
        <v>41364</v>
      </c>
      <c r="CD34" s="230">
        <v>41182</v>
      </c>
      <c r="CE34" s="230">
        <v>41274</v>
      </c>
      <c r="CF34" s="230">
        <v>41364</v>
      </c>
      <c r="CG34" s="143">
        <v>41090</v>
      </c>
      <c r="CH34" s="230">
        <v>41182</v>
      </c>
      <c r="CI34" s="230">
        <v>41364</v>
      </c>
      <c r="CJ34" s="230">
        <v>41364</v>
      </c>
      <c r="CK34" s="230">
        <v>41029</v>
      </c>
      <c r="CL34" s="230">
        <v>41364</v>
      </c>
      <c r="CM34" s="230">
        <v>41121</v>
      </c>
      <c r="CN34" s="230">
        <v>41152</v>
      </c>
      <c r="CO34" s="230">
        <v>41364</v>
      </c>
      <c r="CP34" s="230">
        <v>41182</v>
      </c>
      <c r="CQ34" s="230">
        <v>41274</v>
      </c>
      <c r="CR34" s="230">
        <v>41364</v>
      </c>
      <c r="CS34" s="230">
        <v>41029</v>
      </c>
      <c r="CT34" s="230">
        <v>41364</v>
      </c>
      <c r="CU34" s="230">
        <v>41364</v>
      </c>
      <c r="CV34" s="230">
        <v>41364</v>
      </c>
      <c r="CW34" s="230">
        <v>41364</v>
      </c>
      <c r="CX34" s="413"/>
      <c r="CY34" s="52">
        <v>41364</v>
      </c>
      <c r="CZ34" s="44">
        <v>41729</v>
      </c>
      <c r="DA34" s="44">
        <v>42094</v>
      </c>
      <c r="DB34" s="230">
        <v>41029</v>
      </c>
      <c r="DC34" s="230">
        <v>41182</v>
      </c>
      <c r="DD34" s="230">
        <v>41364</v>
      </c>
      <c r="DE34" s="230">
        <v>41029</v>
      </c>
      <c r="DF34" s="230">
        <v>41182</v>
      </c>
      <c r="DG34" s="230">
        <v>41364</v>
      </c>
      <c r="DH34" s="230">
        <v>41182</v>
      </c>
      <c r="DI34" s="230">
        <v>41274</v>
      </c>
      <c r="DJ34" s="230">
        <v>41364</v>
      </c>
      <c r="DK34" s="143"/>
      <c r="DL34" s="143"/>
      <c r="DM34" s="143"/>
      <c r="DN34" s="143"/>
      <c r="DO34" s="144"/>
      <c r="DP34" s="144"/>
      <c r="DQ34" s="144"/>
      <c r="DR34" s="144"/>
      <c r="DS34" s="144"/>
      <c r="DT34" s="144"/>
      <c r="DU34" s="144"/>
      <c r="DV34" s="144"/>
      <c r="DW34" s="143"/>
      <c r="DX34" s="144"/>
      <c r="DY34" s="144"/>
      <c r="DZ34" s="144"/>
      <c r="EA34" s="144"/>
      <c r="EB34" s="144"/>
      <c r="EC34" s="144"/>
      <c r="ED34" s="144"/>
      <c r="EE34" s="413"/>
      <c r="EF34" s="52">
        <v>41364</v>
      </c>
      <c r="EG34" s="44">
        <v>41729</v>
      </c>
      <c r="EH34" s="44">
        <v>42094</v>
      </c>
      <c r="EI34" s="230">
        <v>41364</v>
      </c>
      <c r="EJ34" s="143"/>
      <c r="EK34" s="143"/>
      <c r="EL34" s="143"/>
      <c r="EM34" s="143"/>
      <c r="EN34" s="143"/>
      <c r="EO34" s="143"/>
      <c r="EP34" s="143"/>
      <c r="EQ34" s="143"/>
      <c r="ER34" s="143"/>
      <c r="ES34" s="143"/>
      <c r="ET34" s="143"/>
      <c r="EU34" s="143"/>
      <c r="EV34" s="144"/>
      <c r="EW34" s="144"/>
      <c r="EX34" s="144"/>
      <c r="EY34" s="144"/>
      <c r="EZ34" s="144"/>
      <c r="FA34" s="144"/>
      <c r="FB34" s="144"/>
      <c r="FC34" s="144"/>
      <c r="FD34" s="143"/>
      <c r="FE34" s="144"/>
      <c r="FF34" s="144"/>
      <c r="FG34" s="144"/>
      <c r="FH34" s="144"/>
      <c r="FI34" s="144"/>
      <c r="FJ34" s="144"/>
      <c r="FK34" s="144"/>
      <c r="FL34" s="413"/>
      <c r="FM34" s="52">
        <v>41364</v>
      </c>
      <c r="FN34" s="44">
        <v>41729</v>
      </c>
      <c r="FO34" s="44">
        <v>42094</v>
      </c>
      <c r="FP34" s="143">
        <v>41090</v>
      </c>
      <c r="FQ34" s="230">
        <v>41182</v>
      </c>
      <c r="FR34" s="230">
        <v>41274</v>
      </c>
      <c r="FS34" s="230">
        <v>41364</v>
      </c>
      <c r="FT34" s="143"/>
      <c r="FU34" s="143"/>
      <c r="FV34" s="143"/>
      <c r="FW34" s="143"/>
      <c r="FX34" s="143"/>
      <c r="FY34" s="143"/>
      <c r="FZ34" s="143"/>
      <c r="GA34" s="143"/>
      <c r="GB34" s="143"/>
      <c r="GC34" s="144"/>
      <c r="GD34" s="144"/>
      <c r="GE34" s="144"/>
      <c r="GF34" s="144"/>
      <c r="GG34" s="144"/>
      <c r="GH34" s="144"/>
      <c r="GI34" s="144"/>
      <c r="GJ34" s="144"/>
      <c r="GK34" s="143"/>
      <c r="GL34" s="144"/>
      <c r="GM34" s="144"/>
      <c r="GN34" s="144"/>
      <c r="GO34" s="144"/>
      <c r="GP34" s="144"/>
      <c r="GQ34" s="144"/>
      <c r="GR34" s="144"/>
      <c r="GS34" s="413"/>
      <c r="GT34" s="52">
        <v>41364</v>
      </c>
      <c r="GU34" s="44">
        <v>41729</v>
      </c>
      <c r="GV34" s="44">
        <v>42094</v>
      </c>
      <c r="GW34" s="142"/>
      <c r="GX34" s="143"/>
      <c r="GY34" s="143"/>
      <c r="GZ34" s="143"/>
      <c r="HA34" s="143"/>
      <c r="HB34" s="143"/>
      <c r="HC34" s="143"/>
      <c r="HD34" s="143"/>
      <c r="HE34" s="143"/>
      <c r="HF34" s="143"/>
      <c r="HG34" s="143"/>
      <c r="HH34" s="143"/>
      <c r="HI34" s="143"/>
      <c r="HJ34" s="144"/>
      <c r="HK34" s="144"/>
      <c r="HL34" s="144"/>
      <c r="HM34" s="144"/>
      <c r="HN34" s="144"/>
      <c r="HO34" s="144"/>
      <c r="HP34" s="144"/>
      <c r="HQ34" s="144"/>
      <c r="HR34" s="143"/>
      <c r="HS34" s="144"/>
      <c r="HT34" s="144"/>
      <c r="HU34" s="144"/>
      <c r="HV34" s="144"/>
      <c r="HW34" s="144"/>
      <c r="HX34" s="144"/>
      <c r="HY34" s="144"/>
      <c r="HZ34" s="413"/>
    </row>
    <row r="35" spans="1:234" ht="33" customHeight="1" thickBot="1">
      <c r="A35" s="407" t="s">
        <v>1753</v>
      </c>
      <c r="B35" s="408"/>
      <c r="C35" s="409"/>
      <c r="D35" s="398" t="s">
        <v>1714</v>
      </c>
      <c r="E35" s="398"/>
      <c r="F35" s="399"/>
      <c r="G35" s="34" t="s">
        <v>1752</v>
      </c>
      <c r="H35" s="34" t="s">
        <v>1752</v>
      </c>
      <c r="I35" s="34" t="s">
        <v>1752</v>
      </c>
      <c r="J35" s="34" t="s">
        <v>1752</v>
      </c>
      <c r="K35" s="34" t="s">
        <v>1752</v>
      </c>
      <c r="L35" s="34" t="s">
        <v>1752</v>
      </c>
      <c r="M35" s="34" t="s">
        <v>1752</v>
      </c>
      <c r="N35" s="34" t="s">
        <v>1752</v>
      </c>
      <c r="O35" s="34" t="s">
        <v>1752</v>
      </c>
      <c r="P35" s="34" t="s">
        <v>1752</v>
      </c>
      <c r="Q35" s="34" t="s">
        <v>1752</v>
      </c>
      <c r="R35" s="34" t="s">
        <v>1752</v>
      </c>
      <c r="S35" s="34" t="s">
        <v>1752</v>
      </c>
      <c r="T35" s="35" t="s">
        <v>1752</v>
      </c>
      <c r="U35" s="35" t="s">
        <v>1752</v>
      </c>
      <c r="V35" s="35" t="s">
        <v>1752</v>
      </c>
      <c r="W35" s="35" t="s">
        <v>1752</v>
      </c>
      <c r="X35" s="35" t="s">
        <v>1752</v>
      </c>
      <c r="Y35" s="35" t="s">
        <v>1752</v>
      </c>
      <c r="Z35" s="35" t="s">
        <v>1752</v>
      </c>
      <c r="AA35" s="35" t="s">
        <v>1752</v>
      </c>
      <c r="AB35" s="129" t="s">
        <v>1752</v>
      </c>
      <c r="AC35" s="35" t="s">
        <v>1752</v>
      </c>
      <c r="AD35" s="35" t="s">
        <v>1752</v>
      </c>
      <c r="AE35" s="35" t="s">
        <v>1752</v>
      </c>
      <c r="AF35" s="35" t="s">
        <v>1752</v>
      </c>
      <c r="AG35" s="35" t="s">
        <v>1752</v>
      </c>
      <c r="AH35" s="35" t="s">
        <v>1752</v>
      </c>
      <c r="AI35" s="35" t="s">
        <v>1752</v>
      </c>
      <c r="AJ35" s="77" t="s">
        <v>637</v>
      </c>
      <c r="AK35" s="398" t="s">
        <v>1715</v>
      </c>
      <c r="AL35" s="398"/>
      <c r="AM35" s="399"/>
      <c r="AN35" s="34" t="s">
        <v>1752</v>
      </c>
      <c r="AO35" s="34" t="s">
        <v>1752</v>
      </c>
      <c r="AP35" s="34" t="s">
        <v>1752</v>
      </c>
      <c r="AQ35" s="34" t="s">
        <v>1752</v>
      </c>
      <c r="AR35" s="34" t="s">
        <v>1752</v>
      </c>
      <c r="AS35" s="34" t="s">
        <v>1752</v>
      </c>
      <c r="AT35" s="34" t="s">
        <v>1752</v>
      </c>
      <c r="AU35" s="34" t="s">
        <v>1752</v>
      </c>
      <c r="AV35" s="34" t="s">
        <v>1752</v>
      </c>
      <c r="AW35" s="34" t="s">
        <v>1752</v>
      </c>
      <c r="AX35" s="34" t="s">
        <v>1752</v>
      </c>
      <c r="AY35" s="34" t="s">
        <v>1752</v>
      </c>
      <c r="AZ35" s="34" t="s">
        <v>1752</v>
      </c>
      <c r="BA35" s="35" t="s">
        <v>1752</v>
      </c>
      <c r="BB35" s="35" t="s">
        <v>1752</v>
      </c>
      <c r="BC35" s="35" t="s">
        <v>1752</v>
      </c>
      <c r="BD35" s="35" t="s">
        <v>1752</v>
      </c>
      <c r="BE35" s="35" t="s">
        <v>1752</v>
      </c>
      <c r="BF35" s="35" t="s">
        <v>1752</v>
      </c>
      <c r="BG35" s="35" t="s">
        <v>1752</v>
      </c>
      <c r="BH35" s="35" t="s">
        <v>1752</v>
      </c>
      <c r="BI35" s="34" t="s">
        <v>1752</v>
      </c>
      <c r="BJ35" s="35" t="s">
        <v>1752</v>
      </c>
      <c r="BK35" s="35" t="s">
        <v>1752</v>
      </c>
      <c r="BL35" s="35" t="s">
        <v>1752</v>
      </c>
      <c r="BM35" s="35" t="s">
        <v>1752</v>
      </c>
      <c r="BN35" s="35" t="s">
        <v>1752</v>
      </c>
      <c r="BO35" s="35" t="s">
        <v>1752</v>
      </c>
      <c r="BP35" s="35" t="s">
        <v>1752</v>
      </c>
      <c r="BQ35" s="77" t="s">
        <v>637</v>
      </c>
      <c r="BR35" s="398" t="s">
        <v>1716</v>
      </c>
      <c r="BS35" s="398"/>
      <c r="BT35" s="399"/>
      <c r="BU35" s="34" t="s">
        <v>1752</v>
      </c>
      <c r="BV35" s="34" t="s">
        <v>1752</v>
      </c>
      <c r="BW35" s="34" t="s">
        <v>1752</v>
      </c>
      <c r="BX35" s="34" t="s">
        <v>1752</v>
      </c>
      <c r="BY35" s="34" t="s">
        <v>1752</v>
      </c>
      <c r="BZ35" s="35" t="s">
        <v>1752</v>
      </c>
      <c r="CA35" s="34" t="s">
        <v>1752</v>
      </c>
      <c r="CB35" s="34" t="s">
        <v>1752</v>
      </c>
      <c r="CC35" s="35" t="s">
        <v>1752</v>
      </c>
      <c r="CD35" s="34" t="s">
        <v>1752</v>
      </c>
      <c r="CE35" s="34" t="s">
        <v>1752</v>
      </c>
      <c r="CF35" s="35" t="s">
        <v>1752</v>
      </c>
      <c r="CG35" s="34" t="s">
        <v>1752</v>
      </c>
      <c r="CH35" s="34" t="s">
        <v>1752</v>
      </c>
      <c r="CI35" s="35" t="s">
        <v>1752</v>
      </c>
      <c r="CJ35" s="35" t="s">
        <v>1752</v>
      </c>
      <c r="CK35" s="34" t="s">
        <v>1752</v>
      </c>
      <c r="CL35" s="35" t="s">
        <v>1752</v>
      </c>
      <c r="CM35" s="35" t="s">
        <v>1752</v>
      </c>
      <c r="CN35" s="35" t="s">
        <v>1752</v>
      </c>
      <c r="CO35" s="35" t="s">
        <v>1752</v>
      </c>
      <c r="CP35" s="34" t="s">
        <v>1752</v>
      </c>
      <c r="CQ35" s="34" t="s">
        <v>1752</v>
      </c>
      <c r="CR35" s="35" t="s">
        <v>1752</v>
      </c>
      <c r="CS35" s="34" t="s">
        <v>1752</v>
      </c>
      <c r="CT35" s="35" t="s">
        <v>1752</v>
      </c>
      <c r="CU35" s="35" t="s">
        <v>1752</v>
      </c>
      <c r="CV35" s="35" t="s">
        <v>1752</v>
      </c>
      <c r="CW35" s="35" t="s">
        <v>1752</v>
      </c>
      <c r="CX35" s="77" t="s">
        <v>637</v>
      </c>
      <c r="CY35" s="398" t="s">
        <v>1716</v>
      </c>
      <c r="CZ35" s="398"/>
      <c r="DA35" s="399"/>
      <c r="DB35" s="34" t="s">
        <v>1752</v>
      </c>
      <c r="DC35" s="34" t="s">
        <v>1752</v>
      </c>
      <c r="DD35" s="35" t="s">
        <v>1752</v>
      </c>
      <c r="DE35" s="34" t="s">
        <v>1752</v>
      </c>
      <c r="DF35" s="34" t="s">
        <v>1752</v>
      </c>
      <c r="DG35" s="35" t="s">
        <v>1752</v>
      </c>
      <c r="DH35" s="34" t="s">
        <v>1752</v>
      </c>
      <c r="DI35" s="34" t="s">
        <v>1752</v>
      </c>
      <c r="DJ35" s="35" t="s">
        <v>1752</v>
      </c>
      <c r="DK35" s="34" t="s">
        <v>1752</v>
      </c>
      <c r="DL35" s="34" t="s">
        <v>1752</v>
      </c>
      <c r="DM35" s="34" t="s">
        <v>1752</v>
      </c>
      <c r="DN35" s="34" t="s">
        <v>1752</v>
      </c>
      <c r="DO35" s="35" t="s">
        <v>1752</v>
      </c>
      <c r="DP35" s="35" t="s">
        <v>1752</v>
      </c>
      <c r="DQ35" s="35" t="s">
        <v>1752</v>
      </c>
      <c r="DR35" s="35" t="s">
        <v>1752</v>
      </c>
      <c r="DS35" s="35" t="s">
        <v>1752</v>
      </c>
      <c r="DT35" s="35" t="s">
        <v>1752</v>
      </c>
      <c r="DU35" s="35" t="s">
        <v>1752</v>
      </c>
      <c r="DV35" s="35" t="s">
        <v>1752</v>
      </c>
      <c r="DW35" s="34" t="s">
        <v>1752</v>
      </c>
      <c r="DX35" s="35" t="s">
        <v>1752</v>
      </c>
      <c r="DY35" s="35" t="s">
        <v>1752</v>
      </c>
      <c r="DZ35" s="35" t="s">
        <v>1752</v>
      </c>
      <c r="EA35" s="35" t="s">
        <v>1752</v>
      </c>
      <c r="EB35" s="35" t="s">
        <v>1752</v>
      </c>
      <c r="EC35" s="35" t="s">
        <v>1752</v>
      </c>
      <c r="ED35" s="35" t="s">
        <v>1752</v>
      </c>
      <c r="EE35" s="77" t="s">
        <v>637</v>
      </c>
      <c r="EF35" s="398" t="s">
        <v>1716</v>
      </c>
      <c r="EG35" s="398"/>
      <c r="EH35" s="399"/>
      <c r="EI35" s="35" t="s">
        <v>1752</v>
      </c>
      <c r="EJ35" s="34" t="s">
        <v>1752</v>
      </c>
      <c r="EK35" s="34" t="s">
        <v>1752</v>
      </c>
      <c r="EL35" s="34" t="s">
        <v>1752</v>
      </c>
      <c r="EM35" s="34" t="s">
        <v>1752</v>
      </c>
      <c r="EN35" s="34" t="s">
        <v>1752</v>
      </c>
      <c r="EO35" s="34" t="s">
        <v>1752</v>
      </c>
      <c r="EP35" s="34" t="s">
        <v>1752</v>
      </c>
      <c r="EQ35" s="34" t="s">
        <v>1752</v>
      </c>
      <c r="ER35" s="34" t="s">
        <v>1752</v>
      </c>
      <c r="ES35" s="34" t="s">
        <v>1752</v>
      </c>
      <c r="ET35" s="34" t="s">
        <v>1752</v>
      </c>
      <c r="EU35" s="34" t="s">
        <v>1752</v>
      </c>
      <c r="EV35" s="35" t="s">
        <v>1752</v>
      </c>
      <c r="EW35" s="35" t="s">
        <v>1752</v>
      </c>
      <c r="EX35" s="35" t="s">
        <v>1752</v>
      </c>
      <c r="EY35" s="35" t="s">
        <v>1752</v>
      </c>
      <c r="EZ35" s="35" t="s">
        <v>1752</v>
      </c>
      <c r="FA35" s="35" t="s">
        <v>1752</v>
      </c>
      <c r="FB35" s="35" t="s">
        <v>1752</v>
      </c>
      <c r="FC35" s="35" t="s">
        <v>1752</v>
      </c>
      <c r="FD35" s="34" t="s">
        <v>1752</v>
      </c>
      <c r="FE35" s="35" t="s">
        <v>1752</v>
      </c>
      <c r="FF35" s="35" t="s">
        <v>1752</v>
      </c>
      <c r="FG35" s="35" t="s">
        <v>1752</v>
      </c>
      <c r="FH35" s="35" t="s">
        <v>1752</v>
      </c>
      <c r="FI35" s="35" t="s">
        <v>1752</v>
      </c>
      <c r="FJ35" s="35" t="s">
        <v>1752</v>
      </c>
      <c r="FK35" s="35" t="s">
        <v>1752</v>
      </c>
      <c r="FL35" s="77" t="s">
        <v>637</v>
      </c>
      <c r="FM35" s="398" t="s">
        <v>1716</v>
      </c>
      <c r="FN35" s="398"/>
      <c r="FO35" s="399"/>
      <c r="FP35" s="34" t="s">
        <v>1752</v>
      </c>
      <c r="FQ35" s="34" t="s">
        <v>1752</v>
      </c>
      <c r="FR35" s="34" t="s">
        <v>1752</v>
      </c>
      <c r="FS35" s="35" t="s">
        <v>1752</v>
      </c>
      <c r="FT35" s="34" t="s">
        <v>1752</v>
      </c>
      <c r="FU35" s="34" t="s">
        <v>1752</v>
      </c>
      <c r="FV35" s="34" t="s">
        <v>1752</v>
      </c>
      <c r="FW35" s="34" t="s">
        <v>1752</v>
      </c>
      <c r="FX35" s="34" t="s">
        <v>1752</v>
      </c>
      <c r="FY35" s="34" t="s">
        <v>1752</v>
      </c>
      <c r="FZ35" s="34" t="s">
        <v>1752</v>
      </c>
      <c r="GA35" s="34" t="s">
        <v>1752</v>
      </c>
      <c r="GB35" s="34" t="s">
        <v>1752</v>
      </c>
      <c r="GC35" s="35" t="s">
        <v>1752</v>
      </c>
      <c r="GD35" s="35" t="s">
        <v>1752</v>
      </c>
      <c r="GE35" s="35" t="s">
        <v>1752</v>
      </c>
      <c r="GF35" s="35" t="s">
        <v>1752</v>
      </c>
      <c r="GG35" s="35" t="s">
        <v>1752</v>
      </c>
      <c r="GH35" s="35" t="s">
        <v>1752</v>
      </c>
      <c r="GI35" s="35" t="s">
        <v>1752</v>
      </c>
      <c r="GJ35" s="35" t="s">
        <v>1752</v>
      </c>
      <c r="GK35" s="34" t="s">
        <v>1752</v>
      </c>
      <c r="GL35" s="35" t="s">
        <v>1752</v>
      </c>
      <c r="GM35" s="35" t="s">
        <v>1752</v>
      </c>
      <c r="GN35" s="35" t="s">
        <v>1752</v>
      </c>
      <c r="GO35" s="35" t="s">
        <v>1752</v>
      </c>
      <c r="GP35" s="35" t="s">
        <v>1752</v>
      </c>
      <c r="GQ35" s="35" t="s">
        <v>1752</v>
      </c>
      <c r="GR35" s="35" t="s">
        <v>1752</v>
      </c>
      <c r="GS35" s="77" t="s">
        <v>637</v>
      </c>
      <c r="GT35" s="398" t="s">
        <v>1716</v>
      </c>
      <c r="GU35" s="398"/>
      <c r="GV35" s="399"/>
      <c r="GW35" s="34" t="s">
        <v>1752</v>
      </c>
      <c r="GX35" s="34" t="s">
        <v>1752</v>
      </c>
      <c r="GY35" s="34" t="s">
        <v>1752</v>
      </c>
      <c r="GZ35" s="34" t="s">
        <v>1752</v>
      </c>
      <c r="HA35" s="34" t="s">
        <v>1752</v>
      </c>
      <c r="HB35" s="34" t="s">
        <v>1752</v>
      </c>
      <c r="HC35" s="34" t="s">
        <v>1752</v>
      </c>
      <c r="HD35" s="34" t="s">
        <v>1752</v>
      </c>
      <c r="HE35" s="34" t="s">
        <v>1752</v>
      </c>
      <c r="HF35" s="34" t="s">
        <v>1752</v>
      </c>
      <c r="HG35" s="34" t="s">
        <v>1752</v>
      </c>
      <c r="HH35" s="34" t="s">
        <v>1752</v>
      </c>
      <c r="HI35" s="34" t="s">
        <v>1752</v>
      </c>
      <c r="HJ35" s="35" t="s">
        <v>1752</v>
      </c>
      <c r="HK35" s="35" t="s">
        <v>1752</v>
      </c>
      <c r="HL35" s="35" t="s">
        <v>1752</v>
      </c>
      <c r="HM35" s="35" t="s">
        <v>1752</v>
      </c>
      <c r="HN35" s="35" t="s">
        <v>1752</v>
      </c>
      <c r="HO35" s="35" t="s">
        <v>1752</v>
      </c>
      <c r="HP35" s="35" t="s">
        <v>1752</v>
      </c>
      <c r="HQ35" s="35" t="s">
        <v>1752</v>
      </c>
      <c r="HR35" s="34" t="s">
        <v>1752</v>
      </c>
      <c r="HS35" s="35" t="s">
        <v>1752</v>
      </c>
      <c r="HT35" s="35" t="s">
        <v>1752</v>
      </c>
      <c r="HU35" s="35" t="s">
        <v>1752</v>
      </c>
      <c r="HV35" s="35" t="s">
        <v>1752</v>
      </c>
      <c r="HW35" s="35" t="s">
        <v>1752</v>
      </c>
      <c r="HX35" s="35" t="s">
        <v>1752</v>
      </c>
      <c r="HY35" s="35" t="s">
        <v>1752</v>
      </c>
      <c r="HZ35" s="77" t="s">
        <v>634</v>
      </c>
    </row>
    <row r="36" spans="1:234" ht="129.75" customHeight="1" thickBot="1">
      <c r="A36" s="459"/>
      <c r="B36" s="460"/>
      <c r="C36" s="461"/>
      <c r="D36" s="400"/>
      <c r="E36" s="400"/>
      <c r="F36" s="401"/>
      <c r="G36" s="103"/>
      <c r="H36" s="103" t="s">
        <v>3587</v>
      </c>
      <c r="I36" s="104"/>
      <c r="J36" s="104"/>
      <c r="K36" s="104"/>
      <c r="L36" s="104"/>
      <c r="M36" s="104"/>
      <c r="N36" s="104"/>
      <c r="O36" s="104"/>
      <c r="P36" s="104" t="s">
        <v>195</v>
      </c>
      <c r="Q36" s="104" t="s">
        <v>195</v>
      </c>
      <c r="R36" s="104"/>
      <c r="S36" s="104"/>
      <c r="T36" s="105"/>
      <c r="U36" s="105"/>
      <c r="V36" s="105"/>
      <c r="W36" s="105"/>
      <c r="X36" s="105"/>
      <c r="Y36" s="105" t="s">
        <v>195</v>
      </c>
      <c r="Z36" s="105" t="s">
        <v>196</v>
      </c>
      <c r="AA36" s="105"/>
      <c r="AB36" s="104" t="s">
        <v>195</v>
      </c>
      <c r="AC36" s="105" t="s">
        <v>195</v>
      </c>
      <c r="AD36" s="105"/>
      <c r="AE36" s="105" t="s">
        <v>195</v>
      </c>
      <c r="AF36" s="105" t="s">
        <v>195</v>
      </c>
      <c r="AG36" s="105"/>
      <c r="AH36" s="105"/>
      <c r="AI36" s="105"/>
      <c r="AJ36" s="396"/>
      <c r="AK36" s="400"/>
      <c r="AL36" s="400"/>
      <c r="AM36" s="401"/>
      <c r="AN36" s="103"/>
      <c r="AO36" s="104"/>
      <c r="AP36" s="104" t="s">
        <v>3588</v>
      </c>
      <c r="AQ36" s="104" t="s">
        <v>3589</v>
      </c>
      <c r="AR36" s="104"/>
      <c r="AS36" s="104"/>
      <c r="AT36" s="104"/>
      <c r="AU36" s="104"/>
      <c r="AV36" s="104"/>
      <c r="AW36" s="104"/>
      <c r="AX36" s="104"/>
      <c r="AY36" s="104"/>
      <c r="AZ36" s="104"/>
      <c r="BA36" s="104" t="s">
        <v>3727</v>
      </c>
      <c r="BB36" s="105" t="s">
        <v>3728</v>
      </c>
      <c r="BC36" s="105"/>
      <c r="BD36" s="105"/>
      <c r="BE36" s="105"/>
      <c r="BF36" s="105"/>
      <c r="BG36" s="105" t="s">
        <v>3590</v>
      </c>
      <c r="BH36" s="105"/>
      <c r="BI36" s="104"/>
      <c r="BJ36" s="105"/>
      <c r="BK36" s="105"/>
      <c r="BL36" s="105"/>
      <c r="BM36" s="105"/>
      <c r="BN36" s="105"/>
      <c r="BO36" s="105"/>
      <c r="BP36" s="105"/>
      <c r="BQ36" s="396"/>
      <c r="BR36" s="400"/>
      <c r="BS36" s="400"/>
      <c r="BT36" s="401"/>
      <c r="BU36" s="103"/>
      <c r="BV36" s="104"/>
      <c r="BW36" s="104"/>
      <c r="BX36" s="104" t="s">
        <v>195</v>
      </c>
      <c r="BY36" s="104" t="s">
        <v>195</v>
      </c>
      <c r="BZ36" s="105"/>
      <c r="CA36" s="104"/>
      <c r="CB36" s="104"/>
      <c r="CC36" s="105"/>
      <c r="CD36" s="104"/>
      <c r="CE36" s="104"/>
      <c r="CF36" s="105"/>
      <c r="CG36" s="104"/>
      <c r="CH36" s="104"/>
      <c r="CI36" s="105"/>
      <c r="CJ36" s="105"/>
      <c r="CK36" s="104" t="s">
        <v>197</v>
      </c>
      <c r="CL36" s="105" t="s">
        <v>197</v>
      </c>
      <c r="CM36" s="105"/>
      <c r="CN36" s="105" t="s">
        <v>3729</v>
      </c>
      <c r="CO36" s="105"/>
      <c r="CP36" s="104"/>
      <c r="CQ36" s="104"/>
      <c r="CR36" s="105"/>
      <c r="CS36" s="104" t="s">
        <v>195</v>
      </c>
      <c r="CT36" s="105"/>
      <c r="CU36" s="105"/>
      <c r="CV36" s="105"/>
      <c r="CW36" s="105"/>
      <c r="CX36" s="396"/>
      <c r="CY36" s="400"/>
      <c r="CZ36" s="400"/>
      <c r="DA36" s="401"/>
      <c r="DB36" s="104" t="s">
        <v>196</v>
      </c>
      <c r="DC36" s="104"/>
      <c r="DD36" s="105"/>
      <c r="DE36" s="104" t="s">
        <v>195</v>
      </c>
      <c r="DF36" s="104" t="s">
        <v>195</v>
      </c>
      <c r="DG36" s="105"/>
      <c r="DH36" s="104"/>
      <c r="DI36" s="104"/>
      <c r="DJ36" s="105"/>
      <c r="DK36" s="104"/>
      <c r="DL36" s="104"/>
      <c r="DM36" s="104"/>
      <c r="DN36" s="104"/>
      <c r="DO36" s="105"/>
      <c r="DP36" s="105"/>
      <c r="DQ36" s="105"/>
      <c r="DR36" s="105"/>
      <c r="DS36" s="105"/>
      <c r="DT36" s="105"/>
      <c r="DU36" s="105"/>
      <c r="DV36" s="105"/>
      <c r="DW36" s="104"/>
      <c r="DX36" s="105"/>
      <c r="DY36" s="105"/>
      <c r="DZ36" s="105"/>
      <c r="EA36" s="105"/>
      <c r="EB36" s="105"/>
      <c r="EC36" s="105"/>
      <c r="ED36" s="105"/>
      <c r="EE36" s="396"/>
      <c r="EF36" s="400"/>
      <c r="EG36" s="400"/>
      <c r="EH36" s="401"/>
      <c r="EI36" s="105"/>
      <c r="EJ36" s="104"/>
      <c r="EK36" s="104"/>
      <c r="EL36" s="104"/>
      <c r="EM36" s="104"/>
      <c r="EN36" s="104"/>
      <c r="EO36" s="104"/>
      <c r="EP36" s="104"/>
      <c r="EQ36" s="104"/>
      <c r="ER36" s="104"/>
      <c r="ES36" s="104"/>
      <c r="ET36" s="104"/>
      <c r="EU36" s="104"/>
      <c r="EV36" s="105"/>
      <c r="EW36" s="105"/>
      <c r="EX36" s="105"/>
      <c r="EY36" s="105"/>
      <c r="EZ36" s="105"/>
      <c r="FA36" s="105"/>
      <c r="FB36" s="105"/>
      <c r="FC36" s="105"/>
      <c r="FD36" s="104"/>
      <c r="FE36" s="105"/>
      <c r="FF36" s="105"/>
      <c r="FG36" s="105"/>
      <c r="FH36" s="105"/>
      <c r="FI36" s="105"/>
      <c r="FJ36" s="105"/>
      <c r="FK36" s="105"/>
      <c r="FL36" s="396"/>
      <c r="FM36" s="400"/>
      <c r="FN36" s="400"/>
      <c r="FO36" s="401"/>
      <c r="FP36" s="104"/>
      <c r="FQ36" s="104"/>
      <c r="FR36" s="104"/>
      <c r="FS36" s="105"/>
      <c r="FT36" s="104"/>
      <c r="FU36" s="104"/>
      <c r="FV36" s="104"/>
      <c r="FW36" s="104"/>
      <c r="FX36" s="104"/>
      <c r="FY36" s="104"/>
      <c r="FZ36" s="104"/>
      <c r="GA36" s="104"/>
      <c r="GB36" s="104"/>
      <c r="GC36" s="105"/>
      <c r="GD36" s="105"/>
      <c r="GE36" s="105"/>
      <c r="GF36" s="105"/>
      <c r="GG36" s="105"/>
      <c r="GH36" s="105"/>
      <c r="GI36" s="105"/>
      <c r="GJ36" s="105"/>
      <c r="GK36" s="104"/>
      <c r="GL36" s="105"/>
      <c r="GM36" s="105"/>
      <c r="GN36" s="105"/>
      <c r="GO36" s="105"/>
      <c r="GP36" s="105"/>
      <c r="GQ36" s="105"/>
      <c r="GR36" s="105"/>
      <c r="GS36" s="396"/>
      <c r="GT36" s="400"/>
      <c r="GU36" s="400"/>
      <c r="GV36" s="401"/>
      <c r="GW36" s="103"/>
      <c r="GX36" s="104"/>
      <c r="GY36" s="104"/>
      <c r="GZ36" s="104"/>
      <c r="HA36" s="104"/>
      <c r="HB36" s="104"/>
      <c r="HC36" s="104"/>
      <c r="HD36" s="104"/>
      <c r="HE36" s="104"/>
      <c r="HF36" s="104"/>
      <c r="HG36" s="104"/>
      <c r="HH36" s="104"/>
      <c r="HI36" s="104"/>
      <c r="HJ36" s="105"/>
      <c r="HK36" s="105"/>
      <c r="HL36" s="105"/>
      <c r="HM36" s="105"/>
      <c r="HN36" s="105"/>
      <c r="HO36" s="105"/>
      <c r="HP36" s="105"/>
      <c r="HQ36" s="105"/>
      <c r="HR36" s="104"/>
      <c r="HS36" s="105"/>
      <c r="HT36" s="105"/>
      <c r="HU36" s="105"/>
      <c r="HV36" s="105"/>
      <c r="HW36" s="105"/>
      <c r="HX36" s="105"/>
      <c r="HY36" s="105"/>
      <c r="HZ36" s="396"/>
    </row>
    <row r="37" spans="1:234" s="4" customFormat="1" ht="60" customHeight="1" thickTop="1" thickBot="1">
      <c r="A37" s="368" t="s">
        <v>53</v>
      </c>
      <c r="B37" s="369"/>
      <c r="C37" s="370"/>
      <c r="D37" s="368" t="s">
        <v>54</v>
      </c>
      <c r="E37" s="369"/>
      <c r="F37" s="370"/>
      <c r="G37" s="271" t="s">
        <v>198</v>
      </c>
      <c r="H37" s="271" t="s">
        <v>198</v>
      </c>
      <c r="I37" s="271" t="s">
        <v>2952</v>
      </c>
      <c r="J37" s="271" t="s">
        <v>198</v>
      </c>
      <c r="K37" s="271" t="s">
        <v>2952</v>
      </c>
      <c r="L37" s="271" t="s">
        <v>2952</v>
      </c>
      <c r="M37" s="271" t="s">
        <v>198</v>
      </c>
      <c r="N37" s="271" t="s">
        <v>198</v>
      </c>
      <c r="O37" s="271" t="s">
        <v>198</v>
      </c>
      <c r="P37" s="271" t="s">
        <v>198</v>
      </c>
      <c r="Q37" s="271" t="s">
        <v>2952</v>
      </c>
      <c r="R37" s="271" t="s">
        <v>2952</v>
      </c>
      <c r="S37" s="271" t="s">
        <v>198</v>
      </c>
      <c r="T37" s="271" t="s">
        <v>2952</v>
      </c>
      <c r="U37" s="271" t="s">
        <v>2952</v>
      </c>
      <c r="V37" s="271" t="s">
        <v>198</v>
      </c>
      <c r="W37" s="271" t="s">
        <v>2952</v>
      </c>
      <c r="X37" s="271" t="s">
        <v>2952</v>
      </c>
      <c r="Y37" s="271" t="s">
        <v>198</v>
      </c>
      <c r="Z37" s="271" t="s">
        <v>2952</v>
      </c>
      <c r="AA37" s="271" t="s">
        <v>2952</v>
      </c>
      <c r="AB37" s="271" t="s">
        <v>198</v>
      </c>
      <c r="AC37" s="271" t="s">
        <v>2952</v>
      </c>
      <c r="AD37" s="271" t="s">
        <v>2952</v>
      </c>
      <c r="AE37" s="271" t="s">
        <v>198</v>
      </c>
      <c r="AF37" s="271" t="s">
        <v>2952</v>
      </c>
      <c r="AG37" s="271" t="s">
        <v>2952</v>
      </c>
      <c r="AH37" s="271" t="s">
        <v>2952</v>
      </c>
      <c r="AI37" s="271"/>
      <c r="AJ37" s="397"/>
      <c r="AK37" s="368" t="s">
        <v>54</v>
      </c>
      <c r="AL37" s="369"/>
      <c r="AM37" s="370"/>
      <c r="AN37" s="271" t="s">
        <v>198</v>
      </c>
      <c r="AO37" s="271" t="s">
        <v>198</v>
      </c>
      <c r="AP37" s="271" t="s">
        <v>375</v>
      </c>
      <c r="AQ37" s="271" t="s">
        <v>198</v>
      </c>
      <c r="AR37" s="271" t="s">
        <v>2952</v>
      </c>
      <c r="AS37" s="271" t="s">
        <v>2952</v>
      </c>
      <c r="AT37" s="271" t="s">
        <v>198</v>
      </c>
      <c r="AU37" s="271" t="s">
        <v>198</v>
      </c>
      <c r="AV37" s="271" t="s">
        <v>198</v>
      </c>
      <c r="AW37" s="271" t="s">
        <v>198</v>
      </c>
      <c r="AX37" s="271" t="s">
        <v>198</v>
      </c>
      <c r="AY37" s="271" t="s">
        <v>198</v>
      </c>
      <c r="AZ37" s="271" t="s">
        <v>198</v>
      </c>
      <c r="BA37" s="271" t="s">
        <v>375</v>
      </c>
      <c r="BB37" s="271" t="s">
        <v>2952</v>
      </c>
      <c r="BC37" s="271" t="s">
        <v>198</v>
      </c>
      <c r="BD37" s="271" t="s">
        <v>2952</v>
      </c>
      <c r="BE37" s="271" t="s">
        <v>2952</v>
      </c>
      <c r="BF37" s="271" t="s">
        <v>198</v>
      </c>
      <c r="BG37" s="271" t="s">
        <v>198</v>
      </c>
      <c r="BH37" s="271" t="s">
        <v>2952</v>
      </c>
      <c r="BI37" s="271" t="s">
        <v>198</v>
      </c>
      <c r="BJ37" s="271" t="s">
        <v>198</v>
      </c>
      <c r="BK37" s="271" t="s">
        <v>198</v>
      </c>
      <c r="BL37" s="271" t="s">
        <v>2952</v>
      </c>
      <c r="BM37" s="271" t="s">
        <v>2952</v>
      </c>
      <c r="BN37" s="271" t="s">
        <v>2952</v>
      </c>
      <c r="BO37" s="271" t="s">
        <v>2952</v>
      </c>
      <c r="BP37" s="271" t="s">
        <v>2952</v>
      </c>
      <c r="BQ37" s="397"/>
      <c r="BR37" s="368" t="s">
        <v>54</v>
      </c>
      <c r="BS37" s="369"/>
      <c r="BT37" s="370"/>
      <c r="BU37" s="271" t="s">
        <v>198</v>
      </c>
      <c r="BV37" s="271" t="s">
        <v>2952</v>
      </c>
      <c r="BW37" s="271" t="s">
        <v>2952</v>
      </c>
      <c r="BX37" s="271" t="s">
        <v>198</v>
      </c>
      <c r="BY37" s="271" t="s">
        <v>2952</v>
      </c>
      <c r="BZ37" s="271" t="s">
        <v>2952</v>
      </c>
      <c r="CA37" s="271" t="s">
        <v>198</v>
      </c>
      <c r="CB37" s="271" t="s">
        <v>2952</v>
      </c>
      <c r="CC37" s="271" t="s">
        <v>2952</v>
      </c>
      <c r="CD37" s="271" t="s">
        <v>2952</v>
      </c>
      <c r="CE37" s="271" t="s">
        <v>2952</v>
      </c>
      <c r="CF37" s="271" t="s">
        <v>2952</v>
      </c>
      <c r="CG37" s="271" t="s">
        <v>198</v>
      </c>
      <c r="CH37" s="271" t="s">
        <v>2952</v>
      </c>
      <c r="CI37" s="271" t="s">
        <v>2952</v>
      </c>
      <c r="CJ37" s="271" t="s">
        <v>2952</v>
      </c>
      <c r="CK37" s="271" t="s">
        <v>198</v>
      </c>
      <c r="CL37" s="271" t="s">
        <v>2952</v>
      </c>
      <c r="CM37" s="271" t="s">
        <v>198</v>
      </c>
      <c r="CN37" s="271" t="s">
        <v>375</v>
      </c>
      <c r="CO37" s="271" t="s">
        <v>2952</v>
      </c>
      <c r="CP37" s="271" t="s">
        <v>2952</v>
      </c>
      <c r="CQ37" s="271" t="s">
        <v>2952</v>
      </c>
      <c r="CR37" s="271" t="s">
        <v>2952</v>
      </c>
      <c r="CS37" s="271" t="s">
        <v>198</v>
      </c>
      <c r="CT37" s="271" t="s">
        <v>2952</v>
      </c>
      <c r="CU37" s="271" t="s">
        <v>2952</v>
      </c>
      <c r="CV37" s="271" t="s">
        <v>2952</v>
      </c>
      <c r="CW37" s="271" t="s">
        <v>2952</v>
      </c>
      <c r="CX37" s="397"/>
      <c r="CY37" s="368" t="s">
        <v>54</v>
      </c>
      <c r="CZ37" s="369"/>
      <c r="DA37" s="370"/>
      <c r="DB37" s="271" t="s">
        <v>375</v>
      </c>
      <c r="DC37" s="271" t="s">
        <v>2952</v>
      </c>
      <c r="DD37" s="271" t="s">
        <v>2952</v>
      </c>
      <c r="DE37" s="271" t="s">
        <v>198</v>
      </c>
      <c r="DF37" s="271" t="s">
        <v>2952</v>
      </c>
      <c r="DG37" s="271" t="s">
        <v>2952</v>
      </c>
      <c r="DH37" s="271" t="s">
        <v>2952</v>
      </c>
      <c r="DI37" s="271" t="s">
        <v>2952</v>
      </c>
      <c r="DJ37" s="271" t="s">
        <v>2952</v>
      </c>
      <c r="DK37" s="271"/>
      <c r="DL37" s="271"/>
      <c r="DM37" s="271"/>
      <c r="DN37" s="271"/>
      <c r="DO37" s="271"/>
      <c r="DP37" s="271"/>
      <c r="DQ37" s="271"/>
      <c r="DR37" s="271"/>
      <c r="DS37" s="271"/>
      <c r="DT37" s="271"/>
      <c r="DU37" s="271"/>
      <c r="DV37" s="271"/>
      <c r="DW37" s="271"/>
      <c r="DX37" s="271"/>
      <c r="DY37" s="271"/>
      <c r="DZ37" s="271"/>
      <c r="EA37" s="271"/>
      <c r="EB37" s="271"/>
      <c r="EC37" s="271"/>
      <c r="ED37" s="271"/>
      <c r="EE37" s="397"/>
      <c r="EF37" s="368" t="s">
        <v>54</v>
      </c>
      <c r="EG37" s="369"/>
      <c r="EH37" s="370"/>
      <c r="EI37" s="271" t="s">
        <v>2952</v>
      </c>
      <c r="EJ37" s="271"/>
      <c r="EK37" s="271"/>
      <c r="EL37" s="271"/>
      <c r="EM37" s="271"/>
      <c r="EN37" s="271"/>
      <c r="EO37" s="271"/>
      <c r="EP37" s="271"/>
      <c r="EQ37" s="271"/>
      <c r="ER37" s="271"/>
      <c r="ES37" s="271"/>
      <c r="ET37" s="271"/>
      <c r="EU37" s="271"/>
      <c r="EV37" s="271"/>
      <c r="EW37" s="271"/>
      <c r="EX37" s="271"/>
      <c r="EY37" s="271"/>
      <c r="EZ37" s="271"/>
      <c r="FA37" s="271"/>
      <c r="FB37" s="271"/>
      <c r="FC37" s="271"/>
      <c r="FD37" s="271"/>
      <c r="FE37" s="271"/>
      <c r="FF37" s="271"/>
      <c r="FG37" s="271"/>
      <c r="FH37" s="271"/>
      <c r="FI37" s="271"/>
      <c r="FJ37" s="271"/>
      <c r="FK37" s="271"/>
      <c r="FL37" s="397"/>
      <c r="FM37" s="368" t="s">
        <v>54</v>
      </c>
      <c r="FN37" s="369"/>
      <c r="FO37" s="370"/>
      <c r="FP37" s="271" t="s">
        <v>198</v>
      </c>
      <c r="FQ37" s="271" t="s">
        <v>2952</v>
      </c>
      <c r="FR37" s="271" t="s">
        <v>2952</v>
      </c>
      <c r="FS37" s="271" t="s">
        <v>2952</v>
      </c>
      <c r="FT37" s="271"/>
      <c r="FU37" s="271"/>
      <c r="FV37" s="271"/>
      <c r="FW37" s="271"/>
      <c r="FX37" s="271"/>
      <c r="FY37" s="271"/>
      <c r="FZ37" s="271"/>
      <c r="GA37" s="271"/>
      <c r="GB37" s="271"/>
      <c r="GC37" s="271"/>
      <c r="GD37" s="271"/>
      <c r="GE37" s="271"/>
      <c r="GF37" s="271"/>
      <c r="GG37" s="271"/>
      <c r="GH37" s="271"/>
      <c r="GI37" s="271"/>
      <c r="GJ37" s="271"/>
      <c r="GK37" s="271"/>
      <c r="GL37" s="271"/>
      <c r="GM37" s="271"/>
      <c r="GN37" s="271"/>
      <c r="GO37" s="271"/>
      <c r="GP37" s="271"/>
      <c r="GQ37" s="271"/>
      <c r="GR37" s="271"/>
      <c r="GS37" s="397"/>
      <c r="GT37" s="368" t="s">
        <v>54</v>
      </c>
      <c r="GU37" s="369"/>
      <c r="GV37" s="370"/>
      <c r="GW37" s="271"/>
      <c r="GX37" s="271"/>
      <c r="GY37" s="271"/>
      <c r="GZ37" s="271"/>
      <c r="HA37" s="271"/>
      <c r="HB37" s="271"/>
      <c r="HC37" s="271"/>
      <c r="HD37" s="271"/>
      <c r="HE37" s="271"/>
      <c r="HF37" s="271"/>
      <c r="HG37" s="271"/>
      <c r="HH37" s="271"/>
      <c r="HI37" s="271"/>
      <c r="HJ37" s="271"/>
      <c r="HK37" s="271"/>
      <c r="HL37" s="271"/>
      <c r="HM37" s="271"/>
      <c r="HN37" s="271"/>
      <c r="HO37" s="271"/>
      <c r="HP37" s="271"/>
      <c r="HQ37" s="271"/>
      <c r="HR37" s="271"/>
      <c r="HS37" s="271"/>
      <c r="HT37" s="271"/>
      <c r="HU37" s="271"/>
      <c r="HV37" s="271"/>
      <c r="HW37" s="271"/>
      <c r="HX37" s="271"/>
      <c r="HY37" s="271"/>
      <c r="HZ37" s="397"/>
    </row>
    <row r="38" spans="1:234" ht="15" customHeight="1" thickBot="1">
      <c r="A38" s="405" t="s">
        <v>3568</v>
      </c>
      <c r="B38" s="406"/>
      <c r="C38" s="406"/>
      <c r="D38" s="132" t="s">
        <v>632</v>
      </c>
      <c r="E38" s="72" t="s">
        <v>632</v>
      </c>
      <c r="F38" s="72" t="s">
        <v>632</v>
      </c>
      <c r="G38" s="72" t="s">
        <v>632</v>
      </c>
      <c r="H38" s="72" t="s">
        <v>632</v>
      </c>
      <c r="I38" s="72" t="s">
        <v>632</v>
      </c>
      <c r="J38" s="72" t="s">
        <v>632</v>
      </c>
      <c r="K38" s="72" t="s">
        <v>632</v>
      </c>
      <c r="L38" s="72" t="s">
        <v>632</v>
      </c>
      <c r="M38" s="72" t="s">
        <v>632</v>
      </c>
      <c r="N38" s="72" t="s">
        <v>632</v>
      </c>
      <c r="O38" s="72" t="s">
        <v>632</v>
      </c>
      <c r="P38" s="72" t="s">
        <v>632</v>
      </c>
      <c r="Q38" s="72" t="s">
        <v>632</v>
      </c>
      <c r="R38" s="72" t="s">
        <v>632</v>
      </c>
      <c r="S38" s="72" t="s">
        <v>632</v>
      </c>
      <c r="T38" s="73" t="s">
        <v>632</v>
      </c>
      <c r="U38" s="73" t="s">
        <v>632</v>
      </c>
      <c r="V38" s="73" t="s">
        <v>632</v>
      </c>
      <c r="W38" s="73" t="s">
        <v>632</v>
      </c>
      <c r="X38" s="73" t="s">
        <v>632</v>
      </c>
      <c r="Y38" s="73" t="s">
        <v>632</v>
      </c>
      <c r="Z38" s="73" t="s">
        <v>632</v>
      </c>
      <c r="AA38" s="73" t="s">
        <v>632</v>
      </c>
      <c r="AB38" s="72" t="s">
        <v>632</v>
      </c>
      <c r="AC38" s="73" t="s">
        <v>632</v>
      </c>
      <c r="AD38" s="73" t="s">
        <v>632</v>
      </c>
      <c r="AE38" s="73" t="s">
        <v>632</v>
      </c>
      <c r="AF38" s="73" t="s">
        <v>632</v>
      </c>
      <c r="AG38" s="73" t="s">
        <v>632</v>
      </c>
      <c r="AH38" s="73" t="s">
        <v>632</v>
      </c>
      <c r="AI38" s="73" t="s">
        <v>632</v>
      </c>
      <c r="AJ38" s="5" t="s">
        <v>144</v>
      </c>
      <c r="AK38" s="76" t="s">
        <v>632</v>
      </c>
      <c r="AL38" s="72" t="s">
        <v>632</v>
      </c>
      <c r="AM38" s="72" t="s">
        <v>632</v>
      </c>
      <c r="AN38" s="72" t="s">
        <v>632</v>
      </c>
      <c r="AO38" s="72" t="s">
        <v>632</v>
      </c>
      <c r="AP38" s="72" t="s">
        <v>632</v>
      </c>
      <c r="AQ38" s="72" t="s">
        <v>632</v>
      </c>
      <c r="AR38" s="72" t="s">
        <v>632</v>
      </c>
      <c r="AS38" s="72" t="s">
        <v>632</v>
      </c>
      <c r="AT38" s="72" t="s">
        <v>632</v>
      </c>
      <c r="AU38" s="72" t="s">
        <v>632</v>
      </c>
      <c r="AV38" s="72" t="s">
        <v>632</v>
      </c>
      <c r="AW38" s="72" t="s">
        <v>632</v>
      </c>
      <c r="AX38" s="72" t="s">
        <v>632</v>
      </c>
      <c r="AY38" s="72" t="s">
        <v>632</v>
      </c>
      <c r="AZ38" s="72" t="s">
        <v>632</v>
      </c>
      <c r="BA38" s="73" t="s">
        <v>632</v>
      </c>
      <c r="BB38" s="73" t="s">
        <v>632</v>
      </c>
      <c r="BC38" s="73" t="s">
        <v>632</v>
      </c>
      <c r="BD38" s="73" t="s">
        <v>632</v>
      </c>
      <c r="BE38" s="73" t="s">
        <v>632</v>
      </c>
      <c r="BF38" s="73" t="s">
        <v>632</v>
      </c>
      <c r="BG38" s="73" t="s">
        <v>632</v>
      </c>
      <c r="BH38" s="73" t="s">
        <v>632</v>
      </c>
      <c r="BI38" s="72" t="s">
        <v>632</v>
      </c>
      <c r="BJ38" s="73" t="s">
        <v>632</v>
      </c>
      <c r="BK38" s="73" t="s">
        <v>632</v>
      </c>
      <c r="BL38" s="73" t="s">
        <v>632</v>
      </c>
      <c r="BM38" s="73" t="s">
        <v>632</v>
      </c>
      <c r="BN38" s="73" t="s">
        <v>632</v>
      </c>
      <c r="BO38" s="73" t="s">
        <v>632</v>
      </c>
      <c r="BP38" s="73" t="s">
        <v>632</v>
      </c>
      <c r="BQ38" s="5" t="s">
        <v>144</v>
      </c>
      <c r="BR38" s="76" t="s">
        <v>632</v>
      </c>
      <c r="BS38" s="72" t="s">
        <v>632</v>
      </c>
      <c r="BT38" s="72" t="s">
        <v>632</v>
      </c>
      <c r="BU38" s="72" t="s">
        <v>632</v>
      </c>
      <c r="BV38" s="72" t="s">
        <v>632</v>
      </c>
      <c r="BW38" s="72" t="s">
        <v>632</v>
      </c>
      <c r="BX38" s="72" t="s">
        <v>632</v>
      </c>
      <c r="BY38" s="72" t="s">
        <v>632</v>
      </c>
      <c r="BZ38" s="73" t="s">
        <v>632</v>
      </c>
      <c r="CA38" s="72" t="s">
        <v>632</v>
      </c>
      <c r="CB38" s="72" t="s">
        <v>632</v>
      </c>
      <c r="CC38" s="73" t="s">
        <v>632</v>
      </c>
      <c r="CD38" s="72" t="s">
        <v>632</v>
      </c>
      <c r="CE38" s="72" t="s">
        <v>632</v>
      </c>
      <c r="CF38" s="73" t="s">
        <v>632</v>
      </c>
      <c r="CG38" s="72" t="s">
        <v>632</v>
      </c>
      <c r="CH38" s="72" t="s">
        <v>632</v>
      </c>
      <c r="CI38" s="73" t="s">
        <v>632</v>
      </c>
      <c r="CJ38" s="73" t="s">
        <v>632</v>
      </c>
      <c r="CK38" s="72" t="s">
        <v>632</v>
      </c>
      <c r="CL38" s="73" t="s">
        <v>632</v>
      </c>
      <c r="CM38" s="73" t="s">
        <v>632</v>
      </c>
      <c r="CN38" s="73" t="s">
        <v>632</v>
      </c>
      <c r="CO38" s="73" t="s">
        <v>632</v>
      </c>
      <c r="CP38" s="72" t="s">
        <v>632</v>
      </c>
      <c r="CQ38" s="72" t="s">
        <v>632</v>
      </c>
      <c r="CR38" s="73" t="s">
        <v>632</v>
      </c>
      <c r="CS38" s="72" t="s">
        <v>632</v>
      </c>
      <c r="CT38" s="73" t="s">
        <v>632</v>
      </c>
      <c r="CU38" s="73" t="s">
        <v>632</v>
      </c>
      <c r="CV38" s="73" t="s">
        <v>632</v>
      </c>
      <c r="CW38" s="73" t="s">
        <v>632</v>
      </c>
      <c r="CX38" s="5" t="s">
        <v>144</v>
      </c>
      <c r="CY38" s="76" t="s">
        <v>632</v>
      </c>
      <c r="CZ38" s="72" t="s">
        <v>632</v>
      </c>
      <c r="DA38" s="72" t="s">
        <v>632</v>
      </c>
      <c r="DB38" s="72" t="s">
        <v>632</v>
      </c>
      <c r="DC38" s="72" t="s">
        <v>632</v>
      </c>
      <c r="DD38" s="73" t="s">
        <v>632</v>
      </c>
      <c r="DE38" s="72" t="s">
        <v>632</v>
      </c>
      <c r="DF38" s="72" t="s">
        <v>632</v>
      </c>
      <c r="DG38" s="73" t="s">
        <v>632</v>
      </c>
      <c r="DH38" s="72" t="s">
        <v>632</v>
      </c>
      <c r="DI38" s="72" t="s">
        <v>632</v>
      </c>
      <c r="DJ38" s="73" t="s">
        <v>632</v>
      </c>
      <c r="DK38" s="72" t="s">
        <v>632</v>
      </c>
      <c r="DL38" s="72" t="s">
        <v>632</v>
      </c>
      <c r="DM38" s="72" t="s">
        <v>632</v>
      </c>
      <c r="DN38" s="72" t="s">
        <v>632</v>
      </c>
      <c r="DO38" s="73" t="s">
        <v>632</v>
      </c>
      <c r="DP38" s="73" t="s">
        <v>632</v>
      </c>
      <c r="DQ38" s="73" t="s">
        <v>632</v>
      </c>
      <c r="DR38" s="73" t="s">
        <v>632</v>
      </c>
      <c r="DS38" s="73" t="s">
        <v>632</v>
      </c>
      <c r="DT38" s="73" t="s">
        <v>632</v>
      </c>
      <c r="DU38" s="73" t="s">
        <v>632</v>
      </c>
      <c r="DV38" s="73" t="s">
        <v>632</v>
      </c>
      <c r="DW38" s="72" t="s">
        <v>632</v>
      </c>
      <c r="DX38" s="73" t="s">
        <v>632</v>
      </c>
      <c r="DY38" s="73" t="s">
        <v>632</v>
      </c>
      <c r="DZ38" s="73" t="s">
        <v>632</v>
      </c>
      <c r="EA38" s="73" t="s">
        <v>632</v>
      </c>
      <c r="EB38" s="73" t="s">
        <v>632</v>
      </c>
      <c r="EC38" s="73" t="s">
        <v>632</v>
      </c>
      <c r="ED38" s="73" t="s">
        <v>632</v>
      </c>
      <c r="EE38" s="5" t="s">
        <v>144</v>
      </c>
      <c r="EF38" s="76" t="s">
        <v>632</v>
      </c>
      <c r="EG38" s="72" t="s">
        <v>632</v>
      </c>
      <c r="EH38" s="72" t="s">
        <v>632</v>
      </c>
      <c r="EI38" s="73" t="s">
        <v>632</v>
      </c>
      <c r="EJ38" s="72" t="s">
        <v>632</v>
      </c>
      <c r="EK38" s="72" t="s">
        <v>632</v>
      </c>
      <c r="EL38" s="72" t="s">
        <v>632</v>
      </c>
      <c r="EM38" s="72" t="s">
        <v>632</v>
      </c>
      <c r="EN38" s="72" t="s">
        <v>632</v>
      </c>
      <c r="EO38" s="72" t="s">
        <v>632</v>
      </c>
      <c r="EP38" s="72" t="s">
        <v>632</v>
      </c>
      <c r="EQ38" s="72" t="s">
        <v>632</v>
      </c>
      <c r="ER38" s="72" t="s">
        <v>632</v>
      </c>
      <c r="ES38" s="72" t="s">
        <v>632</v>
      </c>
      <c r="ET38" s="72" t="s">
        <v>632</v>
      </c>
      <c r="EU38" s="72" t="s">
        <v>632</v>
      </c>
      <c r="EV38" s="73" t="s">
        <v>632</v>
      </c>
      <c r="EW38" s="73" t="s">
        <v>632</v>
      </c>
      <c r="EX38" s="73" t="s">
        <v>632</v>
      </c>
      <c r="EY38" s="73" t="s">
        <v>632</v>
      </c>
      <c r="EZ38" s="73" t="s">
        <v>632</v>
      </c>
      <c r="FA38" s="73" t="s">
        <v>632</v>
      </c>
      <c r="FB38" s="73" t="s">
        <v>632</v>
      </c>
      <c r="FC38" s="73" t="s">
        <v>632</v>
      </c>
      <c r="FD38" s="72" t="s">
        <v>632</v>
      </c>
      <c r="FE38" s="73" t="s">
        <v>632</v>
      </c>
      <c r="FF38" s="73" t="s">
        <v>632</v>
      </c>
      <c r="FG38" s="73" t="s">
        <v>632</v>
      </c>
      <c r="FH38" s="73" t="s">
        <v>632</v>
      </c>
      <c r="FI38" s="73" t="s">
        <v>632</v>
      </c>
      <c r="FJ38" s="73" t="s">
        <v>632</v>
      </c>
      <c r="FK38" s="73" t="s">
        <v>632</v>
      </c>
      <c r="FL38" s="5" t="s">
        <v>144</v>
      </c>
      <c r="FM38" s="76" t="s">
        <v>632</v>
      </c>
      <c r="FN38" s="72" t="s">
        <v>632</v>
      </c>
      <c r="FO38" s="72" t="s">
        <v>632</v>
      </c>
      <c r="FP38" s="72" t="s">
        <v>632</v>
      </c>
      <c r="FQ38" s="72" t="s">
        <v>632</v>
      </c>
      <c r="FR38" s="72" t="s">
        <v>632</v>
      </c>
      <c r="FS38" s="73" t="s">
        <v>632</v>
      </c>
      <c r="FT38" s="72" t="s">
        <v>632</v>
      </c>
      <c r="FU38" s="72" t="s">
        <v>632</v>
      </c>
      <c r="FV38" s="72" t="s">
        <v>632</v>
      </c>
      <c r="FW38" s="72" t="s">
        <v>632</v>
      </c>
      <c r="FX38" s="72" t="s">
        <v>632</v>
      </c>
      <c r="FY38" s="72" t="s">
        <v>632</v>
      </c>
      <c r="FZ38" s="72" t="s">
        <v>632</v>
      </c>
      <c r="GA38" s="72" t="s">
        <v>632</v>
      </c>
      <c r="GB38" s="72" t="s">
        <v>632</v>
      </c>
      <c r="GC38" s="73" t="s">
        <v>632</v>
      </c>
      <c r="GD38" s="73" t="s">
        <v>632</v>
      </c>
      <c r="GE38" s="73" t="s">
        <v>632</v>
      </c>
      <c r="GF38" s="73" t="s">
        <v>632</v>
      </c>
      <c r="GG38" s="73" t="s">
        <v>632</v>
      </c>
      <c r="GH38" s="73" t="s">
        <v>632</v>
      </c>
      <c r="GI38" s="73" t="s">
        <v>632</v>
      </c>
      <c r="GJ38" s="73" t="s">
        <v>632</v>
      </c>
      <c r="GK38" s="72" t="s">
        <v>632</v>
      </c>
      <c r="GL38" s="73" t="s">
        <v>632</v>
      </c>
      <c r="GM38" s="73" t="s">
        <v>632</v>
      </c>
      <c r="GN38" s="73" t="s">
        <v>632</v>
      </c>
      <c r="GO38" s="73" t="s">
        <v>632</v>
      </c>
      <c r="GP38" s="73" t="s">
        <v>632</v>
      </c>
      <c r="GQ38" s="73" t="s">
        <v>632</v>
      </c>
      <c r="GR38" s="73" t="s">
        <v>632</v>
      </c>
      <c r="GS38" s="5" t="s">
        <v>144</v>
      </c>
      <c r="GT38" s="76" t="s">
        <v>632</v>
      </c>
      <c r="GU38" s="72" t="s">
        <v>632</v>
      </c>
      <c r="GV38" s="72" t="s">
        <v>632</v>
      </c>
      <c r="GW38" s="72" t="s">
        <v>632</v>
      </c>
      <c r="GX38" s="72" t="s">
        <v>632</v>
      </c>
      <c r="GY38" s="72" t="s">
        <v>632</v>
      </c>
      <c r="GZ38" s="72" t="s">
        <v>632</v>
      </c>
      <c r="HA38" s="72" t="s">
        <v>632</v>
      </c>
      <c r="HB38" s="72" t="s">
        <v>632</v>
      </c>
      <c r="HC38" s="72" t="s">
        <v>632</v>
      </c>
      <c r="HD38" s="72" t="s">
        <v>632</v>
      </c>
      <c r="HE38" s="72" t="s">
        <v>632</v>
      </c>
      <c r="HF38" s="72" t="s">
        <v>632</v>
      </c>
      <c r="HG38" s="72" t="s">
        <v>632</v>
      </c>
      <c r="HH38" s="72" t="s">
        <v>632</v>
      </c>
      <c r="HI38" s="72" t="s">
        <v>632</v>
      </c>
      <c r="HJ38" s="73" t="s">
        <v>632</v>
      </c>
      <c r="HK38" s="73" t="s">
        <v>632</v>
      </c>
      <c r="HL38" s="73" t="s">
        <v>632</v>
      </c>
      <c r="HM38" s="73" t="s">
        <v>632</v>
      </c>
      <c r="HN38" s="73" t="s">
        <v>632</v>
      </c>
      <c r="HO38" s="73" t="s">
        <v>632</v>
      </c>
      <c r="HP38" s="73" t="s">
        <v>632</v>
      </c>
      <c r="HQ38" s="73" t="s">
        <v>632</v>
      </c>
      <c r="HR38" s="72" t="s">
        <v>632</v>
      </c>
      <c r="HS38" s="73" t="s">
        <v>632</v>
      </c>
      <c r="HT38" s="73" t="s">
        <v>632</v>
      </c>
      <c r="HU38" s="73" t="s">
        <v>632</v>
      </c>
      <c r="HV38" s="73" t="s">
        <v>632</v>
      </c>
      <c r="HW38" s="73" t="s">
        <v>632</v>
      </c>
      <c r="HX38" s="73" t="s">
        <v>632</v>
      </c>
      <c r="HY38" s="73" t="s">
        <v>632</v>
      </c>
      <c r="HZ38" s="5" t="s">
        <v>144</v>
      </c>
    </row>
    <row r="39" spans="1:234" ht="15" customHeight="1">
      <c r="A39" s="439" t="s">
        <v>683</v>
      </c>
      <c r="B39" s="90" t="s">
        <v>673</v>
      </c>
      <c r="C39" s="120">
        <v>40908</v>
      </c>
      <c r="D39" s="202"/>
      <c r="E39" s="211"/>
      <c r="F39" s="211"/>
      <c r="G39" s="211"/>
      <c r="H39" s="211"/>
      <c r="I39" s="211"/>
      <c r="J39" s="211"/>
      <c r="K39" s="211"/>
      <c r="L39" s="211"/>
      <c r="M39" s="211"/>
      <c r="N39" s="211"/>
      <c r="O39" s="211"/>
      <c r="P39" s="211"/>
      <c r="Q39" s="211"/>
      <c r="R39" s="211"/>
      <c r="S39" s="211"/>
      <c r="T39" s="211"/>
      <c r="U39" s="211"/>
      <c r="V39" s="211"/>
      <c r="W39" s="211"/>
      <c r="X39" s="211"/>
      <c r="Y39" s="211"/>
      <c r="Z39" s="211"/>
      <c r="AA39" s="220"/>
      <c r="AB39" s="211"/>
      <c r="AC39" s="211"/>
      <c r="AD39" s="211"/>
      <c r="AE39" s="211"/>
      <c r="AF39" s="211"/>
      <c r="AG39" s="211"/>
      <c r="AH39" s="211"/>
      <c r="AI39" s="211"/>
      <c r="AJ39" s="79">
        <f t="shared" ref="AJ39:AJ79" si="0">(IF(ISBLANK(G39),0,G39-$G$34)+IF(ISBLANK(H39),0,H39-$H$34)+IF(ISBLANK(I39),0,I39-$I$34)+IF(ISBLANK(J39),0,J39-$J$34)+IF(ISBLANK(K39),0,K39-$K$34)+IF(ISBLANK(L39),0,L39-$L$34)+IF(ISBLANK(M39),0,M39-$M$34)+IF(ISBLANK(N39),0,N39-$N$34)+IF(ISBLANK(O39),0,O39-$O$34)+IF(ISBLANK(P39),0,P39-$P$34)+IF(ISBLANK(Q39),0,Q39-$Q$34)+IF(ISBLANK(R39),0,R39-$R$34)+IF(ISBLANK(S39),0,S39-$S$34)+IF(ISBLANK(T39),0,T39-$T$34)+IF(ISBLANK(U39),0,U39-$U$34)+IF(ISBLANK(V39),0,V39-$V$34)+IF(ISBLANK(W39),0,W39-$W$34)+IF(ISBLANK(X39),0,X39-$X$34)+IF(ISBLANK(Y39),0,Y39-$Y$34)+IF(ISBLANK(Z39),0,Z39-$Z$34)+IF(ISBLANK(AA39),0,AA39-$AA$34)+IF(ISBLANK(AB39),0,AB39-$AB$34)+IF(ISBLANK(AC39),0,AC39-$AC$34)+IF(ISBLANK(AD39),0,AD39-$AD$34)+IF(ISBLANK(AE39),0,AE39-$AE$34)+IF(ISBLANK(AF39),0,AF39-$AF$34)+IF(ISBLANK(AG39),0,AG39-$AG$34)+IF(ISBLANK(AH39),0,AH39-$AH$34)+IF(ISBLANK(AI39),0,AI39-$AI$34))/30</f>
        <v>0</v>
      </c>
      <c r="AK39" s="75"/>
      <c r="AL39" s="75"/>
      <c r="AM39" s="75"/>
      <c r="AN39" s="75"/>
      <c r="AO39" s="75"/>
      <c r="AP39" s="75"/>
      <c r="AQ39" s="75"/>
      <c r="AR39" s="75"/>
      <c r="AS39" s="75"/>
      <c r="AT39" s="75"/>
      <c r="AU39" s="75"/>
      <c r="AV39" s="75"/>
      <c r="AW39" s="75"/>
      <c r="AX39" s="75"/>
      <c r="AY39" s="75"/>
      <c r="AZ39" s="75"/>
      <c r="BA39" s="75"/>
      <c r="BB39" s="75"/>
      <c r="BC39" s="75"/>
      <c r="BD39" s="75"/>
      <c r="BE39" s="75"/>
      <c r="BF39" s="75"/>
      <c r="BG39" s="75"/>
      <c r="BH39" s="75"/>
      <c r="BI39" s="75"/>
      <c r="BJ39" s="75"/>
      <c r="BK39" s="75"/>
      <c r="BL39" s="75"/>
      <c r="BM39" s="75"/>
      <c r="BN39" s="75"/>
      <c r="BO39" s="75"/>
      <c r="BP39" s="75"/>
      <c r="BQ39" s="79">
        <f t="shared" ref="BQ39:BQ79" si="1">(IF(ISBLANK(AN39),0,AN39-$AN$34)+IF(ISBLANK(AO39),0,AO39-$AO$34)+IF(ISBLANK(AP39),0,AP39-$AP$34)+IF(ISBLANK(AQ39),0,AQ39-$AQ$34)+IF(ISBLANK(AR39),0,AR39-$AR$34)+IF(ISBLANK(AS39),0,AS39-$AS$34)+IF(ISBLANK(AT39),0,AT39-$AT$34)+IF(ISBLANK(AU39),0,AU39-$AU$34)+IF(ISBLANK(AV39),0,AV39-$AV$34)+IF(ISBLANK(AW39),0,AW39-$AW$34)+IF(ISBLANK(AX39),0,AX39-$AX$34)+IF(ISBLANK(AY39),0,AY39-$AY$34)+IF(ISBLANK(AZ39),0,AZ39-$AZ$34)+IF(ISBLANK(BA39),0,BA39-$BA$34)+IF(ISBLANK(BB39),0,BB39-$BB$34)+IF(ISBLANK(BC39),0,BC39-$BC$34)+IF(ISBLANK(BD39),0,BD39-$BD$34)+IF(ISBLANK(BE39),0,BE39-$BE$34)+IF(ISBLANK(BF39),0,BF39-$BF$34)+IF(ISBLANK(BG39),0,BG39-$BG$34)+IF(ISBLANK(BH39),0,BH39-$BH$34)+IF(ISBLANK(BI39),0,BI39-$BI$34)+IF(ISBLANK(BJ39),0,BJ39-$BJ$34)+IF(ISBLANK(BK39),0,BK39-$BK$34)+IF(ISBLANK(BL39),0,BL39-$BL$34)+IF(ISBLANK(BM39),0,BM39-$BM$34)+IF(ISBLANK(BN39),0,BN39-$BN$34)+IF(ISBLANK(BO39),0,BO39-$BO$34)+IF(ISBLANK(BP39),0,BP39-$BP$34))/30</f>
        <v>0</v>
      </c>
      <c r="BR39" s="75"/>
      <c r="BS39" s="75"/>
      <c r="BT39" s="75"/>
      <c r="BU39" s="75"/>
      <c r="BV39" s="75"/>
      <c r="BW39" s="75"/>
      <c r="BX39" s="75"/>
      <c r="BY39" s="75"/>
      <c r="BZ39" s="75"/>
      <c r="CA39" s="75"/>
      <c r="CB39" s="75"/>
      <c r="CC39" s="75"/>
      <c r="CD39" s="75"/>
      <c r="CE39" s="75"/>
      <c r="CF39" s="75"/>
      <c r="CG39" s="75"/>
      <c r="CH39" s="75"/>
      <c r="CI39" s="75"/>
      <c r="CJ39" s="75"/>
      <c r="CK39" s="75"/>
      <c r="CL39" s="75"/>
      <c r="CM39" s="75"/>
      <c r="CN39" s="75"/>
      <c r="CO39" s="75"/>
      <c r="CP39" s="75"/>
      <c r="CQ39" s="75"/>
      <c r="CR39" s="75"/>
      <c r="CS39" s="75"/>
      <c r="CT39" s="75"/>
      <c r="CU39" s="75"/>
      <c r="CV39" s="75"/>
      <c r="CW39" s="75"/>
      <c r="CX39" s="79">
        <f t="shared" ref="CX39:CX79" si="2">(IF(ISBLANK(BU39),0,BU39-$BU$34)+IF(ISBLANK(BV39),0,BV39-$BV$34)+IF(ISBLANK(BW39),0,BW39-$BW$34)+IF(ISBLANK(BX39),0,BX39-$BX$34)+IF(ISBLANK(BY39),0,BY39-$BY$34)+IF(ISBLANK(BZ39),0,BZ39-$BZ$34)+IF(ISBLANK(CA39),0,CA39-$CA$34)+IF(ISBLANK(CB39),0,CB39-$CB$34)+IF(ISBLANK(CC39),0,CC39-$CC$34)+IF(ISBLANK(CD39),0,CD39-$CD$34)+IF(ISBLANK(CE39),0,CE39-$CE$34)+IF(ISBLANK(CF39),0,CF39-$CF$34)+IF(ISBLANK(CG39),0,CG39-$CG$34)+IF(ISBLANK(CH39),0,CH39-$CH$34)+IF(ISBLANK(CI39),0,CI39-$CI$34)+IF(ISBLANK(CJ39),0,CJ39-$CJ$34)+IF(ISBLANK(CK39),0,CK39-$CK$34)+IF(ISBLANK(CL39),0,CL39-$CL$34)+IF(ISBLANK(CM39),0,CM39-$CM$34)+IF(ISBLANK(CN39),0,CN39-$CN$34)+IF(ISBLANK(CO39),0,CO39-$CO$34)+IF(ISBLANK(CP39),0,CP39-$CP$34)+IF(ISBLANK(CQ39),0,CQ39-$CQ$34)+IF(ISBLANK(CR39),0,CR39-$CR$34)+IF(ISBLANK(CS39),0,CS39-$CS$34)+IF(ISBLANK(CT39),0,CT39-$CT$34)+IF(ISBLANK(CU39),0,CU39-$CU$34)+IF(ISBLANK(CV39),0,CV39-$CV$34)+IF(ISBLANK(CW39),0,CW39-$CW$34))/30</f>
        <v>0</v>
      </c>
      <c r="CY39" s="75"/>
      <c r="CZ39" s="75"/>
      <c r="DA39" s="75"/>
      <c r="DB39" s="75"/>
      <c r="DC39" s="75"/>
      <c r="DD39" s="75"/>
      <c r="DE39" s="75"/>
      <c r="DF39" s="75"/>
      <c r="DG39" s="75"/>
      <c r="DH39" s="75"/>
      <c r="DI39" s="75"/>
      <c r="DJ39" s="75"/>
      <c r="DK39" s="75"/>
      <c r="DL39" s="75"/>
      <c r="DM39" s="75"/>
      <c r="DN39" s="75"/>
      <c r="DO39" s="75"/>
      <c r="DP39" s="75"/>
      <c r="DQ39" s="75"/>
      <c r="DR39" s="75"/>
      <c r="DS39" s="75"/>
      <c r="DT39" s="75"/>
      <c r="DU39" s="75"/>
      <c r="DV39" s="75"/>
      <c r="DW39" s="75"/>
      <c r="DX39" s="75"/>
      <c r="DY39" s="75"/>
      <c r="DZ39" s="75"/>
      <c r="EA39" s="75"/>
      <c r="EB39" s="75"/>
      <c r="EC39" s="75"/>
      <c r="ED39" s="75"/>
      <c r="EE39" s="79">
        <f t="shared" ref="EE39:EE79" si="3">(IF(ISBLANK(DB39),0,DB39-$DB$34)+IF(ISBLANK(DC39),0,DC39-$DC$34)+IF(ISBLANK(DD39),0,DD39-$DD$34)+IF(ISBLANK(DE39),0,DE39-$DE$34)+IF(ISBLANK(DF39),0,DF39-$DF$34)+IF(ISBLANK(DG39),0,DG39-$DG$34)+IF(ISBLANK(DH39),0,DH39-$DH$34)+IF(ISBLANK(DI39),0,DI39-$DI$34)+IF(ISBLANK(DJ39),0,DJ39-$DJ$34)+IF(ISBLANK(DK39),0,DK39-$DK$34)+IF(ISBLANK(DL39),0,DL39-$DL$34)+IF(ISBLANK(DM39),0,DM39-$DM$34)+IF(ISBLANK(DN39),0,DN39-$DN$34)+IF(ISBLANK(DO39),0,DO39-$DO$34)+IF(ISBLANK(DP39),0,DP39-$DP$34)+IF(ISBLANK(DQ39),0,DQ39-$DQ$34)+IF(ISBLANK(DR39),0,DR39-$DR$34)+IF(ISBLANK(DS39),0,DS39-$DS$34)+IF(ISBLANK(DT39),0,DT39-$DT$34)+IF(ISBLANK(DU39),0,DU39-$DU$34)+IF(ISBLANK(DV39),0,DV39-$DV$34)+IF(ISBLANK(DW39),0,DW39-$DW$34)+IF(ISBLANK(DX39),0,DX39-$DX$34)+IF(ISBLANK(DY39),0,DY39-$DY$34)+IF(ISBLANK(DZ39),0,DZ39-$DZ$34)+IF(ISBLANK(EA39),0,EA39-$EA$34)+IF(ISBLANK(EB39),0,EB39-$EB$34)+IF(ISBLANK(EC39),0,EC39-$EC$34)+IF(ISBLANK(ED39),0,ED39-$ED$34))/30</f>
        <v>0</v>
      </c>
      <c r="EF39" s="75"/>
      <c r="EG39" s="75"/>
      <c r="EH39" s="75"/>
      <c r="EI39" s="75"/>
      <c r="EJ39" s="75"/>
      <c r="EK39" s="75"/>
      <c r="EL39" s="75"/>
      <c r="EM39" s="75"/>
      <c r="EN39" s="75"/>
      <c r="EO39" s="75"/>
      <c r="EP39" s="75"/>
      <c r="EQ39" s="75"/>
      <c r="ER39" s="75"/>
      <c r="ES39" s="75"/>
      <c r="ET39" s="75"/>
      <c r="EU39" s="75"/>
      <c r="EV39" s="75"/>
      <c r="EW39" s="75"/>
      <c r="EX39" s="75"/>
      <c r="EY39" s="75"/>
      <c r="EZ39" s="75"/>
      <c r="FA39" s="75"/>
      <c r="FB39" s="75"/>
      <c r="FC39" s="75"/>
      <c r="FD39" s="75"/>
      <c r="FE39" s="75"/>
      <c r="FF39" s="75"/>
      <c r="FG39" s="75"/>
      <c r="FH39" s="75"/>
      <c r="FI39" s="75"/>
      <c r="FJ39" s="75"/>
      <c r="FK39" s="75"/>
      <c r="FL39" s="79">
        <f t="shared" ref="FL39:FL79" si="4">(IF(ISBLANK(EI39),0,EI39-$EI$34)+IF(ISBLANK(EJ39),0,EJ39-$EJ$34)+IF(ISBLANK(EK39),0,EK39-$EK$34)+IF(ISBLANK(EL39),0,EL39-$EL$34)+IF(ISBLANK(EM39),0,EM39-$EM$34)+IF(ISBLANK(EN39),0,EN39-$EN$34)+IF(ISBLANK(EO39),0,EO39-$EO$34)+IF(ISBLANK(EP39),0,EP39-$EP$34)+IF(ISBLANK(EQ39),0,EQ39-$EQ$34)+IF(ISBLANK(ER39),0,ER39-$ER$34)+IF(ISBLANK(ES39),0,ES39-$ES$34)+IF(ISBLANK(ET39),0,ET39-$ET$34)+IF(ISBLANK(EU39),0,EU39-$EU$34)+IF(ISBLANK(EV39),0,EV39-$EV$34)+IF(ISBLANK(EW39),0,EW39-$EW$34)+IF(ISBLANK(EX39),0,EX39-$EX$34)+IF(ISBLANK(EY39),0,EY39-$EY$34)+IF(ISBLANK(EZ39),0,EZ39-$EZ$34)+IF(ISBLANK(FA39),0,FA39-$FA$34)+IF(ISBLANK(FB39),0,FB39-$FB$34)+IF(ISBLANK(FC39),0,FC39-$FC$34)+IF(ISBLANK(FD39),0,FD39-$FD$34)+IF(ISBLANK(FE39),0,FE39-$FE$34)+IF(ISBLANK(FF39),0,FF39-$FF$34)+IF(ISBLANK(FG39),0,FG39-$FG$34)+IF(ISBLANK(FH39),0,FH39-$FH$34)+IF(ISBLANK(FI39),0,FI39-$FI$34)+IF(ISBLANK(FJ39),0,FJ39-$FJ$34)+IF(ISBLANK(FK39),0,FK39-$FK$34))/30</f>
        <v>0</v>
      </c>
      <c r="FM39" s="75"/>
      <c r="FN39" s="75"/>
      <c r="FO39" s="75"/>
      <c r="FP39" s="75"/>
      <c r="FQ39" s="75"/>
      <c r="FR39" s="75"/>
      <c r="FS39" s="75"/>
      <c r="FT39" s="75"/>
      <c r="FU39" s="75"/>
      <c r="FV39" s="75"/>
      <c r="FW39" s="75"/>
      <c r="FX39" s="75"/>
      <c r="FY39" s="75"/>
      <c r="FZ39" s="75"/>
      <c r="GA39" s="75"/>
      <c r="GB39" s="75"/>
      <c r="GC39" s="75"/>
      <c r="GD39" s="75"/>
      <c r="GE39" s="75"/>
      <c r="GF39" s="75"/>
      <c r="GG39" s="75"/>
      <c r="GH39" s="75"/>
      <c r="GI39" s="75"/>
      <c r="GJ39" s="75"/>
      <c r="GK39" s="75"/>
      <c r="GL39" s="75"/>
      <c r="GM39" s="75"/>
      <c r="GN39" s="75"/>
      <c r="GO39" s="75"/>
      <c r="GP39" s="75"/>
      <c r="GQ39" s="75"/>
      <c r="GR39" s="75"/>
      <c r="GS39" s="79">
        <f t="shared" ref="GS39:GS79" si="5">(IF(ISBLANK(FP39),0,FP39-$FP$34)+IF(ISBLANK(FQ39),0,FQ39-$FQ$34)+IF(ISBLANK(FR39),0,FR39-$FR$34)+IF(ISBLANK(FS39),0,FS39-$FS$34)+IF(ISBLANK(FT39),0,FT39-$FT$34)+IF(ISBLANK(FU39),0,FU39-$FU$34)+IF(ISBLANK(FV39),0,FV39-$FV$34)+IF(ISBLANK(FW39),0,FW39-$FW$34)+IF(ISBLANK(FX39),0,FX39-$FX$34)+IF(ISBLANK(FY39),0,FY39-$FY$34)+IF(ISBLANK(FZ39),0,FZ39-$FZ$34)+IF(ISBLANK(GA39),0,GA39-$GA$34)+IF(ISBLANK(GB39),0,GB39-$GB$34)+IF(ISBLANK(GC39),0,GC39-$GC$34)+IF(ISBLANK(GD39),0,GD39-$GD$34)+IF(ISBLANK(GE39),0,GE39-$GE$34)+IF(ISBLANK(GF39),0,GF39-$GF$34)+IF(ISBLANK(GG39),0,GG39-$GG$34)+IF(ISBLANK(GH39),0,GH39-$GH$34)+IF(ISBLANK(GI39),0,GI39-$GI$34)+IF(ISBLANK(GJ39),0,GJ39-$GJ$34)+IF(ISBLANK(GK39),0,GK39-$GK$34)+IF(ISBLANK(GL39),0,GL39-$GL$34)+IF(ISBLANK(GM39),0,GM39-$GM$34)+IF(ISBLANK(GN39),0,GN39-$GN$34)+IF(ISBLANK(GO39),0,GO39-$GO$34)+IF(ISBLANK(GP39),0,GP39-$GP$34)+IF(ISBLANK(GQ39),0,GQ39-$GQ$34)+IF(ISBLANK(GR39),0,GR39-$GR$34))/30</f>
        <v>0</v>
      </c>
      <c r="GT39" s="75"/>
      <c r="GU39" s="75"/>
      <c r="GV39" s="75"/>
      <c r="GW39" s="75"/>
      <c r="GX39" s="75"/>
      <c r="GY39" s="75"/>
      <c r="GZ39" s="75"/>
      <c r="HA39" s="75"/>
      <c r="HB39" s="75"/>
      <c r="HC39" s="75"/>
      <c r="HD39" s="75"/>
      <c r="HE39" s="75"/>
      <c r="HF39" s="75"/>
      <c r="HG39" s="75"/>
      <c r="HH39" s="75"/>
      <c r="HI39" s="75"/>
      <c r="HJ39" s="75"/>
      <c r="HK39" s="75"/>
      <c r="HL39" s="75"/>
      <c r="HM39" s="75"/>
      <c r="HN39" s="75"/>
      <c r="HO39" s="75"/>
      <c r="HP39" s="75"/>
      <c r="HQ39" s="75"/>
      <c r="HR39" s="75"/>
      <c r="HS39" s="75"/>
      <c r="HT39" s="75"/>
      <c r="HU39" s="75"/>
      <c r="HV39" s="75"/>
      <c r="HW39" s="75"/>
      <c r="HX39" s="75"/>
      <c r="HY39" s="75"/>
      <c r="HZ39" s="79">
        <f t="shared" ref="HZ39:HZ79" si="6">(IF(ISBLANK(GW39),0,GW39-$GW$34)+IF(ISBLANK(GX39),0,GX39-$GX$34)+IF(ISBLANK(GY39),0,GY39-$GY$34)+IF(ISBLANK(GZ39),0,GZ39-$GZ$34)+IF(ISBLANK(HA39),0,HA39-$HA$34)+IF(ISBLANK(HB39),0,HB39-$HB$34)+IF(ISBLANK(HC39),0,HC39-$HC$34)+IF(ISBLANK(HD39),0,HD39-$HD$34)+IF(ISBLANK(HE39),0,HE39-$HE$34)+IF(ISBLANK(HF39),0,HF39-$HF$34)+IF(ISBLANK(HG39),0,HG39-$HG$34)+IF(ISBLANK(HH39),0,HH39-$HH$34)+IF(ISBLANK(HI39),0,HI39-$HI$34)+IF(ISBLANK(HJ39),0,HJ39-$HJ$34)+IF(ISBLANK(HK39),0,HK39-$HK$34)+IF(ISBLANK(HL39),0,HL39-$HL$34)+IF(ISBLANK(HM39),0,HM39-$HM$34)+IF(ISBLANK(HN39),0,HN39-$HN$34)+IF(ISBLANK(HO39),0,HO39-$HO$34)+IF(ISBLANK(HP39),0,HP39-$HP$34)+IF(ISBLANK(HQ39),0,HQ39-$HQ$34)+IF(ISBLANK(HR39),0,HR39-$HR$34)+IF(ISBLANK(HS39),0,HS39-$HS$34)+IF(ISBLANK(HT39),0,HT39-$HT$34)+IF(ISBLANK(HU39),0,HU39-$HU$34)+IF(ISBLANK(HV39),0,HV39-$HV$34)+IF(ISBLANK(HW39),0,HW39-$HW$34)+IF(ISBLANK(HX39),0,HX39-$HX$34)+IF(ISBLANK(HY39),0,HY39-$HY$34))/30</f>
        <v>0</v>
      </c>
    </row>
    <row r="40" spans="1:234" ht="15" customHeight="1">
      <c r="A40" s="440"/>
      <c r="B40" s="91" t="s">
        <v>670</v>
      </c>
      <c r="C40" s="121">
        <v>40939</v>
      </c>
      <c r="D40" s="203"/>
      <c r="E40" s="212"/>
      <c r="F40" s="212"/>
      <c r="G40" s="212"/>
      <c r="H40" s="212"/>
      <c r="I40" s="212"/>
      <c r="J40" s="212"/>
      <c r="K40" s="212"/>
      <c r="L40" s="212"/>
      <c r="M40" s="212"/>
      <c r="N40" s="212"/>
      <c r="O40" s="212"/>
      <c r="P40" s="212"/>
      <c r="Q40" s="212"/>
      <c r="R40" s="212"/>
      <c r="S40" s="212"/>
      <c r="T40" s="212"/>
      <c r="U40" s="212"/>
      <c r="V40" s="212"/>
      <c r="W40" s="212"/>
      <c r="X40" s="212"/>
      <c r="Y40" s="212"/>
      <c r="Z40" s="212"/>
      <c r="AA40" s="221"/>
      <c r="AB40" s="212"/>
      <c r="AC40" s="212"/>
      <c r="AD40" s="212"/>
      <c r="AE40" s="212"/>
      <c r="AF40" s="212"/>
      <c r="AG40" s="212"/>
      <c r="AH40" s="212"/>
      <c r="AI40" s="212"/>
      <c r="AJ40" s="80">
        <f t="shared" si="0"/>
        <v>0</v>
      </c>
      <c r="AK40" s="74"/>
      <c r="AL40" s="74"/>
      <c r="AM40" s="74"/>
      <c r="AN40" s="74"/>
      <c r="AO40" s="74"/>
      <c r="AP40" s="74"/>
      <c r="AQ40" s="74"/>
      <c r="AR40" s="74"/>
      <c r="AS40" s="74"/>
      <c r="AT40" s="74"/>
      <c r="AU40" s="74"/>
      <c r="AV40" s="74"/>
      <c r="AW40" s="74"/>
      <c r="AX40" s="74"/>
      <c r="AY40" s="74"/>
      <c r="AZ40" s="74"/>
      <c r="BA40" s="74"/>
      <c r="BB40" s="74"/>
      <c r="BC40" s="74"/>
      <c r="BD40" s="74"/>
      <c r="BE40" s="74"/>
      <c r="BF40" s="74"/>
      <c r="BG40" s="74"/>
      <c r="BH40" s="74"/>
      <c r="BI40" s="74"/>
      <c r="BJ40" s="74"/>
      <c r="BK40" s="74"/>
      <c r="BL40" s="74"/>
      <c r="BM40" s="74"/>
      <c r="BN40" s="74"/>
      <c r="BO40" s="74"/>
      <c r="BP40" s="74"/>
      <c r="BQ40" s="80">
        <f t="shared" si="1"/>
        <v>0</v>
      </c>
      <c r="BR40" s="74"/>
      <c r="BS40" s="74"/>
      <c r="BT40" s="74"/>
      <c r="BU40" s="74"/>
      <c r="BV40" s="74"/>
      <c r="BW40" s="74"/>
      <c r="BX40" s="74"/>
      <c r="BY40" s="74"/>
      <c r="BZ40" s="74"/>
      <c r="CA40" s="74"/>
      <c r="CB40" s="74"/>
      <c r="CC40" s="74"/>
      <c r="CD40" s="74"/>
      <c r="CE40" s="74"/>
      <c r="CF40" s="74"/>
      <c r="CG40" s="74"/>
      <c r="CH40" s="74"/>
      <c r="CI40" s="74"/>
      <c r="CJ40" s="74"/>
      <c r="CK40" s="74"/>
      <c r="CL40" s="74"/>
      <c r="CM40" s="74"/>
      <c r="CN40" s="74"/>
      <c r="CO40" s="74"/>
      <c r="CP40" s="74"/>
      <c r="CQ40" s="74"/>
      <c r="CR40" s="74"/>
      <c r="CS40" s="74"/>
      <c r="CT40" s="74"/>
      <c r="CU40" s="74"/>
      <c r="CV40" s="74"/>
      <c r="CW40" s="74"/>
      <c r="CX40" s="80">
        <f t="shared" si="2"/>
        <v>0</v>
      </c>
      <c r="CY40" s="74"/>
      <c r="CZ40" s="74"/>
      <c r="DA40" s="74"/>
      <c r="DB40" s="74"/>
      <c r="DC40" s="74"/>
      <c r="DD40" s="74"/>
      <c r="DE40" s="74"/>
      <c r="DF40" s="74"/>
      <c r="DG40" s="74"/>
      <c r="DH40" s="74"/>
      <c r="DI40" s="74"/>
      <c r="DJ40" s="74"/>
      <c r="DK40" s="74"/>
      <c r="DL40" s="74"/>
      <c r="DM40" s="74"/>
      <c r="DN40" s="74"/>
      <c r="DO40" s="74"/>
      <c r="DP40" s="74"/>
      <c r="DQ40" s="74"/>
      <c r="DR40" s="74"/>
      <c r="DS40" s="74"/>
      <c r="DT40" s="74"/>
      <c r="DU40" s="74"/>
      <c r="DV40" s="74"/>
      <c r="DW40" s="74"/>
      <c r="DX40" s="74"/>
      <c r="DY40" s="74"/>
      <c r="DZ40" s="74"/>
      <c r="EA40" s="74"/>
      <c r="EB40" s="74"/>
      <c r="EC40" s="74"/>
      <c r="ED40" s="74"/>
      <c r="EE40" s="80">
        <f t="shared" si="3"/>
        <v>0</v>
      </c>
      <c r="EF40" s="74"/>
      <c r="EG40" s="74"/>
      <c r="EH40" s="74"/>
      <c r="EI40" s="74"/>
      <c r="EJ40" s="74"/>
      <c r="EK40" s="74"/>
      <c r="EL40" s="74"/>
      <c r="EM40" s="74"/>
      <c r="EN40" s="74"/>
      <c r="EO40" s="74"/>
      <c r="EP40" s="74"/>
      <c r="EQ40" s="74"/>
      <c r="ER40" s="74"/>
      <c r="ES40" s="74"/>
      <c r="ET40" s="74"/>
      <c r="EU40" s="74"/>
      <c r="EV40" s="74"/>
      <c r="EW40" s="74"/>
      <c r="EX40" s="74"/>
      <c r="EY40" s="74"/>
      <c r="EZ40" s="74"/>
      <c r="FA40" s="74"/>
      <c r="FB40" s="74"/>
      <c r="FC40" s="74"/>
      <c r="FD40" s="74"/>
      <c r="FE40" s="74"/>
      <c r="FF40" s="74"/>
      <c r="FG40" s="74"/>
      <c r="FH40" s="74"/>
      <c r="FI40" s="74"/>
      <c r="FJ40" s="74"/>
      <c r="FK40" s="74"/>
      <c r="FL40" s="80">
        <f t="shared" si="4"/>
        <v>0</v>
      </c>
      <c r="FM40" s="74"/>
      <c r="FN40" s="74"/>
      <c r="FO40" s="74"/>
      <c r="FP40" s="74"/>
      <c r="FQ40" s="74"/>
      <c r="FR40" s="74"/>
      <c r="FS40" s="74"/>
      <c r="FT40" s="74"/>
      <c r="FU40" s="74"/>
      <c r="FV40" s="74"/>
      <c r="FW40" s="74"/>
      <c r="FX40" s="74"/>
      <c r="FY40" s="74"/>
      <c r="FZ40" s="74"/>
      <c r="GA40" s="74"/>
      <c r="GB40" s="74"/>
      <c r="GC40" s="74"/>
      <c r="GD40" s="74"/>
      <c r="GE40" s="74"/>
      <c r="GF40" s="74"/>
      <c r="GG40" s="74"/>
      <c r="GH40" s="74"/>
      <c r="GI40" s="74"/>
      <c r="GJ40" s="74"/>
      <c r="GK40" s="74"/>
      <c r="GL40" s="74"/>
      <c r="GM40" s="74"/>
      <c r="GN40" s="74"/>
      <c r="GO40" s="74"/>
      <c r="GP40" s="74"/>
      <c r="GQ40" s="74"/>
      <c r="GR40" s="74"/>
      <c r="GS40" s="80">
        <f t="shared" si="5"/>
        <v>0</v>
      </c>
      <c r="GT40" s="74"/>
      <c r="GU40" s="74"/>
      <c r="GV40" s="74"/>
      <c r="GW40" s="74"/>
      <c r="GX40" s="74"/>
      <c r="GY40" s="74"/>
      <c r="GZ40" s="74"/>
      <c r="HA40" s="74"/>
      <c r="HB40" s="74"/>
      <c r="HC40" s="74"/>
      <c r="HD40" s="74"/>
      <c r="HE40" s="74"/>
      <c r="HF40" s="74"/>
      <c r="HG40" s="74"/>
      <c r="HH40" s="74"/>
      <c r="HI40" s="74"/>
      <c r="HJ40" s="74"/>
      <c r="HK40" s="74"/>
      <c r="HL40" s="74"/>
      <c r="HM40" s="74"/>
      <c r="HN40" s="74"/>
      <c r="HO40" s="74"/>
      <c r="HP40" s="74"/>
      <c r="HQ40" s="74"/>
      <c r="HR40" s="74"/>
      <c r="HS40" s="74"/>
      <c r="HT40" s="74"/>
      <c r="HU40" s="74"/>
      <c r="HV40" s="74"/>
      <c r="HW40" s="74"/>
      <c r="HX40" s="74"/>
      <c r="HY40" s="74"/>
      <c r="HZ40" s="80">
        <f t="shared" si="6"/>
        <v>0</v>
      </c>
    </row>
    <row r="41" spans="1:234" ht="15" customHeight="1">
      <c r="A41" s="440"/>
      <c r="B41" s="91" t="s">
        <v>671</v>
      </c>
      <c r="C41" s="121">
        <v>40967</v>
      </c>
      <c r="D41" s="204"/>
      <c r="E41" s="213"/>
      <c r="F41" s="213"/>
      <c r="G41" s="213"/>
      <c r="H41" s="213"/>
      <c r="I41" s="213"/>
      <c r="J41" s="213"/>
      <c r="K41" s="213"/>
      <c r="L41" s="213"/>
      <c r="M41" s="213"/>
      <c r="N41" s="213"/>
      <c r="O41" s="213"/>
      <c r="P41" s="213"/>
      <c r="Q41" s="213"/>
      <c r="R41" s="213"/>
      <c r="S41" s="213"/>
      <c r="T41" s="213"/>
      <c r="U41" s="213"/>
      <c r="V41" s="213"/>
      <c r="W41" s="213"/>
      <c r="X41" s="213"/>
      <c r="Y41" s="213"/>
      <c r="Z41" s="213"/>
      <c r="AA41" s="222"/>
      <c r="AB41" s="213"/>
      <c r="AC41" s="213"/>
      <c r="AD41" s="213"/>
      <c r="AE41" s="213"/>
      <c r="AF41" s="213"/>
      <c r="AG41" s="213"/>
      <c r="AH41" s="213"/>
      <c r="AI41" s="213"/>
      <c r="AJ41" s="81">
        <f t="shared" si="0"/>
        <v>0</v>
      </c>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81">
        <f t="shared" si="1"/>
        <v>0</v>
      </c>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2"/>
      <c r="CQ41" s="32"/>
      <c r="CR41" s="32"/>
      <c r="CS41" s="32"/>
      <c r="CT41" s="32"/>
      <c r="CU41" s="32"/>
      <c r="CV41" s="32"/>
      <c r="CW41" s="32"/>
      <c r="CX41" s="81">
        <f t="shared" si="2"/>
        <v>0</v>
      </c>
      <c r="CY41" s="32"/>
      <c r="CZ41" s="32"/>
      <c r="DA41" s="32"/>
      <c r="DB41" s="32"/>
      <c r="DC41" s="32"/>
      <c r="DD41" s="32"/>
      <c r="DE41" s="32"/>
      <c r="DF41" s="32"/>
      <c r="DG41" s="32"/>
      <c r="DH41" s="32"/>
      <c r="DI41" s="32"/>
      <c r="DJ41" s="32"/>
      <c r="DK41" s="32"/>
      <c r="DL41" s="32"/>
      <c r="DM41" s="32"/>
      <c r="DN41" s="32"/>
      <c r="DO41" s="32"/>
      <c r="DP41" s="32"/>
      <c r="DQ41" s="32"/>
      <c r="DR41" s="32"/>
      <c r="DS41" s="32"/>
      <c r="DT41" s="32"/>
      <c r="DU41" s="32"/>
      <c r="DV41" s="32"/>
      <c r="DW41" s="32"/>
      <c r="DX41" s="32"/>
      <c r="DY41" s="32"/>
      <c r="DZ41" s="32"/>
      <c r="EA41" s="32"/>
      <c r="EB41" s="32"/>
      <c r="EC41" s="32"/>
      <c r="ED41" s="32"/>
      <c r="EE41" s="81">
        <f t="shared" si="3"/>
        <v>0</v>
      </c>
      <c r="EF41" s="32"/>
      <c r="EG41" s="32"/>
      <c r="EH41" s="32"/>
      <c r="EI41" s="32"/>
      <c r="EJ41" s="32"/>
      <c r="EK41" s="32"/>
      <c r="EL41" s="32"/>
      <c r="EM41" s="32"/>
      <c r="EN41" s="32"/>
      <c r="EO41" s="32"/>
      <c r="EP41" s="32"/>
      <c r="EQ41" s="32"/>
      <c r="ER41" s="32"/>
      <c r="ES41" s="32"/>
      <c r="ET41" s="32"/>
      <c r="EU41" s="32"/>
      <c r="EV41" s="32"/>
      <c r="EW41" s="32"/>
      <c r="EX41" s="32"/>
      <c r="EY41" s="32"/>
      <c r="EZ41" s="32"/>
      <c r="FA41" s="32"/>
      <c r="FB41" s="32"/>
      <c r="FC41" s="32"/>
      <c r="FD41" s="32"/>
      <c r="FE41" s="32"/>
      <c r="FF41" s="32"/>
      <c r="FG41" s="32"/>
      <c r="FH41" s="32"/>
      <c r="FI41" s="32"/>
      <c r="FJ41" s="32"/>
      <c r="FK41" s="32"/>
      <c r="FL41" s="81">
        <f t="shared" si="4"/>
        <v>0</v>
      </c>
      <c r="FM41" s="32"/>
      <c r="FN41" s="32"/>
      <c r="FO41" s="32"/>
      <c r="FP41" s="32"/>
      <c r="FQ41" s="32"/>
      <c r="FR41" s="32"/>
      <c r="FS41" s="32"/>
      <c r="FT41" s="32"/>
      <c r="FU41" s="32"/>
      <c r="FV41" s="32"/>
      <c r="FW41" s="32"/>
      <c r="FX41" s="32"/>
      <c r="FY41" s="32"/>
      <c r="FZ41" s="32"/>
      <c r="GA41" s="32"/>
      <c r="GB41" s="32"/>
      <c r="GC41" s="32"/>
      <c r="GD41" s="32"/>
      <c r="GE41" s="32"/>
      <c r="GF41" s="32"/>
      <c r="GG41" s="32"/>
      <c r="GH41" s="32"/>
      <c r="GI41" s="32"/>
      <c r="GJ41" s="32"/>
      <c r="GK41" s="32"/>
      <c r="GL41" s="32"/>
      <c r="GM41" s="32"/>
      <c r="GN41" s="32"/>
      <c r="GO41" s="32"/>
      <c r="GP41" s="32"/>
      <c r="GQ41" s="32"/>
      <c r="GR41" s="32"/>
      <c r="GS41" s="81">
        <f t="shared" si="5"/>
        <v>0</v>
      </c>
      <c r="GT41" s="32"/>
      <c r="GU41" s="32"/>
      <c r="GV41" s="32"/>
      <c r="GW41" s="32"/>
      <c r="GX41" s="32"/>
      <c r="GY41" s="32"/>
      <c r="GZ41" s="32"/>
      <c r="HA41" s="32"/>
      <c r="HB41" s="32"/>
      <c r="HC41" s="32"/>
      <c r="HD41" s="32"/>
      <c r="HE41" s="32"/>
      <c r="HF41" s="32"/>
      <c r="HG41" s="32"/>
      <c r="HH41" s="32"/>
      <c r="HI41" s="32"/>
      <c r="HJ41" s="32"/>
      <c r="HK41" s="32"/>
      <c r="HL41" s="32"/>
      <c r="HM41" s="32"/>
      <c r="HN41" s="32"/>
      <c r="HO41" s="32"/>
      <c r="HP41" s="32"/>
      <c r="HQ41" s="32"/>
      <c r="HR41" s="32"/>
      <c r="HS41" s="32"/>
      <c r="HT41" s="32"/>
      <c r="HU41" s="32"/>
      <c r="HV41" s="32"/>
      <c r="HW41" s="32"/>
      <c r="HX41" s="32"/>
      <c r="HY41" s="32"/>
      <c r="HZ41" s="81">
        <f t="shared" si="6"/>
        <v>0</v>
      </c>
    </row>
    <row r="42" spans="1:234" ht="15" customHeight="1" thickBot="1">
      <c r="A42" s="440"/>
      <c r="B42" s="92" t="s">
        <v>672</v>
      </c>
      <c r="C42" s="122">
        <v>40999</v>
      </c>
      <c r="D42" s="205"/>
      <c r="E42" s="214"/>
      <c r="F42" s="214"/>
      <c r="G42" s="214"/>
      <c r="H42" s="214"/>
      <c r="I42" s="214"/>
      <c r="J42" s="214"/>
      <c r="K42" s="214"/>
      <c r="L42" s="214"/>
      <c r="M42" s="214"/>
      <c r="N42" s="214"/>
      <c r="O42" s="214"/>
      <c r="P42" s="214"/>
      <c r="Q42" s="214"/>
      <c r="R42" s="214"/>
      <c r="S42" s="214"/>
      <c r="T42" s="214"/>
      <c r="U42" s="214"/>
      <c r="V42" s="214"/>
      <c r="W42" s="214"/>
      <c r="X42" s="214"/>
      <c r="Y42" s="214"/>
      <c r="Z42" s="214"/>
      <c r="AA42" s="223"/>
      <c r="AB42" s="214"/>
      <c r="AC42" s="214"/>
      <c r="AD42" s="214"/>
      <c r="AE42" s="214"/>
      <c r="AF42" s="214"/>
      <c r="AG42" s="214"/>
      <c r="AH42" s="214"/>
      <c r="AI42" s="214"/>
      <c r="AJ42" s="82">
        <f t="shared" si="0"/>
        <v>0</v>
      </c>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82">
        <f t="shared" si="1"/>
        <v>0</v>
      </c>
      <c r="BR42" s="31"/>
      <c r="BS42" s="31"/>
      <c r="BT42" s="31"/>
      <c r="BU42" s="31"/>
      <c r="BV42" s="31"/>
      <c r="BW42" s="31"/>
      <c r="BX42" s="31"/>
      <c r="BY42" s="31"/>
      <c r="BZ42" s="31"/>
      <c r="CA42" s="31"/>
      <c r="CB42" s="31"/>
      <c r="CC42" s="31"/>
      <c r="CD42" s="31"/>
      <c r="CE42" s="31"/>
      <c r="CF42" s="31"/>
      <c r="CG42" s="31"/>
      <c r="CH42" s="31"/>
      <c r="CI42" s="31"/>
      <c r="CJ42" s="31"/>
      <c r="CK42" s="31"/>
      <c r="CL42" s="31"/>
      <c r="CM42" s="31"/>
      <c r="CN42" s="31"/>
      <c r="CO42" s="31"/>
      <c r="CP42" s="31"/>
      <c r="CQ42" s="31"/>
      <c r="CR42" s="31"/>
      <c r="CS42" s="31"/>
      <c r="CT42" s="31"/>
      <c r="CU42" s="31"/>
      <c r="CV42" s="31"/>
      <c r="CW42" s="31"/>
      <c r="CX42" s="82">
        <f t="shared" si="2"/>
        <v>0</v>
      </c>
      <c r="CY42" s="31"/>
      <c r="CZ42" s="31"/>
      <c r="DA42" s="31"/>
      <c r="DB42" s="31"/>
      <c r="DC42" s="31"/>
      <c r="DD42" s="31"/>
      <c r="DE42" s="31"/>
      <c r="DF42" s="31"/>
      <c r="DG42" s="31"/>
      <c r="DH42" s="31"/>
      <c r="DI42" s="31"/>
      <c r="DJ42" s="31"/>
      <c r="DK42" s="31"/>
      <c r="DL42" s="31"/>
      <c r="DM42" s="31"/>
      <c r="DN42" s="31"/>
      <c r="DO42" s="31"/>
      <c r="DP42" s="31"/>
      <c r="DQ42" s="31"/>
      <c r="DR42" s="31"/>
      <c r="DS42" s="31"/>
      <c r="DT42" s="31"/>
      <c r="DU42" s="31"/>
      <c r="DV42" s="31"/>
      <c r="DW42" s="31"/>
      <c r="DX42" s="31"/>
      <c r="DY42" s="31"/>
      <c r="DZ42" s="31"/>
      <c r="EA42" s="31"/>
      <c r="EB42" s="31"/>
      <c r="EC42" s="31"/>
      <c r="ED42" s="31"/>
      <c r="EE42" s="82">
        <f t="shared" si="3"/>
        <v>0</v>
      </c>
      <c r="EF42" s="31"/>
      <c r="EG42" s="31"/>
      <c r="EH42" s="31"/>
      <c r="EI42" s="31"/>
      <c r="EJ42" s="31"/>
      <c r="EK42" s="31"/>
      <c r="EL42" s="31"/>
      <c r="EM42" s="31"/>
      <c r="EN42" s="31"/>
      <c r="EO42" s="31"/>
      <c r="EP42" s="31"/>
      <c r="EQ42" s="31"/>
      <c r="ER42" s="31"/>
      <c r="ES42" s="31"/>
      <c r="ET42" s="31"/>
      <c r="EU42" s="31"/>
      <c r="EV42" s="31"/>
      <c r="EW42" s="31"/>
      <c r="EX42" s="31"/>
      <c r="EY42" s="31"/>
      <c r="EZ42" s="31"/>
      <c r="FA42" s="31"/>
      <c r="FB42" s="31"/>
      <c r="FC42" s="31"/>
      <c r="FD42" s="31"/>
      <c r="FE42" s="31"/>
      <c r="FF42" s="31"/>
      <c r="FG42" s="31"/>
      <c r="FH42" s="31"/>
      <c r="FI42" s="31"/>
      <c r="FJ42" s="31"/>
      <c r="FK42" s="31"/>
      <c r="FL42" s="82">
        <f t="shared" si="4"/>
        <v>0</v>
      </c>
      <c r="FM42" s="31"/>
      <c r="FN42" s="31"/>
      <c r="FO42" s="31"/>
      <c r="FP42" s="31"/>
      <c r="FQ42" s="31"/>
      <c r="FR42" s="31"/>
      <c r="FS42" s="31"/>
      <c r="FT42" s="31"/>
      <c r="FU42" s="31"/>
      <c r="FV42" s="31"/>
      <c r="FW42" s="31"/>
      <c r="FX42" s="31"/>
      <c r="FY42" s="31"/>
      <c r="FZ42" s="31"/>
      <c r="GA42" s="31"/>
      <c r="GB42" s="31"/>
      <c r="GC42" s="31"/>
      <c r="GD42" s="31"/>
      <c r="GE42" s="31"/>
      <c r="GF42" s="31"/>
      <c r="GG42" s="31"/>
      <c r="GH42" s="31"/>
      <c r="GI42" s="31"/>
      <c r="GJ42" s="31"/>
      <c r="GK42" s="31"/>
      <c r="GL42" s="31"/>
      <c r="GM42" s="31"/>
      <c r="GN42" s="31"/>
      <c r="GO42" s="31"/>
      <c r="GP42" s="31"/>
      <c r="GQ42" s="31"/>
      <c r="GR42" s="31"/>
      <c r="GS42" s="82">
        <f t="shared" si="5"/>
        <v>0</v>
      </c>
      <c r="GT42" s="31"/>
      <c r="GU42" s="31"/>
      <c r="GV42" s="31"/>
      <c r="GW42" s="31"/>
      <c r="GX42" s="31"/>
      <c r="GY42" s="31"/>
      <c r="GZ42" s="31"/>
      <c r="HA42" s="31"/>
      <c r="HB42" s="31"/>
      <c r="HC42" s="31"/>
      <c r="HD42" s="31"/>
      <c r="HE42" s="31"/>
      <c r="HF42" s="31"/>
      <c r="HG42" s="31"/>
      <c r="HH42" s="31"/>
      <c r="HI42" s="31"/>
      <c r="HJ42" s="31"/>
      <c r="HK42" s="31"/>
      <c r="HL42" s="31"/>
      <c r="HM42" s="31"/>
      <c r="HN42" s="31"/>
      <c r="HO42" s="31"/>
      <c r="HP42" s="31"/>
      <c r="HQ42" s="31"/>
      <c r="HR42" s="31"/>
      <c r="HS42" s="31"/>
      <c r="HT42" s="31"/>
      <c r="HU42" s="31"/>
      <c r="HV42" s="31"/>
      <c r="HW42" s="31"/>
      <c r="HX42" s="31"/>
      <c r="HY42" s="31"/>
      <c r="HZ42" s="82">
        <f t="shared" si="6"/>
        <v>0</v>
      </c>
    </row>
    <row r="43" spans="1:234" ht="15" customHeight="1" thickTop="1">
      <c r="A43" s="440"/>
      <c r="B43" s="91" t="s">
        <v>674</v>
      </c>
      <c r="C43" s="123">
        <v>41029</v>
      </c>
      <c r="D43" s="206"/>
      <c r="E43" s="215"/>
      <c r="F43" s="215"/>
      <c r="G43" s="37">
        <v>41029</v>
      </c>
      <c r="H43" s="37">
        <v>41152</v>
      </c>
      <c r="I43" s="37">
        <v>41364</v>
      </c>
      <c r="J43" s="37">
        <v>41090</v>
      </c>
      <c r="K43" s="37">
        <v>41274</v>
      </c>
      <c r="L43" s="37">
        <v>41364</v>
      </c>
      <c r="M43" s="37">
        <v>41029</v>
      </c>
      <c r="N43" s="37">
        <v>41060</v>
      </c>
      <c r="O43" s="37">
        <v>41090</v>
      </c>
      <c r="P43" s="37">
        <v>41029</v>
      </c>
      <c r="Q43" s="37">
        <v>41274</v>
      </c>
      <c r="R43" s="37">
        <v>41364</v>
      </c>
      <c r="S43" s="37">
        <v>41121</v>
      </c>
      <c r="T43" s="37">
        <v>41243</v>
      </c>
      <c r="U43" s="37">
        <v>41364</v>
      </c>
      <c r="V43" s="37">
        <v>41029</v>
      </c>
      <c r="W43" s="37">
        <v>41364</v>
      </c>
      <c r="X43" s="37">
        <v>41364</v>
      </c>
      <c r="Y43" s="37">
        <v>41029</v>
      </c>
      <c r="Z43" s="37">
        <v>41274</v>
      </c>
      <c r="AA43" s="37">
        <v>41364</v>
      </c>
      <c r="AB43" s="37">
        <v>41029</v>
      </c>
      <c r="AC43" s="37">
        <v>41274</v>
      </c>
      <c r="AD43" s="37">
        <v>41364</v>
      </c>
      <c r="AE43" s="37">
        <v>41029</v>
      </c>
      <c r="AF43" s="37">
        <v>41274</v>
      </c>
      <c r="AG43" s="37">
        <v>41364</v>
      </c>
      <c r="AH43" s="37">
        <v>41364</v>
      </c>
      <c r="AI43" s="215"/>
      <c r="AJ43" s="80">
        <f t="shared" si="0"/>
        <v>0</v>
      </c>
      <c r="AK43" s="36"/>
      <c r="AL43" s="36"/>
      <c r="AM43" s="36"/>
      <c r="AN43" s="37">
        <v>41029</v>
      </c>
      <c r="AO43" s="37">
        <v>41090</v>
      </c>
      <c r="AP43" s="37">
        <v>41121</v>
      </c>
      <c r="AQ43" s="37">
        <v>41152</v>
      </c>
      <c r="AR43" s="37">
        <v>41274</v>
      </c>
      <c r="AS43" s="37">
        <v>41364</v>
      </c>
      <c r="AT43" s="37">
        <v>41029</v>
      </c>
      <c r="AU43" s="37">
        <v>41090</v>
      </c>
      <c r="AV43" s="37">
        <v>41121</v>
      </c>
      <c r="AW43" s="37">
        <v>41029</v>
      </c>
      <c r="AX43" s="37">
        <v>41090</v>
      </c>
      <c r="AY43" s="37">
        <v>41121</v>
      </c>
      <c r="AZ43" s="37">
        <v>41090</v>
      </c>
      <c r="BA43" s="37">
        <v>41182</v>
      </c>
      <c r="BB43" s="37">
        <v>41364</v>
      </c>
      <c r="BC43" s="37">
        <v>41029</v>
      </c>
      <c r="BD43" s="37">
        <v>41182</v>
      </c>
      <c r="BE43" s="37">
        <v>41364</v>
      </c>
      <c r="BF43" s="37">
        <v>41029</v>
      </c>
      <c r="BG43" s="37">
        <v>41152</v>
      </c>
      <c r="BH43" s="37">
        <v>41182</v>
      </c>
      <c r="BI43" s="37">
        <v>41060</v>
      </c>
      <c r="BJ43" s="37">
        <v>41090</v>
      </c>
      <c r="BK43" s="37">
        <v>41121</v>
      </c>
      <c r="BL43" s="37">
        <v>41182</v>
      </c>
      <c r="BM43" s="37">
        <v>41274</v>
      </c>
      <c r="BN43" s="37">
        <v>41364</v>
      </c>
      <c r="BO43" s="37">
        <v>41182</v>
      </c>
      <c r="BP43" s="37">
        <v>41364</v>
      </c>
      <c r="BQ43" s="80">
        <f t="shared" si="1"/>
        <v>0</v>
      </c>
      <c r="BR43" s="36"/>
      <c r="BS43" s="36"/>
      <c r="BT43" s="36"/>
      <c r="BU43" s="37">
        <v>41029</v>
      </c>
      <c r="BV43" s="37">
        <v>41182</v>
      </c>
      <c r="BW43" s="37">
        <v>41274</v>
      </c>
      <c r="BX43" s="37">
        <v>41029</v>
      </c>
      <c r="BY43" s="37">
        <v>41182</v>
      </c>
      <c r="BZ43" s="37">
        <v>41364</v>
      </c>
      <c r="CA43" s="37">
        <v>41029</v>
      </c>
      <c r="CB43" s="37">
        <v>41182</v>
      </c>
      <c r="CC43" s="37">
        <v>41364</v>
      </c>
      <c r="CD43" s="37">
        <v>41182</v>
      </c>
      <c r="CE43" s="37">
        <v>41274</v>
      </c>
      <c r="CF43" s="37">
        <v>41364</v>
      </c>
      <c r="CG43" s="37">
        <v>41090</v>
      </c>
      <c r="CH43" s="37">
        <v>41182</v>
      </c>
      <c r="CI43" s="37">
        <v>41364</v>
      </c>
      <c r="CJ43" s="37">
        <v>41364</v>
      </c>
      <c r="CK43" s="37">
        <v>41029</v>
      </c>
      <c r="CL43" s="37">
        <v>41364</v>
      </c>
      <c r="CM43" s="37">
        <v>41121</v>
      </c>
      <c r="CN43" s="37">
        <v>41152</v>
      </c>
      <c r="CO43" s="37">
        <v>41364</v>
      </c>
      <c r="CP43" s="37">
        <v>41182</v>
      </c>
      <c r="CQ43" s="37">
        <v>41274</v>
      </c>
      <c r="CR43" s="37">
        <v>41364</v>
      </c>
      <c r="CS43" s="37">
        <v>41029</v>
      </c>
      <c r="CT43" s="37">
        <v>41364</v>
      </c>
      <c r="CU43" s="37">
        <v>41364</v>
      </c>
      <c r="CV43" s="37">
        <v>41364</v>
      </c>
      <c r="CW43" s="37">
        <v>41364</v>
      </c>
      <c r="CX43" s="80">
        <f t="shared" si="2"/>
        <v>0</v>
      </c>
      <c r="CY43" s="36"/>
      <c r="CZ43" s="36"/>
      <c r="DA43" s="36"/>
      <c r="DB43" s="37">
        <v>41029</v>
      </c>
      <c r="DC43" s="37">
        <v>41182</v>
      </c>
      <c r="DD43" s="37">
        <v>41364</v>
      </c>
      <c r="DE43" s="37">
        <v>41029</v>
      </c>
      <c r="DF43" s="37">
        <v>41182</v>
      </c>
      <c r="DG43" s="37">
        <v>41364</v>
      </c>
      <c r="DH43" s="37">
        <v>41182</v>
      </c>
      <c r="DI43" s="37">
        <v>41274</v>
      </c>
      <c r="DJ43" s="37">
        <v>41364</v>
      </c>
      <c r="DK43" s="36"/>
      <c r="DL43" s="36"/>
      <c r="DM43" s="36"/>
      <c r="DN43" s="36"/>
      <c r="DO43" s="36"/>
      <c r="DP43" s="36"/>
      <c r="DQ43" s="36"/>
      <c r="DR43" s="36"/>
      <c r="DS43" s="36"/>
      <c r="DT43" s="36"/>
      <c r="DU43" s="36"/>
      <c r="DV43" s="36"/>
      <c r="DW43" s="36"/>
      <c r="DX43" s="36"/>
      <c r="DY43" s="36"/>
      <c r="DZ43" s="36"/>
      <c r="EA43" s="36"/>
      <c r="EB43" s="36"/>
      <c r="EC43" s="36"/>
      <c r="ED43" s="36"/>
      <c r="EE43" s="80">
        <f t="shared" si="3"/>
        <v>0</v>
      </c>
      <c r="EF43" s="36"/>
      <c r="EG43" s="36"/>
      <c r="EH43" s="36"/>
      <c r="EI43" s="37">
        <v>41364</v>
      </c>
      <c r="EJ43" s="36"/>
      <c r="EK43" s="36"/>
      <c r="EL43" s="36"/>
      <c r="EM43" s="36"/>
      <c r="EN43" s="36"/>
      <c r="EO43" s="36"/>
      <c r="EP43" s="36"/>
      <c r="EQ43" s="36"/>
      <c r="ER43" s="36"/>
      <c r="ES43" s="36"/>
      <c r="ET43" s="36"/>
      <c r="EU43" s="36"/>
      <c r="EV43" s="36"/>
      <c r="EW43" s="36"/>
      <c r="EX43" s="36"/>
      <c r="EY43" s="36"/>
      <c r="EZ43" s="36"/>
      <c r="FA43" s="36"/>
      <c r="FB43" s="36"/>
      <c r="FC43" s="36"/>
      <c r="FD43" s="36"/>
      <c r="FE43" s="36"/>
      <c r="FF43" s="36"/>
      <c r="FG43" s="36"/>
      <c r="FH43" s="36"/>
      <c r="FI43" s="36"/>
      <c r="FJ43" s="36"/>
      <c r="FK43" s="36"/>
      <c r="FL43" s="80">
        <f t="shared" si="4"/>
        <v>0</v>
      </c>
      <c r="FM43" s="36"/>
      <c r="FN43" s="36"/>
      <c r="FO43" s="36"/>
      <c r="FP43" s="37">
        <v>41090</v>
      </c>
      <c r="FQ43" s="37">
        <v>41182</v>
      </c>
      <c r="FR43" s="37">
        <v>41274</v>
      </c>
      <c r="FS43" s="37">
        <v>41364</v>
      </c>
      <c r="FT43" s="36"/>
      <c r="FU43" s="36"/>
      <c r="FV43" s="36"/>
      <c r="FW43" s="36"/>
      <c r="FX43" s="36"/>
      <c r="FY43" s="36"/>
      <c r="FZ43" s="36"/>
      <c r="GA43" s="36"/>
      <c r="GB43" s="36"/>
      <c r="GC43" s="36"/>
      <c r="GD43" s="36"/>
      <c r="GE43" s="36"/>
      <c r="GF43" s="36"/>
      <c r="GG43" s="36"/>
      <c r="GH43" s="36"/>
      <c r="GI43" s="36"/>
      <c r="GJ43" s="36"/>
      <c r="GK43" s="36"/>
      <c r="GL43" s="36"/>
      <c r="GM43" s="36"/>
      <c r="GN43" s="36"/>
      <c r="GO43" s="36"/>
      <c r="GP43" s="36"/>
      <c r="GQ43" s="36"/>
      <c r="GR43" s="36"/>
      <c r="GS43" s="80">
        <f t="shared" si="5"/>
        <v>0</v>
      </c>
      <c r="GT43" s="36"/>
      <c r="GU43" s="36"/>
      <c r="GV43" s="36"/>
      <c r="GW43" s="36"/>
      <c r="GX43" s="36"/>
      <c r="GY43" s="36"/>
      <c r="GZ43" s="36"/>
      <c r="HA43" s="36"/>
      <c r="HB43" s="36"/>
      <c r="HC43" s="36"/>
      <c r="HD43" s="36"/>
      <c r="HE43" s="36"/>
      <c r="HF43" s="36"/>
      <c r="HG43" s="36"/>
      <c r="HH43" s="36"/>
      <c r="HI43" s="36"/>
      <c r="HJ43" s="36"/>
      <c r="HK43" s="36"/>
      <c r="HL43" s="36"/>
      <c r="HM43" s="36"/>
      <c r="HN43" s="36"/>
      <c r="HO43" s="36"/>
      <c r="HP43" s="36"/>
      <c r="HQ43" s="36"/>
      <c r="HR43" s="36"/>
      <c r="HS43" s="36"/>
      <c r="HT43" s="36"/>
      <c r="HU43" s="36"/>
      <c r="HV43" s="36"/>
      <c r="HW43" s="36"/>
      <c r="HX43" s="36"/>
      <c r="HY43" s="36"/>
      <c r="HZ43" s="80">
        <f t="shared" si="6"/>
        <v>0</v>
      </c>
    </row>
    <row r="44" spans="1:234" ht="15" customHeight="1">
      <c r="A44" s="440"/>
      <c r="B44" s="91" t="s">
        <v>675</v>
      </c>
      <c r="C44" s="124">
        <v>41060</v>
      </c>
      <c r="D44" s="207"/>
      <c r="E44" s="216"/>
      <c r="F44" s="216"/>
      <c r="G44" s="37"/>
      <c r="H44" s="37">
        <v>41152</v>
      </c>
      <c r="I44" s="37">
        <v>41364</v>
      </c>
      <c r="J44" s="37">
        <v>41090</v>
      </c>
      <c r="K44" s="37">
        <v>41274</v>
      </c>
      <c r="L44" s="37">
        <v>41364</v>
      </c>
      <c r="M44" s="37"/>
      <c r="N44" s="37">
        <v>41060</v>
      </c>
      <c r="O44" s="37">
        <v>41090</v>
      </c>
      <c r="P44" s="37"/>
      <c r="Q44" s="37">
        <v>41274</v>
      </c>
      <c r="R44" s="37">
        <v>41364</v>
      </c>
      <c r="S44" s="37">
        <v>41121</v>
      </c>
      <c r="T44" s="37">
        <v>41243</v>
      </c>
      <c r="U44" s="37">
        <v>41364</v>
      </c>
      <c r="V44" s="37"/>
      <c r="W44" s="37">
        <v>41364</v>
      </c>
      <c r="X44" s="37">
        <v>41364</v>
      </c>
      <c r="Y44" s="37"/>
      <c r="Z44" s="37">
        <v>41274</v>
      </c>
      <c r="AA44" s="37">
        <v>41364</v>
      </c>
      <c r="AB44" s="37"/>
      <c r="AC44" s="37">
        <v>41274</v>
      </c>
      <c r="AD44" s="37">
        <v>41364</v>
      </c>
      <c r="AE44" s="37"/>
      <c r="AF44" s="37">
        <v>41274</v>
      </c>
      <c r="AG44" s="37">
        <v>41364</v>
      </c>
      <c r="AH44" s="37">
        <v>41364</v>
      </c>
      <c r="AI44" s="216"/>
      <c r="AJ44" s="81">
        <f t="shared" si="0"/>
        <v>0</v>
      </c>
      <c r="AK44" s="37"/>
      <c r="AL44" s="37"/>
      <c r="AM44" s="37"/>
      <c r="AN44" s="37"/>
      <c r="AO44" s="37">
        <v>41090</v>
      </c>
      <c r="AP44" s="37">
        <v>41121</v>
      </c>
      <c r="AQ44" s="37">
        <v>41152</v>
      </c>
      <c r="AR44" s="37">
        <v>41274</v>
      </c>
      <c r="AS44" s="37">
        <v>41364</v>
      </c>
      <c r="AT44" s="37"/>
      <c r="AU44" s="37">
        <v>41090</v>
      </c>
      <c r="AV44" s="37">
        <v>41121</v>
      </c>
      <c r="AW44" s="37"/>
      <c r="AX44" s="37">
        <v>41090</v>
      </c>
      <c r="AY44" s="37">
        <v>41121</v>
      </c>
      <c r="AZ44" s="37">
        <v>41090</v>
      </c>
      <c r="BA44" s="37">
        <v>41182</v>
      </c>
      <c r="BB44" s="37">
        <v>41364</v>
      </c>
      <c r="BC44" s="37"/>
      <c r="BD44" s="37">
        <v>41182</v>
      </c>
      <c r="BE44" s="37">
        <v>41364</v>
      </c>
      <c r="BF44" s="37"/>
      <c r="BG44" s="37">
        <v>41152</v>
      </c>
      <c r="BH44" s="37">
        <v>41182</v>
      </c>
      <c r="BI44" s="37">
        <v>41060</v>
      </c>
      <c r="BJ44" s="37">
        <v>41090</v>
      </c>
      <c r="BK44" s="37">
        <v>41121</v>
      </c>
      <c r="BL44" s="37">
        <v>41182</v>
      </c>
      <c r="BM44" s="37">
        <v>41274</v>
      </c>
      <c r="BN44" s="37">
        <v>41364</v>
      </c>
      <c r="BO44" s="37">
        <v>41182</v>
      </c>
      <c r="BP44" s="37">
        <v>41364</v>
      </c>
      <c r="BQ44" s="81">
        <f t="shared" si="1"/>
        <v>0</v>
      </c>
      <c r="BR44" s="37"/>
      <c r="BS44" s="37"/>
      <c r="BT44" s="37"/>
      <c r="BU44" s="37"/>
      <c r="BV44" s="37">
        <v>41182</v>
      </c>
      <c r="BW44" s="37">
        <v>41274</v>
      </c>
      <c r="BX44" s="37"/>
      <c r="BY44" s="37">
        <v>41182</v>
      </c>
      <c r="BZ44" s="37">
        <v>41364</v>
      </c>
      <c r="CA44" s="37"/>
      <c r="CB44" s="37">
        <v>41182</v>
      </c>
      <c r="CC44" s="37">
        <v>41364</v>
      </c>
      <c r="CD44" s="37">
        <v>41182</v>
      </c>
      <c r="CE44" s="37">
        <v>41274</v>
      </c>
      <c r="CF44" s="37">
        <v>41364</v>
      </c>
      <c r="CG44" s="37">
        <v>41090</v>
      </c>
      <c r="CH44" s="37">
        <v>41182</v>
      </c>
      <c r="CI44" s="37">
        <v>41364</v>
      </c>
      <c r="CJ44" s="37">
        <v>41364</v>
      </c>
      <c r="CK44" s="37">
        <v>41029</v>
      </c>
      <c r="CL44" s="37">
        <v>41364</v>
      </c>
      <c r="CM44" s="37">
        <v>41121</v>
      </c>
      <c r="CN44" s="37">
        <v>41152</v>
      </c>
      <c r="CO44" s="37">
        <v>41364</v>
      </c>
      <c r="CP44" s="37">
        <v>41182</v>
      </c>
      <c r="CQ44" s="37">
        <v>41274</v>
      </c>
      <c r="CR44" s="37">
        <v>41364</v>
      </c>
      <c r="CS44" s="37"/>
      <c r="CT44" s="37">
        <v>41364</v>
      </c>
      <c r="CU44" s="37">
        <v>41364</v>
      </c>
      <c r="CV44" s="37">
        <v>41364</v>
      </c>
      <c r="CW44" s="37">
        <v>41364</v>
      </c>
      <c r="CX44" s="81">
        <f t="shared" si="2"/>
        <v>0</v>
      </c>
      <c r="CY44" s="37"/>
      <c r="CZ44" s="37"/>
      <c r="DA44" s="37"/>
      <c r="DB44" s="37">
        <v>41029</v>
      </c>
      <c r="DC44" s="37">
        <v>41182</v>
      </c>
      <c r="DD44" s="37">
        <v>41364</v>
      </c>
      <c r="DE44" s="37"/>
      <c r="DF44" s="37">
        <v>41182</v>
      </c>
      <c r="DG44" s="37">
        <v>41364</v>
      </c>
      <c r="DH44" s="37">
        <v>41182</v>
      </c>
      <c r="DI44" s="37">
        <v>41274</v>
      </c>
      <c r="DJ44" s="37">
        <v>41364</v>
      </c>
      <c r="DK44" s="37"/>
      <c r="DL44" s="37"/>
      <c r="DM44" s="37"/>
      <c r="DN44" s="37"/>
      <c r="DO44" s="37"/>
      <c r="DP44" s="37"/>
      <c r="DQ44" s="37"/>
      <c r="DR44" s="37"/>
      <c r="DS44" s="37"/>
      <c r="DT44" s="37"/>
      <c r="DU44" s="37"/>
      <c r="DV44" s="37"/>
      <c r="DW44" s="37"/>
      <c r="DX44" s="37"/>
      <c r="DY44" s="37"/>
      <c r="DZ44" s="37"/>
      <c r="EA44" s="37"/>
      <c r="EB44" s="37"/>
      <c r="EC44" s="37"/>
      <c r="ED44" s="37"/>
      <c r="EE44" s="81">
        <f t="shared" si="3"/>
        <v>0</v>
      </c>
      <c r="EF44" s="37"/>
      <c r="EG44" s="37"/>
      <c r="EH44" s="37"/>
      <c r="EI44" s="37">
        <v>41364</v>
      </c>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81">
        <f t="shared" si="4"/>
        <v>0</v>
      </c>
      <c r="FM44" s="37"/>
      <c r="FN44" s="37"/>
      <c r="FO44" s="37"/>
      <c r="FP44" s="37">
        <v>41090</v>
      </c>
      <c r="FQ44" s="37">
        <v>41182</v>
      </c>
      <c r="FR44" s="37">
        <v>41274</v>
      </c>
      <c r="FS44" s="37">
        <v>41364</v>
      </c>
      <c r="FT44" s="37"/>
      <c r="FU44" s="37"/>
      <c r="FV44" s="37"/>
      <c r="FW44" s="37"/>
      <c r="FX44" s="37"/>
      <c r="FY44" s="37"/>
      <c r="FZ44" s="37"/>
      <c r="GA44" s="37"/>
      <c r="GB44" s="37"/>
      <c r="GC44" s="37"/>
      <c r="GD44" s="37"/>
      <c r="GE44" s="37"/>
      <c r="GF44" s="37"/>
      <c r="GG44" s="37"/>
      <c r="GH44" s="37"/>
      <c r="GI44" s="37"/>
      <c r="GJ44" s="37"/>
      <c r="GK44" s="37"/>
      <c r="GL44" s="37"/>
      <c r="GM44" s="37"/>
      <c r="GN44" s="37"/>
      <c r="GO44" s="37"/>
      <c r="GP44" s="37"/>
      <c r="GQ44" s="37"/>
      <c r="GR44" s="37"/>
      <c r="GS44" s="81">
        <f t="shared" si="5"/>
        <v>0</v>
      </c>
      <c r="GT44" s="37"/>
      <c r="GU44" s="37"/>
      <c r="GV44" s="37"/>
      <c r="GW44" s="37"/>
      <c r="GX44" s="37"/>
      <c r="GY44" s="37"/>
      <c r="GZ44" s="37"/>
      <c r="HA44" s="37"/>
      <c r="HB44" s="37"/>
      <c r="HC44" s="37"/>
      <c r="HD44" s="37"/>
      <c r="HE44" s="37"/>
      <c r="HF44" s="37"/>
      <c r="HG44" s="37"/>
      <c r="HH44" s="37"/>
      <c r="HI44" s="37"/>
      <c r="HJ44" s="37"/>
      <c r="HK44" s="37"/>
      <c r="HL44" s="37"/>
      <c r="HM44" s="37"/>
      <c r="HN44" s="37"/>
      <c r="HO44" s="37"/>
      <c r="HP44" s="37"/>
      <c r="HQ44" s="37"/>
      <c r="HR44" s="37"/>
      <c r="HS44" s="37"/>
      <c r="HT44" s="37"/>
      <c r="HU44" s="37"/>
      <c r="HV44" s="37"/>
      <c r="HW44" s="37"/>
      <c r="HX44" s="37"/>
      <c r="HY44" s="37"/>
      <c r="HZ44" s="81">
        <f t="shared" si="6"/>
        <v>0</v>
      </c>
    </row>
    <row r="45" spans="1:234" ht="15" customHeight="1">
      <c r="A45" s="440"/>
      <c r="B45" s="91" t="s">
        <v>676</v>
      </c>
      <c r="C45" s="124">
        <v>41090</v>
      </c>
      <c r="D45" s="207"/>
      <c r="E45" s="216"/>
      <c r="F45" s="216"/>
      <c r="G45" s="37"/>
      <c r="H45" s="37">
        <v>41152</v>
      </c>
      <c r="I45" s="37">
        <v>41364</v>
      </c>
      <c r="J45" s="37">
        <v>41090</v>
      </c>
      <c r="K45" s="37">
        <v>41274</v>
      </c>
      <c r="L45" s="37">
        <v>41364</v>
      </c>
      <c r="M45" s="37"/>
      <c r="N45" s="37"/>
      <c r="O45" s="37">
        <v>41090</v>
      </c>
      <c r="P45" s="37"/>
      <c r="Q45" s="37">
        <v>41274</v>
      </c>
      <c r="R45" s="37">
        <v>41364</v>
      </c>
      <c r="S45" s="37">
        <v>41121</v>
      </c>
      <c r="T45" s="37">
        <v>41243</v>
      </c>
      <c r="U45" s="37">
        <v>41364</v>
      </c>
      <c r="V45" s="37"/>
      <c r="W45" s="37">
        <v>41364</v>
      </c>
      <c r="X45" s="37">
        <v>41364</v>
      </c>
      <c r="Y45" s="37"/>
      <c r="Z45" s="37">
        <v>41274</v>
      </c>
      <c r="AA45" s="37">
        <v>41364</v>
      </c>
      <c r="AB45" s="37"/>
      <c r="AC45" s="37">
        <v>41274</v>
      </c>
      <c r="AD45" s="37">
        <v>41364</v>
      </c>
      <c r="AE45" s="37"/>
      <c r="AF45" s="37">
        <v>41274</v>
      </c>
      <c r="AG45" s="37">
        <v>41364</v>
      </c>
      <c r="AH45" s="37">
        <v>41364</v>
      </c>
      <c r="AI45" s="216"/>
      <c r="AJ45" s="81">
        <f t="shared" si="0"/>
        <v>0</v>
      </c>
      <c r="AK45" s="37"/>
      <c r="AL45" s="37"/>
      <c r="AM45" s="37"/>
      <c r="AN45" s="37"/>
      <c r="AO45" s="37">
        <v>41090</v>
      </c>
      <c r="AP45" s="37">
        <v>41121</v>
      </c>
      <c r="AQ45" s="37">
        <v>41152</v>
      </c>
      <c r="AR45" s="37">
        <v>41274</v>
      </c>
      <c r="AS45" s="37">
        <v>41364</v>
      </c>
      <c r="AT45" s="37"/>
      <c r="AU45" s="37">
        <v>41090</v>
      </c>
      <c r="AV45" s="37">
        <v>41121</v>
      </c>
      <c r="AW45" s="37"/>
      <c r="AX45" s="37">
        <v>41090</v>
      </c>
      <c r="AY45" s="37">
        <v>41121</v>
      </c>
      <c r="AZ45" s="37">
        <v>41090</v>
      </c>
      <c r="BA45" s="37">
        <v>41182</v>
      </c>
      <c r="BB45" s="37">
        <v>41364</v>
      </c>
      <c r="BC45" s="37"/>
      <c r="BD45" s="37">
        <v>41182</v>
      </c>
      <c r="BE45" s="37">
        <v>41364</v>
      </c>
      <c r="BF45" s="37"/>
      <c r="BG45" s="37">
        <v>41152</v>
      </c>
      <c r="BH45" s="37">
        <v>41182</v>
      </c>
      <c r="BI45" s="37"/>
      <c r="BJ45" s="37">
        <v>41090</v>
      </c>
      <c r="BK45" s="37">
        <v>41121</v>
      </c>
      <c r="BL45" s="37">
        <v>41182</v>
      </c>
      <c r="BM45" s="37">
        <v>41274</v>
      </c>
      <c r="BN45" s="37">
        <v>41364</v>
      </c>
      <c r="BO45" s="37">
        <v>41182</v>
      </c>
      <c r="BP45" s="37">
        <v>41364</v>
      </c>
      <c r="BQ45" s="81">
        <f t="shared" si="1"/>
        <v>0</v>
      </c>
      <c r="BR45" s="37"/>
      <c r="BS45" s="37"/>
      <c r="BT45" s="37"/>
      <c r="BU45" s="37"/>
      <c r="BV45" s="37">
        <v>41182</v>
      </c>
      <c r="BW45" s="37">
        <v>41274</v>
      </c>
      <c r="BX45" s="37"/>
      <c r="BY45" s="37">
        <v>41182</v>
      </c>
      <c r="BZ45" s="37">
        <v>41364</v>
      </c>
      <c r="CA45" s="37"/>
      <c r="CB45" s="37">
        <v>41182</v>
      </c>
      <c r="CC45" s="37">
        <v>41364</v>
      </c>
      <c r="CD45" s="37">
        <v>41182</v>
      </c>
      <c r="CE45" s="37">
        <v>41274</v>
      </c>
      <c r="CF45" s="37">
        <v>41364</v>
      </c>
      <c r="CG45" s="37">
        <v>41090</v>
      </c>
      <c r="CH45" s="37">
        <v>41182</v>
      </c>
      <c r="CI45" s="37">
        <v>41364</v>
      </c>
      <c r="CJ45" s="37">
        <v>41364</v>
      </c>
      <c r="CK45" s="37">
        <v>41029</v>
      </c>
      <c r="CL45" s="37">
        <v>41364</v>
      </c>
      <c r="CM45" s="37">
        <v>41121</v>
      </c>
      <c r="CN45" s="37">
        <v>41152</v>
      </c>
      <c r="CO45" s="37">
        <v>41364</v>
      </c>
      <c r="CP45" s="37">
        <v>41182</v>
      </c>
      <c r="CQ45" s="37">
        <v>41274</v>
      </c>
      <c r="CR45" s="37">
        <v>41364</v>
      </c>
      <c r="CS45" s="37"/>
      <c r="CT45" s="37">
        <v>41364</v>
      </c>
      <c r="CU45" s="37">
        <v>41364</v>
      </c>
      <c r="CV45" s="37">
        <v>41364</v>
      </c>
      <c r="CW45" s="37">
        <v>41364</v>
      </c>
      <c r="CX45" s="81">
        <f t="shared" si="2"/>
        <v>0</v>
      </c>
      <c r="CY45" s="37"/>
      <c r="CZ45" s="37"/>
      <c r="DA45" s="37"/>
      <c r="DB45" s="37">
        <v>41029</v>
      </c>
      <c r="DC45" s="37">
        <v>41182</v>
      </c>
      <c r="DD45" s="37">
        <v>41364</v>
      </c>
      <c r="DE45" s="37"/>
      <c r="DF45" s="37">
        <v>41182</v>
      </c>
      <c r="DG45" s="37">
        <v>41364</v>
      </c>
      <c r="DH45" s="37">
        <v>41182</v>
      </c>
      <c r="DI45" s="37">
        <v>41274</v>
      </c>
      <c r="DJ45" s="37">
        <v>41364</v>
      </c>
      <c r="DK45" s="37"/>
      <c r="DL45" s="37"/>
      <c r="DM45" s="37"/>
      <c r="DN45" s="37"/>
      <c r="DO45" s="37"/>
      <c r="DP45" s="37"/>
      <c r="DQ45" s="37"/>
      <c r="DR45" s="37"/>
      <c r="DS45" s="37"/>
      <c r="DT45" s="37"/>
      <c r="DU45" s="37"/>
      <c r="DV45" s="37"/>
      <c r="DW45" s="37"/>
      <c r="DX45" s="37"/>
      <c r="DY45" s="37"/>
      <c r="DZ45" s="37"/>
      <c r="EA45" s="37"/>
      <c r="EB45" s="37"/>
      <c r="EC45" s="37"/>
      <c r="ED45" s="37"/>
      <c r="EE45" s="81">
        <f t="shared" si="3"/>
        <v>0</v>
      </c>
      <c r="EF45" s="37"/>
      <c r="EG45" s="37"/>
      <c r="EH45" s="37"/>
      <c r="EI45" s="37">
        <v>41364</v>
      </c>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81">
        <f t="shared" si="4"/>
        <v>0</v>
      </c>
      <c r="FM45" s="37"/>
      <c r="FN45" s="37"/>
      <c r="FO45" s="37"/>
      <c r="FP45" s="37">
        <v>41090</v>
      </c>
      <c r="FQ45" s="37">
        <v>41182</v>
      </c>
      <c r="FR45" s="37">
        <v>41274</v>
      </c>
      <c r="FS45" s="37">
        <v>41364</v>
      </c>
      <c r="FT45" s="37"/>
      <c r="FU45" s="37"/>
      <c r="FV45" s="37"/>
      <c r="FW45" s="37"/>
      <c r="FX45" s="37"/>
      <c r="FY45" s="37"/>
      <c r="FZ45" s="37"/>
      <c r="GA45" s="37"/>
      <c r="GB45" s="37"/>
      <c r="GC45" s="37"/>
      <c r="GD45" s="37"/>
      <c r="GE45" s="37"/>
      <c r="GF45" s="37"/>
      <c r="GG45" s="37"/>
      <c r="GH45" s="37"/>
      <c r="GI45" s="37"/>
      <c r="GJ45" s="37"/>
      <c r="GK45" s="37"/>
      <c r="GL45" s="37"/>
      <c r="GM45" s="37"/>
      <c r="GN45" s="37"/>
      <c r="GO45" s="37"/>
      <c r="GP45" s="37"/>
      <c r="GQ45" s="37"/>
      <c r="GR45" s="37"/>
      <c r="GS45" s="81">
        <f t="shared" si="5"/>
        <v>0</v>
      </c>
      <c r="GT45" s="37"/>
      <c r="GU45" s="37"/>
      <c r="GV45" s="37"/>
      <c r="GW45" s="37"/>
      <c r="GX45" s="37"/>
      <c r="GY45" s="37"/>
      <c r="GZ45" s="37"/>
      <c r="HA45" s="37"/>
      <c r="HB45" s="37"/>
      <c r="HC45" s="37"/>
      <c r="HD45" s="37"/>
      <c r="HE45" s="37"/>
      <c r="HF45" s="37"/>
      <c r="HG45" s="37"/>
      <c r="HH45" s="37"/>
      <c r="HI45" s="37"/>
      <c r="HJ45" s="37"/>
      <c r="HK45" s="37"/>
      <c r="HL45" s="37"/>
      <c r="HM45" s="37"/>
      <c r="HN45" s="37"/>
      <c r="HO45" s="37"/>
      <c r="HP45" s="37"/>
      <c r="HQ45" s="37"/>
      <c r="HR45" s="37"/>
      <c r="HS45" s="37"/>
      <c r="HT45" s="37"/>
      <c r="HU45" s="37"/>
      <c r="HV45" s="37"/>
      <c r="HW45" s="37"/>
      <c r="HX45" s="37"/>
      <c r="HY45" s="37"/>
      <c r="HZ45" s="81">
        <f t="shared" si="6"/>
        <v>0</v>
      </c>
    </row>
    <row r="46" spans="1:234" ht="15" customHeight="1">
      <c r="A46" s="440"/>
      <c r="B46" s="91" t="s">
        <v>677</v>
      </c>
      <c r="C46" s="124">
        <v>41121</v>
      </c>
      <c r="D46" s="207"/>
      <c r="E46" s="216"/>
      <c r="F46" s="216"/>
      <c r="G46" s="37"/>
      <c r="H46" s="37">
        <v>41152</v>
      </c>
      <c r="I46" s="37">
        <v>41364</v>
      </c>
      <c r="J46" s="37"/>
      <c r="K46" s="37">
        <v>41274</v>
      </c>
      <c r="L46" s="37">
        <v>41364</v>
      </c>
      <c r="M46" s="37"/>
      <c r="N46" s="37"/>
      <c r="O46" s="37"/>
      <c r="P46" s="216"/>
      <c r="Q46" s="37">
        <v>41274</v>
      </c>
      <c r="R46" s="37">
        <v>41364</v>
      </c>
      <c r="S46" s="216">
        <v>41121</v>
      </c>
      <c r="T46" s="37">
        <v>41243</v>
      </c>
      <c r="U46" s="37">
        <v>41364</v>
      </c>
      <c r="V46" s="37"/>
      <c r="W46" s="37">
        <v>41364</v>
      </c>
      <c r="X46" s="37">
        <v>41364</v>
      </c>
      <c r="Y46" s="37"/>
      <c r="Z46" s="37">
        <v>41274</v>
      </c>
      <c r="AA46" s="37">
        <v>41364</v>
      </c>
      <c r="AB46" s="216"/>
      <c r="AC46" s="37">
        <v>41274</v>
      </c>
      <c r="AD46" s="37">
        <v>41364</v>
      </c>
      <c r="AE46" s="216"/>
      <c r="AF46" s="216">
        <v>41274</v>
      </c>
      <c r="AG46" s="37">
        <v>41364</v>
      </c>
      <c r="AH46" s="37">
        <v>41364</v>
      </c>
      <c r="AI46" s="216"/>
      <c r="AJ46" s="81">
        <f t="shared" si="0"/>
        <v>0</v>
      </c>
      <c r="AK46" s="37"/>
      <c r="AL46" s="37"/>
      <c r="AM46" s="37"/>
      <c r="AN46" s="37"/>
      <c r="AO46" s="37"/>
      <c r="AP46" s="37">
        <v>41182</v>
      </c>
      <c r="AQ46" s="37">
        <v>41152</v>
      </c>
      <c r="AR46" s="37">
        <v>41274</v>
      </c>
      <c r="AS46" s="37">
        <v>41364</v>
      </c>
      <c r="AT46" s="37"/>
      <c r="AU46" s="37"/>
      <c r="AV46" s="37">
        <v>41121</v>
      </c>
      <c r="AW46" s="37"/>
      <c r="AX46" s="37"/>
      <c r="AY46" s="37">
        <v>41121</v>
      </c>
      <c r="AZ46" s="37"/>
      <c r="BA46" s="37">
        <v>41182</v>
      </c>
      <c r="BB46" s="37">
        <v>41364</v>
      </c>
      <c r="BC46" s="37"/>
      <c r="BD46" s="37">
        <v>41182</v>
      </c>
      <c r="BE46" s="37">
        <v>41364</v>
      </c>
      <c r="BF46" s="37"/>
      <c r="BG46" s="37">
        <v>41152</v>
      </c>
      <c r="BH46" s="37">
        <v>41182</v>
      </c>
      <c r="BI46" s="37"/>
      <c r="BJ46" s="37"/>
      <c r="BK46" s="37">
        <v>41121</v>
      </c>
      <c r="BL46" s="37">
        <v>41182</v>
      </c>
      <c r="BM46" s="37">
        <v>41274</v>
      </c>
      <c r="BN46" s="37">
        <v>41364</v>
      </c>
      <c r="BO46" s="37">
        <v>41182</v>
      </c>
      <c r="BP46" s="37">
        <v>41364</v>
      </c>
      <c r="BQ46" s="81">
        <f t="shared" si="1"/>
        <v>2.0333333333333332</v>
      </c>
      <c r="BR46" s="37"/>
      <c r="BS46" s="37"/>
      <c r="BT46" s="37"/>
      <c r="BU46" s="37"/>
      <c r="BV46" s="37">
        <v>41182</v>
      </c>
      <c r="BW46" s="37">
        <v>41274</v>
      </c>
      <c r="BX46" s="37"/>
      <c r="BY46" s="37">
        <v>41182</v>
      </c>
      <c r="BZ46" s="37">
        <v>41364</v>
      </c>
      <c r="CA46" s="37"/>
      <c r="CB46" s="37">
        <v>41182</v>
      </c>
      <c r="CC46" s="37">
        <v>41364</v>
      </c>
      <c r="CD46" s="37">
        <v>41182</v>
      </c>
      <c r="CE46" s="37">
        <v>41274</v>
      </c>
      <c r="CF46" s="37">
        <v>41364</v>
      </c>
      <c r="CG46" s="37"/>
      <c r="CH46" s="37">
        <v>41182</v>
      </c>
      <c r="CI46" s="37">
        <v>41364</v>
      </c>
      <c r="CJ46" s="37">
        <v>41364</v>
      </c>
      <c r="CK46" s="37">
        <v>41029</v>
      </c>
      <c r="CL46" s="37">
        <v>41364</v>
      </c>
      <c r="CM46" s="37">
        <v>41121</v>
      </c>
      <c r="CN46" s="37">
        <v>41152</v>
      </c>
      <c r="CO46" s="37">
        <v>41364</v>
      </c>
      <c r="CP46" s="37">
        <v>41182</v>
      </c>
      <c r="CQ46" s="37">
        <v>41274</v>
      </c>
      <c r="CR46" s="37">
        <v>41364</v>
      </c>
      <c r="CS46" s="37"/>
      <c r="CT46" s="37">
        <v>41364</v>
      </c>
      <c r="CU46" s="37">
        <v>41364</v>
      </c>
      <c r="CV46" s="37">
        <v>41364</v>
      </c>
      <c r="CW46" s="37">
        <v>41364</v>
      </c>
      <c r="CX46" s="81">
        <f t="shared" si="2"/>
        <v>0</v>
      </c>
      <c r="CY46" s="37"/>
      <c r="CZ46" s="37"/>
      <c r="DA46" s="37"/>
      <c r="DB46" s="37">
        <v>41182</v>
      </c>
      <c r="DC46" s="37">
        <v>41182</v>
      </c>
      <c r="DD46" s="37">
        <v>41364</v>
      </c>
      <c r="DE46" s="37"/>
      <c r="DF46" s="37">
        <v>41182</v>
      </c>
      <c r="DG46" s="37">
        <v>41364</v>
      </c>
      <c r="DH46" s="37">
        <v>41182</v>
      </c>
      <c r="DI46" s="37">
        <v>41274</v>
      </c>
      <c r="DJ46" s="37">
        <v>41364</v>
      </c>
      <c r="DK46" s="37"/>
      <c r="DL46" s="37"/>
      <c r="DM46" s="37"/>
      <c r="DN46" s="37"/>
      <c r="DO46" s="37"/>
      <c r="DP46" s="37"/>
      <c r="DQ46" s="37"/>
      <c r="DR46" s="37"/>
      <c r="DS46" s="37"/>
      <c r="DT46" s="37"/>
      <c r="DU46" s="37"/>
      <c r="DV46" s="37"/>
      <c r="DW46" s="37"/>
      <c r="DX46" s="37"/>
      <c r="DY46" s="37"/>
      <c r="DZ46" s="37"/>
      <c r="EA46" s="37"/>
      <c r="EB46" s="37"/>
      <c r="EC46" s="37"/>
      <c r="ED46" s="37"/>
      <c r="EE46" s="81">
        <f t="shared" si="3"/>
        <v>5.0999999999999996</v>
      </c>
      <c r="EF46" s="37"/>
      <c r="EG46" s="37"/>
      <c r="EH46" s="37"/>
      <c r="EI46" s="37">
        <v>41364</v>
      </c>
      <c r="EJ46" s="37"/>
      <c r="EK46" s="37"/>
      <c r="EL46" s="37"/>
      <c r="EM46" s="37"/>
      <c r="EN46" s="37"/>
      <c r="EO46" s="37"/>
      <c r="EP46" s="37"/>
      <c r="EQ46" s="37"/>
      <c r="ER46" s="37"/>
      <c r="ES46" s="37"/>
      <c r="ET46" s="37"/>
      <c r="EU46" s="37"/>
      <c r="EV46" s="37"/>
      <c r="EW46" s="37"/>
      <c r="EX46" s="37"/>
      <c r="EY46" s="37"/>
      <c r="EZ46" s="37"/>
      <c r="FA46" s="37"/>
      <c r="FB46" s="37"/>
      <c r="FC46" s="37"/>
      <c r="FD46" s="37"/>
      <c r="FE46" s="37"/>
      <c r="FF46" s="37"/>
      <c r="FG46" s="37"/>
      <c r="FH46" s="37"/>
      <c r="FI46" s="37"/>
      <c r="FJ46" s="37"/>
      <c r="FK46" s="37"/>
      <c r="FL46" s="81">
        <f t="shared" si="4"/>
        <v>0</v>
      </c>
      <c r="FM46" s="37"/>
      <c r="FN46" s="37"/>
      <c r="FO46" s="37"/>
      <c r="FP46" s="37"/>
      <c r="FQ46" s="37">
        <v>41182</v>
      </c>
      <c r="FR46" s="37">
        <v>41274</v>
      </c>
      <c r="FS46" s="37">
        <v>41364</v>
      </c>
      <c r="FT46" s="37"/>
      <c r="FU46" s="37"/>
      <c r="FV46" s="37"/>
      <c r="FW46" s="37"/>
      <c r="FX46" s="37"/>
      <c r="FY46" s="37"/>
      <c r="FZ46" s="37"/>
      <c r="GA46" s="37"/>
      <c r="GB46" s="37"/>
      <c r="GC46" s="37"/>
      <c r="GD46" s="37"/>
      <c r="GE46" s="37"/>
      <c r="GF46" s="37"/>
      <c r="GG46" s="37"/>
      <c r="GH46" s="37"/>
      <c r="GI46" s="37"/>
      <c r="GJ46" s="37"/>
      <c r="GK46" s="37"/>
      <c r="GL46" s="37"/>
      <c r="GM46" s="37"/>
      <c r="GN46" s="37"/>
      <c r="GO46" s="37"/>
      <c r="GP46" s="37"/>
      <c r="GQ46" s="37"/>
      <c r="GR46" s="37"/>
      <c r="GS46" s="81">
        <f t="shared" si="5"/>
        <v>0</v>
      </c>
      <c r="GT46" s="37"/>
      <c r="GU46" s="37"/>
      <c r="GV46" s="37"/>
      <c r="GW46" s="37"/>
      <c r="GX46" s="37"/>
      <c r="GY46" s="37"/>
      <c r="GZ46" s="37"/>
      <c r="HA46" s="37"/>
      <c r="HB46" s="37"/>
      <c r="HC46" s="37"/>
      <c r="HD46" s="37"/>
      <c r="HE46" s="37"/>
      <c r="HF46" s="37"/>
      <c r="HG46" s="37"/>
      <c r="HH46" s="37"/>
      <c r="HI46" s="37"/>
      <c r="HJ46" s="37"/>
      <c r="HK46" s="37"/>
      <c r="HL46" s="37"/>
      <c r="HM46" s="37"/>
      <c r="HN46" s="37"/>
      <c r="HO46" s="37"/>
      <c r="HP46" s="37"/>
      <c r="HQ46" s="37"/>
      <c r="HR46" s="37"/>
      <c r="HS46" s="37"/>
      <c r="HT46" s="37"/>
      <c r="HU46" s="37"/>
      <c r="HV46" s="37"/>
      <c r="HW46" s="37"/>
      <c r="HX46" s="37"/>
      <c r="HY46" s="37"/>
      <c r="HZ46" s="81">
        <f t="shared" si="6"/>
        <v>0</v>
      </c>
    </row>
    <row r="47" spans="1:234" ht="15" customHeight="1">
      <c r="A47" s="440"/>
      <c r="B47" s="91" t="s">
        <v>678</v>
      </c>
      <c r="C47" s="124">
        <v>41152</v>
      </c>
      <c r="D47" s="207"/>
      <c r="E47" s="216"/>
      <c r="F47" s="216"/>
      <c r="G47" s="37"/>
      <c r="H47" s="37">
        <v>41152</v>
      </c>
      <c r="I47" s="37">
        <v>41364</v>
      </c>
      <c r="J47" s="37"/>
      <c r="K47" s="37">
        <v>41274</v>
      </c>
      <c r="L47" s="37">
        <v>41364</v>
      </c>
      <c r="M47" s="37"/>
      <c r="N47" s="37"/>
      <c r="O47" s="37"/>
      <c r="P47" s="216"/>
      <c r="Q47" s="37">
        <v>41274</v>
      </c>
      <c r="R47" s="37">
        <v>41364</v>
      </c>
      <c r="S47" s="216"/>
      <c r="T47" s="37">
        <v>41243</v>
      </c>
      <c r="U47" s="37">
        <v>41364</v>
      </c>
      <c r="V47" s="37"/>
      <c r="W47" s="37">
        <v>41364</v>
      </c>
      <c r="X47" s="37">
        <v>41364</v>
      </c>
      <c r="Y47" s="37"/>
      <c r="Z47" s="37">
        <v>41274</v>
      </c>
      <c r="AA47" s="37">
        <v>41364</v>
      </c>
      <c r="AB47" s="216"/>
      <c r="AC47" s="37">
        <v>41274</v>
      </c>
      <c r="AD47" s="37">
        <v>41364</v>
      </c>
      <c r="AE47" s="216"/>
      <c r="AF47" s="216">
        <v>41274</v>
      </c>
      <c r="AG47" s="37">
        <v>41364</v>
      </c>
      <c r="AH47" s="37">
        <v>41364</v>
      </c>
      <c r="AI47" s="216"/>
      <c r="AJ47" s="81">
        <f t="shared" si="0"/>
        <v>0</v>
      </c>
      <c r="AK47" s="37"/>
      <c r="AL47" s="37"/>
      <c r="AM47" s="37"/>
      <c r="AN47" s="37"/>
      <c r="AO47" s="37"/>
      <c r="AP47" s="37">
        <v>41182</v>
      </c>
      <c r="AQ47" s="37">
        <v>41152</v>
      </c>
      <c r="AR47" s="37">
        <v>41274</v>
      </c>
      <c r="AS47" s="37">
        <v>41364</v>
      </c>
      <c r="AT47" s="37"/>
      <c r="AU47" s="37"/>
      <c r="AV47" s="37"/>
      <c r="AW47" s="37"/>
      <c r="AX47" s="37"/>
      <c r="AY47" s="37"/>
      <c r="AZ47" s="37"/>
      <c r="BA47" s="37">
        <v>41182</v>
      </c>
      <c r="BB47" s="37">
        <v>41364</v>
      </c>
      <c r="BC47" s="37"/>
      <c r="BD47" s="37">
        <v>41182</v>
      </c>
      <c r="BE47" s="37">
        <v>41364</v>
      </c>
      <c r="BF47" s="37"/>
      <c r="BG47" s="37">
        <v>41152</v>
      </c>
      <c r="BH47" s="37">
        <v>41182</v>
      </c>
      <c r="BI47" s="37"/>
      <c r="BJ47" s="37"/>
      <c r="BK47" s="37"/>
      <c r="BL47" s="37">
        <v>41182</v>
      </c>
      <c r="BM47" s="37">
        <v>41274</v>
      </c>
      <c r="BN47" s="37">
        <v>41364</v>
      </c>
      <c r="BO47" s="37">
        <v>41182</v>
      </c>
      <c r="BP47" s="37">
        <v>41364</v>
      </c>
      <c r="BQ47" s="81">
        <f t="shared" si="1"/>
        <v>2.0333333333333332</v>
      </c>
      <c r="BR47" s="37"/>
      <c r="BS47" s="37"/>
      <c r="BT47" s="37"/>
      <c r="BU47" s="37"/>
      <c r="BV47" s="37">
        <v>41182</v>
      </c>
      <c r="BW47" s="37">
        <v>41274</v>
      </c>
      <c r="BX47" s="37"/>
      <c r="BY47" s="37">
        <v>41182</v>
      </c>
      <c r="BZ47" s="37">
        <v>41364</v>
      </c>
      <c r="CA47" s="37"/>
      <c r="CB47" s="37">
        <v>41182</v>
      </c>
      <c r="CC47" s="37">
        <v>41364</v>
      </c>
      <c r="CD47" s="37">
        <v>41182</v>
      </c>
      <c r="CE47" s="37">
        <v>41274</v>
      </c>
      <c r="CF47" s="37">
        <v>41364</v>
      </c>
      <c r="CG47" s="37"/>
      <c r="CH47" s="37">
        <v>41182</v>
      </c>
      <c r="CI47" s="37">
        <v>41364</v>
      </c>
      <c r="CJ47" s="37">
        <v>41364</v>
      </c>
      <c r="CK47" s="37">
        <v>41029</v>
      </c>
      <c r="CL47" s="37">
        <v>41364</v>
      </c>
      <c r="CM47" s="37">
        <v>41121</v>
      </c>
      <c r="CN47" s="37">
        <v>41182</v>
      </c>
      <c r="CO47" s="37">
        <v>41364</v>
      </c>
      <c r="CP47" s="37">
        <v>41182</v>
      </c>
      <c r="CQ47" s="37">
        <v>41274</v>
      </c>
      <c r="CR47" s="37">
        <v>41364</v>
      </c>
      <c r="CS47" s="37"/>
      <c r="CT47" s="37">
        <v>41364</v>
      </c>
      <c r="CU47" s="37">
        <v>41364</v>
      </c>
      <c r="CV47" s="37">
        <v>41364</v>
      </c>
      <c r="CW47" s="37">
        <v>41364</v>
      </c>
      <c r="CX47" s="81">
        <f t="shared" si="2"/>
        <v>1</v>
      </c>
      <c r="CY47" s="37"/>
      <c r="CZ47" s="37"/>
      <c r="DA47" s="37"/>
      <c r="DB47" s="37">
        <v>41182</v>
      </c>
      <c r="DC47" s="37">
        <v>41182</v>
      </c>
      <c r="DD47" s="37">
        <v>41364</v>
      </c>
      <c r="DE47" s="37"/>
      <c r="DF47" s="37">
        <v>41182</v>
      </c>
      <c r="DG47" s="37">
        <v>41364</v>
      </c>
      <c r="DH47" s="37">
        <v>41182</v>
      </c>
      <c r="DI47" s="37">
        <v>41274</v>
      </c>
      <c r="DJ47" s="37">
        <v>41364</v>
      </c>
      <c r="DK47" s="37"/>
      <c r="DL47" s="37"/>
      <c r="DM47" s="37"/>
      <c r="DN47" s="37"/>
      <c r="DO47" s="37"/>
      <c r="DP47" s="37"/>
      <c r="DQ47" s="37"/>
      <c r="DR47" s="37"/>
      <c r="DS47" s="37"/>
      <c r="DT47" s="37"/>
      <c r="DU47" s="37"/>
      <c r="DV47" s="37"/>
      <c r="DW47" s="37"/>
      <c r="DX47" s="37"/>
      <c r="DY47" s="37"/>
      <c r="DZ47" s="37"/>
      <c r="EA47" s="37"/>
      <c r="EB47" s="37"/>
      <c r="EC47" s="37"/>
      <c r="ED47" s="37"/>
      <c r="EE47" s="81">
        <f t="shared" si="3"/>
        <v>5.0999999999999996</v>
      </c>
      <c r="EF47" s="37"/>
      <c r="EG47" s="37"/>
      <c r="EH47" s="37"/>
      <c r="EI47" s="37">
        <v>41364</v>
      </c>
      <c r="EJ47" s="37"/>
      <c r="EK47" s="37"/>
      <c r="EL47" s="37"/>
      <c r="EM47" s="37"/>
      <c r="EN47" s="37"/>
      <c r="EO47" s="37"/>
      <c r="EP47" s="37"/>
      <c r="EQ47" s="37"/>
      <c r="ER47" s="37"/>
      <c r="ES47" s="37"/>
      <c r="ET47" s="37"/>
      <c r="EU47" s="37"/>
      <c r="EV47" s="37"/>
      <c r="EW47" s="37"/>
      <c r="EX47" s="37"/>
      <c r="EY47" s="37"/>
      <c r="EZ47" s="37"/>
      <c r="FA47" s="37"/>
      <c r="FB47" s="37"/>
      <c r="FC47" s="37"/>
      <c r="FD47" s="37"/>
      <c r="FE47" s="37"/>
      <c r="FF47" s="37"/>
      <c r="FG47" s="37"/>
      <c r="FH47" s="37"/>
      <c r="FI47" s="37"/>
      <c r="FJ47" s="37"/>
      <c r="FK47" s="37"/>
      <c r="FL47" s="81">
        <f t="shared" si="4"/>
        <v>0</v>
      </c>
      <c r="FM47" s="37"/>
      <c r="FN47" s="37"/>
      <c r="FO47" s="37"/>
      <c r="FP47" s="37"/>
      <c r="FQ47" s="37">
        <v>41182</v>
      </c>
      <c r="FR47" s="37">
        <v>41274</v>
      </c>
      <c r="FS47" s="37">
        <v>41364</v>
      </c>
      <c r="FT47" s="37"/>
      <c r="FU47" s="37"/>
      <c r="FV47" s="37"/>
      <c r="FW47" s="37"/>
      <c r="FX47" s="37"/>
      <c r="FY47" s="37"/>
      <c r="FZ47" s="37"/>
      <c r="GA47" s="37"/>
      <c r="GB47" s="37"/>
      <c r="GC47" s="37"/>
      <c r="GD47" s="37"/>
      <c r="GE47" s="37"/>
      <c r="GF47" s="37"/>
      <c r="GG47" s="37"/>
      <c r="GH47" s="37"/>
      <c r="GI47" s="37"/>
      <c r="GJ47" s="37"/>
      <c r="GK47" s="37"/>
      <c r="GL47" s="37"/>
      <c r="GM47" s="37"/>
      <c r="GN47" s="37"/>
      <c r="GO47" s="37"/>
      <c r="GP47" s="37"/>
      <c r="GQ47" s="37"/>
      <c r="GR47" s="37"/>
      <c r="GS47" s="81">
        <f t="shared" si="5"/>
        <v>0</v>
      </c>
      <c r="GT47" s="37"/>
      <c r="GU47" s="37"/>
      <c r="GV47" s="37"/>
      <c r="GW47" s="37"/>
      <c r="GX47" s="37"/>
      <c r="GY47" s="37"/>
      <c r="GZ47" s="37"/>
      <c r="HA47" s="37"/>
      <c r="HB47" s="37"/>
      <c r="HC47" s="37"/>
      <c r="HD47" s="37"/>
      <c r="HE47" s="37"/>
      <c r="HF47" s="37"/>
      <c r="HG47" s="37"/>
      <c r="HH47" s="37"/>
      <c r="HI47" s="37"/>
      <c r="HJ47" s="37"/>
      <c r="HK47" s="37"/>
      <c r="HL47" s="37"/>
      <c r="HM47" s="37"/>
      <c r="HN47" s="37"/>
      <c r="HO47" s="37"/>
      <c r="HP47" s="37"/>
      <c r="HQ47" s="37"/>
      <c r="HR47" s="37"/>
      <c r="HS47" s="37"/>
      <c r="HT47" s="37"/>
      <c r="HU47" s="37"/>
      <c r="HV47" s="37"/>
      <c r="HW47" s="37"/>
      <c r="HX47" s="37"/>
      <c r="HY47" s="37"/>
      <c r="HZ47" s="81">
        <f t="shared" si="6"/>
        <v>0</v>
      </c>
    </row>
    <row r="48" spans="1:234" ht="15" customHeight="1">
      <c r="A48" s="440"/>
      <c r="B48" s="91" t="s">
        <v>679</v>
      </c>
      <c r="C48" s="124">
        <v>41182</v>
      </c>
      <c r="D48" s="207"/>
      <c r="E48" s="216"/>
      <c r="F48" s="216"/>
      <c r="G48" s="37"/>
      <c r="H48" s="37"/>
      <c r="I48" s="37">
        <v>41364</v>
      </c>
      <c r="J48" s="37"/>
      <c r="K48" s="37">
        <v>41274</v>
      </c>
      <c r="L48" s="37">
        <v>41364</v>
      </c>
      <c r="M48" s="37"/>
      <c r="N48" s="37"/>
      <c r="O48" s="37"/>
      <c r="P48" s="216"/>
      <c r="Q48" s="37">
        <v>41274</v>
      </c>
      <c r="R48" s="37">
        <v>41364</v>
      </c>
      <c r="S48" s="216"/>
      <c r="T48" s="37">
        <v>41243</v>
      </c>
      <c r="U48" s="37">
        <v>41364</v>
      </c>
      <c r="V48" s="37"/>
      <c r="W48" s="37">
        <v>41364</v>
      </c>
      <c r="X48" s="37">
        <v>41364</v>
      </c>
      <c r="Y48" s="37"/>
      <c r="Z48" s="37">
        <v>41274</v>
      </c>
      <c r="AA48" s="37">
        <v>41364</v>
      </c>
      <c r="AB48" s="216"/>
      <c r="AC48" s="37">
        <v>41274</v>
      </c>
      <c r="AD48" s="37">
        <v>41364</v>
      </c>
      <c r="AE48" s="216"/>
      <c r="AF48" s="216">
        <v>41274</v>
      </c>
      <c r="AG48" s="37">
        <v>41364</v>
      </c>
      <c r="AH48" s="37">
        <v>41364</v>
      </c>
      <c r="AI48" s="216"/>
      <c r="AJ48" s="81">
        <f t="shared" si="0"/>
        <v>0</v>
      </c>
      <c r="AK48" s="37"/>
      <c r="AL48" s="37"/>
      <c r="AM48" s="37"/>
      <c r="AN48" s="37"/>
      <c r="AO48" s="37"/>
      <c r="AP48" s="37">
        <v>41182</v>
      </c>
      <c r="AQ48" s="37"/>
      <c r="AR48" s="37">
        <v>41274</v>
      </c>
      <c r="AS48" s="37">
        <v>41364</v>
      </c>
      <c r="AT48" s="37"/>
      <c r="AU48" s="37"/>
      <c r="AV48" s="37"/>
      <c r="AW48" s="37"/>
      <c r="AX48" s="37"/>
      <c r="AY48" s="37"/>
      <c r="AZ48" s="37"/>
      <c r="BA48" s="315">
        <v>41364</v>
      </c>
      <c r="BB48" s="37">
        <v>41364</v>
      </c>
      <c r="BC48" s="37"/>
      <c r="BD48" s="37">
        <v>41182</v>
      </c>
      <c r="BE48" s="37">
        <v>41364</v>
      </c>
      <c r="BF48" s="37"/>
      <c r="BG48" s="37">
        <v>41152</v>
      </c>
      <c r="BH48" s="37">
        <v>41182</v>
      </c>
      <c r="BI48" s="37"/>
      <c r="BJ48" s="37"/>
      <c r="BK48" s="37"/>
      <c r="BL48" s="37">
        <v>41182</v>
      </c>
      <c r="BM48" s="37">
        <v>41274</v>
      </c>
      <c r="BN48" s="37">
        <v>41364</v>
      </c>
      <c r="BO48" s="37">
        <v>41182</v>
      </c>
      <c r="BP48" s="37">
        <v>41364</v>
      </c>
      <c r="BQ48" s="81">
        <f t="shared" si="1"/>
        <v>8.1</v>
      </c>
      <c r="BR48" s="37"/>
      <c r="BS48" s="37"/>
      <c r="BT48" s="37"/>
      <c r="BU48" s="37"/>
      <c r="BV48" s="37">
        <v>41182</v>
      </c>
      <c r="BW48" s="37">
        <v>41274</v>
      </c>
      <c r="BX48" s="37"/>
      <c r="BY48" s="37">
        <v>41182</v>
      </c>
      <c r="BZ48" s="37">
        <v>41364</v>
      </c>
      <c r="CA48" s="37"/>
      <c r="CB48" s="37">
        <v>41182</v>
      </c>
      <c r="CC48" s="37">
        <v>41364</v>
      </c>
      <c r="CD48" s="37">
        <v>41182</v>
      </c>
      <c r="CE48" s="37">
        <v>41274</v>
      </c>
      <c r="CF48" s="37">
        <v>41364</v>
      </c>
      <c r="CG48" s="37"/>
      <c r="CH48" s="37">
        <v>41182</v>
      </c>
      <c r="CI48" s="37">
        <v>41364</v>
      </c>
      <c r="CJ48" s="37">
        <v>41364</v>
      </c>
      <c r="CK48" s="37">
        <v>41029</v>
      </c>
      <c r="CL48" s="37">
        <v>41364</v>
      </c>
      <c r="CM48" s="37">
        <v>41121</v>
      </c>
      <c r="CN48" s="37">
        <v>41182</v>
      </c>
      <c r="CO48" s="37">
        <v>41364</v>
      </c>
      <c r="CP48" s="37">
        <v>41182</v>
      </c>
      <c r="CQ48" s="37">
        <v>41274</v>
      </c>
      <c r="CR48" s="37">
        <v>41364</v>
      </c>
      <c r="CS48" s="37"/>
      <c r="CT48" s="37">
        <v>41364</v>
      </c>
      <c r="CU48" s="37">
        <v>41364</v>
      </c>
      <c r="CV48" s="37">
        <v>41364</v>
      </c>
      <c r="CW48" s="37">
        <v>41364</v>
      </c>
      <c r="CX48" s="81">
        <f t="shared" si="2"/>
        <v>1</v>
      </c>
      <c r="CY48" s="37"/>
      <c r="CZ48" s="37"/>
      <c r="DA48" s="37"/>
      <c r="DB48" s="37">
        <v>41182</v>
      </c>
      <c r="DC48" s="37">
        <v>41182</v>
      </c>
      <c r="DD48" s="37">
        <v>41364</v>
      </c>
      <c r="DE48" s="37"/>
      <c r="DF48" s="37">
        <v>41182</v>
      </c>
      <c r="DG48" s="37">
        <v>41364</v>
      </c>
      <c r="DH48" s="37">
        <v>41182</v>
      </c>
      <c r="DI48" s="37">
        <v>41274</v>
      </c>
      <c r="DJ48" s="37">
        <v>41364</v>
      </c>
      <c r="DK48" s="37"/>
      <c r="DL48" s="37"/>
      <c r="DM48" s="37"/>
      <c r="DN48" s="37"/>
      <c r="DO48" s="37"/>
      <c r="DP48" s="37"/>
      <c r="DQ48" s="37"/>
      <c r="DR48" s="37"/>
      <c r="DS48" s="37"/>
      <c r="DT48" s="37"/>
      <c r="DU48" s="37"/>
      <c r="DV48" s="37"/>
      <c r="DW48" s="37"/>
      <c r="DX48" s="37"/>
      <c r="DY48" s="37"/>
      <c r="DZ48" s="37"/>
      <c r="EA48" s="37"/>
      <c r="EB48" s="37"/>
      <c r="EC48" s="37"/>
      <c r="ED48" s="37"/>
      <c r="EE48" s="81">
        <f t="shared" si="3"/>
        <v>5.0999999999999996</v>
      </c>
      <c r="EF48" s="37"/>
      <c r="EG48" s="37"/>
      <c r="EH48" s="37"/>
      <c r="EI48" s="37">
        <v>41364</v>
      </c>
      <c r="EJ48" s="37"/>
      <c r="EK48" s="37"/>
      <c r="EL48" s="37"/>
      <c r="EM48" s="37"/>
      <c r="EN48" s="37"/>
      <c r="EO48" s="37"/>
      <c r="EP48" s="37"/>
      <c r="EQ48" s="37"/>
      <c r="ER48" s="37"/>
      <c r="ES48" s="37"/>
      <c r="ET48" s="37"/>
      <c r="EU48" s="37"/>
      <c r="EV48" s="37"/>
      <c r="EW48" s="37"/>
      <c r="EX48" s="37"/>
      <c r="EY48" s="37"/>
      <c r="EZ48" s="37"/>
      <c r="FA48" s="37"/>
      <c r="FB48" s="37"/>
      <c r="FC48" s="37"/>
      <c r="FD48" s="37"/>
      <c r="FE48" s="37"/>
      <c r="FF48" s="37"/>
      <c r="FG48" s="37"/>
      <c r="FH48" s="37"/>
      <c r="FI48" s="37"/>
      <c r="FJ48" s="37"/>
      <c r="FK48" s="37"/>
      <c r="FL48" s="81">
        <f t="shared" si="4"/>
        <v>0</v>
      </c>
      <c r="FM48" s="37"/>
      <c r="FN48" s="37"/>
      <c r="FO48" s="37"/>
      <c r="FP48" s="37"/>
      <c r="FQ48" s="37">
        <v>41182</v>
      </c>
      <c r="FR48" s="37">
        <v>41274</v>
      </c>
      <c r="FS48" s="37">
        <v>41364</v>
      </c>
      <c r="FT48" s="37"/>
      <c r="FU48" s="37"/>
      <c r="FV48" s="37"/>
      <c r="FW48" s="37"/>
      <c r="FX48" s="37"/>
      <c r="FY48" s="37"/>
      <c r="FZ48" s="37"/>
      <c r="GA48" s="37"/>
      <c r="GB48" s="37"/>
      <c r="GC48" s="37"/>
      <c r="GD48" s="37"/>
      <c r="GE48" s="37"/>
      <c r="GF48" s="37"/>
      <c r="GG48" s="37"/>
      <c r="GH48" s="37"/>
      <c r="GI48" s="37"/>
      <c r="GJ48" s="37"/>
      <c r="GK48" s="37"/>
      <c r="GL48" s="37"/>
      <c r="GM48" s="37"/>
      <c r="GN48" s="37"/>
      <c r="GO48" s="37"/>
      <c r="GP48" s="37"/>
      <c r="GQ48" s="37"/>
      <c r="GR48" s="37"/>
      <c r="GS48" s="81">
        <f t="shared" si="5"/>
        <v>0</v>
      </c>
      <c r="GT48" s="37"/>
      <c r="GU48" s="37"/>
      <c r="GV48" s="37"/>
      <c r="GW48" s="37"/>
      <c r="GX48" s="37"/>
      <c r="GY48" s="37"/>
      <c r="GZ48" s="37"/>
      <c r="HA48" s="37"/>
      <c r="HB48" s="37"/>
      <c r="HC48" s="37"/>
      <c r="HD48" s="37"/>
      <c r="HE48" s="37"/>
      <c r="HF48" s="37"/>
      <c r="HG48" s="37"/>
      <c r="HH48" s="37"/>
      <c r="HI48" s="37"/>
      <c r="HJ48" s="37"/>
      <c r="HK48" s="37"/>
      <c r="HL48" s="37"/>
      <c r="HM48" s="37"/>
      <c r="HN48" s="37"/>
      <c r="HO48" s="37"/>
      <c r="HP48" s="37"/>
      <c r="HQ48" s="37"/>
      <c r="HR48" s="37"/>
      <c r="HS48" s="37"/>
      <c r="HT48" s="37"/>
      <c r="HU48" s="37"/>
      <c r="HV48" s="37"/>
      <c r="HW48" s="37"/>
      <c r="HX48" s="37"/>
      <c r="HY48" s="37"/>
      <c r="HZ48" s="81">
        <f t="shared" si="6"/>
        <v>0</v>
      </c>
    </row>
    <row r="49" spans="1:234" ht="15" customHeight="1">
      <c r="A49" s="440"/>
      <c r="B49" s="91" t="s">
        <v>680</v>
      </c>
      <c r="C49" s="124">
        <v>41213</v>
      </c>
      <c r="D49" s="207"/>
      <c r="E49" s="216"/>
      <c r="F49" s="216"/>
      <c r="G49" s="216"/>
      <c r="H49" s="216"/>
      <c r="I49" s="216"/>
      <c r="J49" s="216"/>
      <c r="K49" s="216"/>
      <c r="L49" s="216"/>
      <c r="M49" s="216"/>
      <c r="N49" s="216"/>
      <c r="O49" s="216"/>
      <c r="P49" s="216"/>
      <c r="Q49" s="216"/>
      <c r="R49" s="216"/>
      <c r="S49" s="216"/>
      <c r="T49" s="216"/>
      <c r="U49" s="216"/>
      <c r="V49" s="216"/>
      <c r="W49" s="216"/>
      <c r="X49" s="216"/>
      <c r="Y49" s="216"/>
      <c r="Z49" s="216"/>
      <c r="AA49" s="225"/>
      <c r="AB49" s="216"/>
      <c r="AC49" s="216"/>
      <c r="AD49" s="216"/>
      <c r="AE49" s="216"/>
      <c r="AF49" s="216"/>
      <c r="AG49" s="216"/>
      <c r="AH49" s="216"/>
      <c r="AI49" s="216"/>
      <c r="AJ49" s="81">
        <f t="shared" si="0"/>
        <v>0</v>
      </c>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81">
        <f t="shared" si="1"/>
        <v>0</v>
      </c>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81">
        <f t="shared" si="2"/>
        <v>0</v>
      </c>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37"/>
      <c r="DY49" s="37"/>
      <c r="DZ49" s="37"/>
      <c r="EA49" s="37"/>
      <c r="EB49" s="37"/>
      <c r="EC49" s="37"/>
      <c r="ED49" s="37"/>
      <c r="EE49" s="81">
        <f t="shared" si="3"/>
        <v>0</v>
      </c>
      <c r="EF49" s="37"/>
      <c r="EG49" s="37"/>
      <c r="EH49" s="37"/>
      <c r="EI49" s="37"/>
      <c r="EJ49" s="37"/>
      <c r="EK49" s="37"/>
      <c r="EL49" s="37"/>
      <c r="EM49" s="37"/>
      <c r="EN49" s="37"/>
      <c r="EO49" s="37"/>
      <c r="EP49" s="37"/>
      <c r="EQ49" s="37"/>
      <c r="ER49" s="37"/>
      <c r="ES49" s="37"/>
      <c r="ET49" s="37"/>
      <c r="EU49" s="37"/>
      <c r="EV49" s="37"/>
      <c r="EW49" s="37"/>
      <c r="EX49" s="37"/>
      <c r="EY49" s="37"/>
      <c r="EZ49" s="37"/>
      <c r="FA49" s="37"/>
      <c r="FB49" s="37"/>
      <c r="FC49" s="37"/>
      <c r="FD49" s="37"/>
      <c r="FE49" s="37"/>
      <c r="FF49" s="37"/>
      <c r="FG49" s="37"/>
      <c r="FH49" s="37"/>
      <c r="FI49" s="37"/>
      <c r="FJ49" s="37"/>
      <c r="FK49" s="37"/>
      <c r="FL49" s="81">
        <f t="shared" si="4"/>
        <v>0</v>
      </c>
      <c r="FM49" s="37"/>
      <c r="FN49" s="37"/>
      <c r="FO49" s="37"/>
      <c r="FP49" s="37"/>
      <c r="FQ49" s="37"/>
      <c r="FR49" s="37"/>
      <c r="FS49" s="37"/>
      <c r="FT49" s="37"/>
      <c r="FU49" s="37"/>
      <c r="FV49" s="37"/>
      <c r="FW49" s="37"/>
      <c r="FX49" s="37"/>
      <c r="FY49" s="37"/>
      <c r="FZ49" s="37"/>
      <c r="GA49" s="37"/>
      <c r="GB49" s="37"/>
      <c r="GC49" s="37"/>
      <c r="GD49" s="37"/>
      <c r="GE49" s="37"/>
      <c r="GF49" s="37"/>
      <c r="GG49" s="37"/>
      <c r="GH49" s="37"/>
      <c r="GI49" s="37"/>
      <c r="GJ49" s="37"/>
      <c r="GK49" s="37"/>
      <c r="GL49" s="37"/>
      <c r="GM49" s="37"/>
      <c r="GN49" s="37"/>
      <c r="GO49" s="37"/>
      <c r="GP49" s="37"/>
      <c r="GQ49" s="37"/>
      <c r="GR49" s="37"/>
      <c r="GS49" s="81">
        <f t="shared" si="5"/>
        <v>0</v>
      </c>
      <c r="GT49" s="37"/>
      <c r="GU49" s="37"/>
      <c r="GV49" s="37"/>
      <c r="GW49" s="37"/>
      <c r="GX49" s="37"/>
      <c r="GY49" s="37"/>
      <c r="GZ49" s="37"/>
      <c r="HA49" s="37"/>
      <c r="HB49" s="37"/>
      <c r="HC49" s="37"/>
      <c r="HD49" s="37"/>
      <c r="HE49" s="37"/>
      <c r="HF49" s="37"/>
      <c r="HG49" s="37"/>
      <c r="HH49" s="37"/>
      <c r="HI49" s="37"/>
      <c r="HJ49" s="37"/>
      <c r="HK49" s="37"/>
      <c r="HL49" s="37"/>
      <c r="HM49" s="37"/>
      <c r="HN49" s="37"/>
      <c r="HO49" s="37"/>
      <c r="HP49" s="37"/>
      <c r="HQ49" s="37"/>
      <c r="HR49" s="37"/>
      <c r="HS49" s="37"/>
      <c r="HT49" s="37"/>
      <c r="HU49" s="37"/>
      <c r="HV49" s="37"/>
      <c r="HW49" s="37"/>
      <c r="HX49" s="37"/>
      <c r="HY49" s="37"/>
      <c r="HZ49" s="81">
        <f t="shared" si="6"/>
        <v>0</v>
      </c>
    </row>
    <row r="50" spans="1:234" ht="15" customHeight="1">
      <c r="A50" s="440"/>
      <c r="B50" s="91" t="s">
        <v>681</v>
      </c>
      <c r="C50" s="124">
        <v>41243</v>
      </c>
      <c r="D50" s="207"/>
      <c r="E50" s="216"/>
      <c r="F50" s="216"/>
      <c r="G50" s="216"/>
      <c r="H50" s="216"/>
      <c r="I50" s="216"/>
      <c r="J50" s="216"/>
      <c r="K50" s="216"/>
      <c r="L50" s="216"/>
      <c r="M50" s="216"/>
      <c r="N50" s="216"/>
      <c r="O50" s="216"/>
      <c r="P50" s="216"/>
      <c r="Q50" s="216"/>
      <c r="R50" s="216"/>
      <c r="S50" s="216"/>
      <c r="T50" s="216"/>
      <c r="U50" s="216"/>
      <c r="V50" s="216"/>
      <c r="W50" s="216"/>
      <c r="X50" s="216"/>
      <c r="Y50" s="216"/>
      <c r="Z50" s="216"/>
      <c r="AA50" s="225"/>
      <c r="AB50" s="216"/>
      <c r="AC50" s="216"/>
      <c r="AD50" s="216"/>
      <c r="AE50" s="216"/>
      <c r="AF50" s="216"/>
      <c r="AG50" s="216"/>
      <c r="AH50" s="216"/>
      <c r="AI50" s="216"/>
      <c r="AJ50" s="81">
        <f t="shared" si="0"/>
        <v>0</v>
      </c>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81">
        <f t="shared" si="1"/>
        <v>0</v>
      </c>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81">
        <f t="shared" si="2"/>
        <v>0</v>
      </c>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81">
        <f t="shared" si="3"/>
        <v>0</v>
      </c>
      <c r="EF50" s="37"/>
      <c r="EG50" s="37"/>
      <c r="EH50" s="37"/>
      <c r="EI50" s="37"/>
      <c r="EJ50" s="37"/>
      <c r="EK50" s="37"/>
      <c r="EL50" s="37"/>
      <c r="EM50" s="37"/>
      <c r="EN50" s="37"/>
      <c r="EO50" s="37"/>
      <c r="EP50" s="37"/>
      <c r="EQ50" s="37"/>
      <c r="ER50" s="37"/>
      <c r="ES50" s="37"/>
      <c r="ET50" s="37"/>
      <c r="EU50" s="37"/>
      <c r="EV50" s="37"/>
      <c r="EW50" s="37"/>
      <c r="EX50" s="37"/>
      <c r="EY50" s="37"/>
      <c r="EZ50" s="37"/>
      <c r="FA50" s="37"/>
      <c r="FB50" s="37"/>
      <c r="FC50" s="37"/>
      <c r="FD50" s="37"/>
      <c r="FE50" s="37"/>
      <c r="FF50" s="37"/>
      <c r="FG50" s="37"/>
      <c r="FH50" s="37"/>
      <c r="FI50" s="37"/>
      <c r="FJ50" s="37"/>
      <c r="FK50" s="37"/>
      <c r="FL50" s="81">
        <f t="shared" si="4"/>
        <v>0</v>
      </c>
      <c r="FM50" s="37"/>
      <c r="FN50" s="37"/>
      <c r="FO50" s="37"/>
      <c r="FP50" s="37"/>
      <c r="FQ50" s="37"/>
      <c r="FR50" s="37"/>
      <c r="FS50" s="37"/>
      <c r="FT50" s="37"/>
      <c r="FU50" s="37"/>
      <c r="FV50" s="37"/>
      <c r="FW50" s="37"/>
      <c r="FX50" s="37"/>
      <c r="FY50" s="37"/>
      <c r="FZ50" s="37"/>
      <c r="GA50" s="37"/>
      <c r="GB50" s="37"/>
      <c r="GC50" s="37"/>
      <c r="GD50" s="37"/>
      <c r="GE50" s="37"/>
      <c r="GF50" s="37"/>
      <c r="GG50" s="37"/>
      <c r="GH50" s="37"/>
      <c r="GI50" s="37"/>
      <c r="GJ50" s="37"/>
      <c r="GK50" s="37"/>
      <c r="GL50" s="37"/>
      <c r="GM50" s="37"/>
      <c r="GN50" s="37"/>
      <c r="GO50" s="37"/>
      <c r="GP50" s="37"/>
      <c r="GQ50" s="37"/>
      <c r="GR50" s="37"/>
      <c r="GS50" s="81">
        <f t="shared" si="5"/>
        <v>0</v>
      </c>
      <c r="GT50" s="37"/>
      <c r="GU50" s="37"/>
      <c r="GV50" s="37"/>
      <c r="GW50" s="37"/>
      <c r="GX50" s="37"/>
      <c r="GY50" s="37"/>
      <c r="GZ50" s="37"/>
      <c r="HA50" s="37"/>
      <c r="HB50" s="37"/>
      <c r="HC50" s="37"/>
      <c r="HD50" s="37"/>
      <c r="HE50" s="37"/>
      <c r="HF50" s="37"/>
      <c r="HG50" s="37"/>
      <c r="HH50" s="37"/>
      <c r="HI50" s="37"/>
      <c r="HJ50" s="37"/>
      <c r="HK50" s="37"/>
      <c r="HL50" s="37"/>
      <c r="HM50" s="37"/>
      <c r="HN50" s="37"/>
      <c r="HO50" s="37"/>
      <c r="HP50" s="37"/>
      <c r="HQ50" s="37"/>
      <c r="HR50" s="37"/>
      <c r="HS50" s="37"/>
      <c r="HT50" s="37"/>
      <c r="HU50" s="37"/>
      <c r="HV50" s="37"/>
      <c r="HW50" s="37"/>
      <c r="HX50" s="37"/>
      <c r="HY50" s="37"/>
      <c r="HZ50" s="81">
        <f t="shared" si="6"/>
        <v>0</v>
      </c>
    </row>
    <row r="51" spans="1:234" ht="15" customHeight="1">
      <c r="A51" s="440"/>
      <c r="B51" s="91" t="s">
        <v>673</v>
      </c>
      <c r="C51" s="124">
        <v>41274</v>
      </c>
      <c r="D51" s="207"/>
      <c r="E51" s="216"/>
      <c r="F51" s="216"/>
      <c r="G51" s="216"/>
      <c r="H51" s="216"/>
      <c r="I51" s="216"/>
      <c r="J51" s="216"/>
      <c r="K51" s="216"/>
      <c r="L51" s="216"/>
      <c r="M51" s="216"/>
      <c r="N51" s="216"/>
      <c r="O51" s="216"/>
      <c r="P51" s="216"/>
      <c r="Q51" s="216"/>
      <c r="R51" s="216"/>
      <c r="S51" s="216"/>
      <c r="T51" s="216"/>
      <c r="U51" s="216"/>
      <c r="V51" s="216"/>
      <c r="W51" s="216"/>
      <c r="X51" s="216"/>
      <c r="Y51" s="216"/>
      <c r="Z51" s="216"/>
      <c r="AA51" s="225"/>
      <c r="AB51" s="216"/>
      <c r="AC51" s="216"/>
      <c r="AD51" s="216"/>
      <c r="AE51" s="216"/>
      <c r="AF51" s="216"/>
      <c r="AG51" s="216"/>
      <c r="AH51" s="216"/>
      <c r="AI51" s="216"/>
      <c r="AJ51" s="81">
        <f t="shared" si="0"/>
        <v>0</v>
      </c>
      <c r="AK51" s="37"/>
      <c r="AL51" s="37"/>
      <c r="AM51" s="37"/>
      <c r="AN51" s="37"/>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81">
        <f t="shared" si="1"/>
        <v>0</v>
      </c>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81">
        <f t="shared" si="2"/>
        <v>0</v>
      </c>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81">
        <f t="shared" si="3"/>
        <v>0</v>
      </c>
      <c r="EF51" s="37"/>
      <c r="EG51" s="37"/>
      <c r="EH51" s="37"/>
      <c r="EI51" s="37"/>
      <c r="EJ51" s="37"/>
      <c r="EK51" s="37"/>
      <c r="EL51" s="37"/>
      <c r="EM51" s="37"/>
      <c r="EN51" s="37"/>
      <c r="EO51" s="37"/>
      <c r="EP51" s="37"/>
      <c r="EQ51" s="37"/>
      <c r="ER51" s="37"/>
      <c r="ES51" s="37"/>
      <c r="ET51" s="37"/>
      <c r="EU51" s="37"/>
      <c r="EV51" s="37"/>
      <c r="EW51" s="37"/>
      <c r="EX51" s="37"/>
      <c r="EY51" s="37"/>
      <c r="EZ51" s="37"/>
      <c r="FA51" s="37"/>
      <c r="FB51" s="37"/>
      <c r="FC51" s="37"/>
      <c r="FD51" s="37"/>
      <c r="FE51" s="37"/>
      <c r="FF51" s="37"/>
      <c r="FG51" s="37"/>
      <c r="FH51" s="37"/>
      <c r="FI51" s="37"/>
      <c r="FJ51" s="37"/>
      <c r="FK51" s="37"/>
      <c r="FL51" s="81">
        <f t="shared" si="4"/>
        <v>0</v>
      </c>
      <c r="FM51" s="37"/>
      <c r="FN51" s="37"/>
      <c r="FO51" s="37"/>
      <c r="FP51" s="37"/>
      <c r="FQ51" s="37"/>
      <c r="FR51" s="37"/>
      <c r="FS51" s="37"/>
      <c r="FT51" s="37"/>
      <c r="FU51" s="37"/>
      <c r="FV51" s="37"/>
      <c r="FW51" s="37"/>
      <c r="FX51" s="37"/>
      <c r="FY51" s="37"/>
      <c r="FZ51" s="37"/>
      <c r="GA51" s="37"/>
      <c r="GB51" s="37"/>
      <c r="GC51" s="37"/>
      <c r="GD51" s="37"/>
      <c r="GE51" s="37"/>
      <c r="GF51" s="37"/>
      <c r="GG51" s="37"/>
      <c r="GH51" s="37"/>
      <c r="GI51" s="37"/>
      <c r="GJ51" s="37"/>
      <c r="GK51" s="37"/>
      <c r="GL51" s="37"/>
      <c r="GM51" s="37"/>
      <c r="GN51" s="37"/>
      <c r="GO51" s="37"/>
      <c r="GP51" s="37"/>
      <c r="GQ51" s="37"/>
      <c r="GR51" s="37"/>
      <c r="GS51" s="81">
        <f t="shared" si="5"/>
        <v>0</v>
      </c>
      <c r="GT51" s="37"/>
      <c r="GU51" s="37"/>
      <c r="GV51" s="37"/>
      <c r="GW51" s="37"/>
      <c r="GX51" s="37"/>
      <c r="GY51" s="37"/>
      <c r="GZ51" s="37"/>
      <c r="HA51" s="37"/>
      <c r="HB51" s="37"/>
      <c r="HC51" s="37"/>
      <c r="HD51" s="37"/>
      <c r="HE51" s="37"/>
      <c r="HF51" s="37"/>
      <c r="HG51" s="37"/>
      <c r="HH51" s="37"/>
      <c r="HI51" s="37"/>
      <c r="HJ51" s="37"/>
      <c r="HK51" s="37"/>
      <c r="HL51" s="37"/>
      <c r="HM51" s="37"/>
      <c r="HN51" s="37"/>
      <c r="HO51" s="37"/>
      <c r="HP51" s="37"/>
      <c r="HQ51" s="37"/>
      <c r="HR51" s="37"/>
      <c r="HS51" s="37"/>
      <c r="HT51" s="37"/>
      <c r="HU51" s="37"/>
      <c r="HV51" s="37"/>
      <c r="HW51" s="37"/>
      <c r="HX51" s="37"/>
      <c r="HY51" s="37"/>
      <c r="HZ51" s="81">
        <f t="shared" si="6"/>
        <v>0</v>
      </c>
    </row>
    <row r="52" spans="1:234" ht="15" customHeight="1">
      <c r="A52" s="440"/>
      <c r="B52" s="91" t="s">
        <v>670</v>
      </c>
      <c r="C52" s="124">
        <v>41305</v>
      </c>
      <c r="D52" s="207"/>
      <c r="E52" s="216"/>
      <c r="F52" s="216"/>
      <c r="G52" s="216"/>
      <c r="H52" s="216"/>
      <c r="I52" s="216"/>
      <c r="J52" s="216"/>
      <c r="K52" s="216"/>
      <c r="L52" s="216"/>
      <c r="M52" s="216"/>
      <c r="N52" s="216"/>
      <c r="O52" s="216"/>
      <c r="P52" s="216"/>
      <c r="Q52" s="216"/>
      <c r="R52" s="216"/>
      <c r="S52" s="216"/>
      <c r="T52" s="216"/>
      <c r="U52" s="216"/>
      <c r="V52" s="216"/>
      <c r="W52" s="216"/>
      <c r="X52" s="216"/>
      <c r="Y52" s="216"/>
      <c r="Z52" s="216"/>
      <c r="AA52" s="225"/>
      <c r="AB52" s="216"/>
      <c r="AC52" s="216"/>
      <c r="AD52" s="216"/>
      <c r="AE52" s="216"/>
      <c r="AF52" s="216"/>
      <c r="AG52" s="216"/>
      <c r="AH52" s="216"/>
      <c r="AI52" s="216"/>
      <c r="AJ52" s="81">
        <f t="shared" si="0"/>
        <v>0</v>
      </c>
      <c r="AK52" s="37"/>
      <c r="AL52" s="37"/>
      <c r="AM52" s="37"/>
      <c r="AN52" s="37"/>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81">
        <f t="shared" si="1"/>
        <v>0</v>
      </c>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81">
        <f t="shared" si="2"/>
        <v>0</v>
      </c>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81">
        <f t="shared" si="3"/>
        <v>0</v>
      </c>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81">
        <f t="shared" si="4"/>
        <v>0</v>
      </c>
      <c r="FM52" s="37"/>
      <c r="FN52" s="37"/>
      <c r="FO52" s="37"/>
      <c r="FP52" s="37"/>
      <c r="FQ52" s="37"/>
      <c r="FR52" s="37"/>
      <c r="FS52" s="37"/>
      <c r="FT52" s="37"/>
      <c r="FU52" s="37"/>
      <c r="FV52" s="37"/>
      <c r="FW52" s="37"/>
      <c r="FX52" s="37"/>
      <c r="FY52" s="37"/>
      <c r="FZ52" s="37"/>
      <c r="GA52" s="37"/>
      <c r="GB52" s="37"/>
      <c r="GC52" s="37"/>
      <c r="GD52" s="37"/>
      <c r="GE52" s="37"/>
      <c r="GF52" s="37"/>
      <c r="GG52" s="37"/>
      <c r="GH52" s="37"/>
      <c r="GI52" s="37"/>
      <c r="GJ52" s="37"/>
      <c r="GK52" s="37"/>
      <c r="GL52" s="37"/>
      <c r="GM52" s="37"/>
      <c r="GN52" s="37"/>
      <c r="GO52" s="37"/>
      <c r="GP52" s="37"/>
      <c r="GQ52" s="37"/>
      <c r="GR52" s="37"/>
      <c r="GS52" s="81">
        <f t="shared" si="5"/>
        <v>0</v>
      </c>
      <c r="GT52" s="37"/>
      <c r="GU52" s="37"/>
      <c r="GV52" s="37"/>
      <c r="GW52" s="37"/>
      <c r="GX52" s="37"/>
      <c r="GY52" s="37"/>
      <c r="GZ52" s="37"/>
      <c r="HA52" s="37"/>
      <c r="HB52" s="37"/>
      <c r="HC52" s="37"/>
      <c r="HD52" s="37"/>
      <c r="HE52" s="37"/>
      <c r="HF52" s="37"/>
      <c r="HG52" s="37"/>
      <c r="HH52" s="37"/>
      <c r="HI52" s="37"/>
      <c r="HJ52" s="37"/>
      <c r="HK52" s="37"/>
      <c r="HL52" s="37"/>
      <c r="HM52" s="37"/>
      <c r="HN52" s="37"/>
      <c r="HO52" s="37"/>
      <c r="HP52" s="37"/>
      <c r="HQ52" s="37"/>
      <c r="HR52" s="37"/>
      <c r="HS52" s="37"/>
      <c r="HT52" s="37"/>
      <c r="HU52" s="37"/>
      <c r="HV52" s="37"/>
      <c r="HW52" s="37"/>
      <c r="HX52" s="37"/>
      <c r="HY52" s="37"/>
      <c r="HZ52" s="81">
        <f t="shared" si="6"/>
        <v>0</v>
      </c>
    </row>
    <row r="53" spans="1:234" ht="15" customHeight="1">
      <c r="A53" s="440"/>
      <c r="B53" s="91" t="s">
        <v>671</v>
      </c>
      <c r="C53" s="124">
        <v>41333</v>
      </c>
      <c r="D53" s="207"/>
      <c r="E53" s="216"/>
      <c r="F53" s="216"/>
      <c r="G53" s="216"/>
      <c r="H53" s="216"/>
      <c r="I53" s="216"/>
      <c r="J53" s="216"/>
      <c r="K53" s="216"/>
      <c r="L53" s="216"/>
      <c r="M53" s="216"/>
      <c r="N53" s="216"/>
      <c r="O53" s="216"/>
      <c r="P53" s="216"/>
      <c r="Q53" s="216"/>
      <c r="R53" s="216"/>
      <c r="S53" s="216"/>
      <c r="T53" s="216"/>
      <c r="U53" s="216"/>
      <c r="V53" s="216"/>
      <c r="W53" s="216"/>
      <c r="X53" s="216"/>
      <c r="Y53" s="216"/>
      <c r="Z53" s="216"/>
      <c r="AA53" s="225"/>
      <c r="AB53" s="216"/>
      <c r="AC53" s="216"/>
      <c r="AD53" s="216"/>
      <c r="AE53" s="216"/>
      <c r="AF53" s="216"/>
      <c r="AG53" s="216"/>
      <c r="AH53" s="216"/>
      <c r="AI53" s="216"/>
      <c r="AJ53" s="81">
        <f t="shared" si="0"/>
        <v>0</v>
      </c>
      <c r="AK53" s="37"/>
      <c r="AL53" s="37"/>
      <c r="AM53" s="37"/>
      <c r="AN53" s="37"/>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81">
        <f t="shared" si="1"/>
        <v>0</v>
      </c>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81">
        <f t="shared" si="2"/>
        <v>0</v>
      </c>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7"/>
      <c r="EA53" s="37"/>
      <c r="EB53" s="37"/>
      <c r="EC53" s="37"/>
      <c r="ED53" s="37"/>
      <c r="EE53" s="81">
        <f t="shared" si="3"/>
        <v>0</v>
      </c>
      <c r="EF53" s="37"/>
      <c r="EG53" s="37"/>
      <c r="EH53" s="37"/>
      <c r="EI53" s="37"/>
      <c r="EJ53" s="37"/>
      <c r="EK53" s="37"/>
      <c r="EL53" s="37"/>
      <c r="EM53" s="37"/>
      <c r="EN53" s="37"/>
      <c r="EO53" s="37"/>
      <c r="EP53" s="37"/>
      <c r="EQ53" s="37"/>
      <c r="ER53" s="37"/>
      <c r="ES53" s="37"/>
      <c r="ET53" s="37"/>
      <c r="EU53" s="37"/>
      <c r="EV53" s="37"/>
      <c r="EW53" s="37"/>
      <c r="EX53" s="37"/>
      <c r="EY53" s="37"/>
      <c r="EZ53" s="37"/>
      <c r="FA53" s="37"/>
      <c r="FB53" s="37"/>
      <c r="FC53" s="37"/>
      <c r="FD53" s="37"/>
      <c r="FE53" s="37"/>
      <c r="FF53" s="37"/>
      <c r="FG53" s="37"/>
      <c r="FH53" s="37"/>
      <c r="FI53" s="37"/>
      <c r="FJ53" s="37"/>
      <c r="FK53" s="37"/>
      <c r="FL53" s="81">
        <f t="shared" si="4"/>
        <v>0</v>
      </c>
      <c r="FM53" s="37"/>
      <c r="FN53" s="37"/>
      <c r="FO53" s="37"/>
      <c r="FP53" s="37"/>
      <c r="FQ53" s="37"/>
      <c r="FR53" s="37"/>
      <c r="FS53" s="37"/>
      <c r="FT53" s="37"/>
      <c r="FU53" s="37"/>
      <c r="FV53" s="37"/>
      <c r="FW53" s="37"/>
      <c r="FX53" s="37"/>
      <c r="FY53" s="37"/>
      <c r="FZ53" s="37"/>
      <c r="GA53" s="37"/>
      <c r="GB53" s="37"/>
      <c r="GC53" s="37"/>
      <c r="GD53" s="37"/>
      <c r="GE53" s="37"/>
      <c r="GF53" s="37"/>
      <c r="GG53" s="37"/>
      <c r="GH53" s="37"/>
      <c r="GI53" s="37"/>
      <c r="GJ53" s="37"/>
      <c r="GK53" s="37"/>
      <c r="GL53" s="37"/>
      <c r="GM53" s="37"/>
      <c r="GN53" s="37"/>
      <c r="GO53" s="37"/>
      <c r="GP53" s="37"/>
      <c r="GQ53" s="37"/>
      <c r="GR53" s="37"/>
      <c r="GS53" s="81">
        <f t="shared" si="5"/>
        <v>0</v>
      </c>
      <c r="GT53" s="37"/>
      <c r="GU53" s="37"/>
      <c r="GV53" s="37"/>
      <c r="GW53" s="37"/>
      <c r="GX53" s="37"/>
      <c r="GY53" s="37"/>
      <c r="GZ53" s="37"/>
      <c r="HA53" s="37"/>
      <c r="HB53" s="37"/>
      <c r="HC53" s="37"/>
      <c r="HD53" s="37"/>
      <c r="HE53" s="37"/>
      <c r="HF53" s="37"/>
      <c r="HG53" s="37"/>
      <c r="HH53" s="37"/>
      <c r="HI53" s="37"/>
      <c r="HJ53" s="37"/>
      <c r="HK53" s="37"/>
      <c r="HL53" s="37"/>
      <c r="HM53" s="37"/>
      <c r="HN53" s="37"/>
      <c r="HO53" s="37"/>
      <c r="HP53" s="37"/>
      <c r="HQ53" s="37"/>
      <c r="HR53" s="37"/>
      <c r="HS53" s="37"/>
      <c r="HT53" s="37"/>
      <c r="HU53" s="37"/>
      <c r="HV53" s="37"/>
      <c r="HW53" s="37"/>
      <c r="HX53" s="37"/>
      <c r="HY53" s="37"/>
      <c r="HZ53" s="81">
        <f t="shared" si="6"/>
        <v>0</v>
      </c>
    </row>
    <row r="54" spans="1:234" ht="15" customHeight="1" thickBot="1">
      <c r="A54" s="440"/>
      <c r="B54" s="91" t="s">
        <v>672</v>
      </c>
      <c r="C54" s="125">
        <v>41364</v>
      </c>
      <c r="D54" s="208"/>
      <c r="E54" s="217"/>
      <c r="F54" s="217"/>
      <c r="G54" s="217"/>
      <c r="H54" s="217"/>
      <c r="I54" s="217"/>
      <c r="J54" s="217"/>
      <c r="K54" s="217"/>
      <c r="L54" s="217"/>
      <c r="M54" s="217"/>
      <c r="N54" s="217"/>
      <c r="O54" s="217"/>
      <c r="P54" s="217"/>
      <c r="Q54" s="217"/>
      <c r="R54" s="217"/>
      <c r="S54" s="217"/>
      <c r="T54" s="217"/>
      <c r="U54" s="217"/>
      <c r="V54" s="217"/>
      <c r="W54" s="217"/>
      <c r="X54" s="217"/>
      <c r="Y54" s="217"/>
      <c r="Z54" s="217"/>
      <c r="AA54" s="226"/>
      <c r="AB54" s="217"/>
      <c r="AC54" s="217"/>
      <c r="AD54" s="226"/>
      <c r="AE54" s="217"/>
      <c r="AF54" s="217"/>
      <c r="AG54" s="226"/>
      <c r="AH54" s="226"/>
      <c r="AI54" s="217"/>
      <c r="AJ54" s="82">
        <f t="shared" si="0"/>
        <v>0</v>
      </c>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82">
        <f t="shared" si="1"/>
        <v>0</v>
      </c>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82">
        <f t="shared" si="2"/>
        <v>0</v>
      </c>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82">
        <f t="shared" si="3"/>
        <v>0</v>
      </c>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82">
        <f t="shared" si="4"/>
        <v>0</v>
      </c>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82">
        <f t="shared" si="5"/>
        <v>0</v>
      </c>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82">
        <f t="shared" si="6"/>
        <v>0</v>
      </c>
    </row>
    <row r="55" spans="1:234" s="29" customFormat="1" ht="15" customHeight="1" thickTop="1">
      <c r="A55" s="440"/>
      <c r="B55" s="93" t="s">
        <v>674</v>
      </c>
      <c r="C55" s="123">
        <v>41394</v>
      </c>
      <c r="D55" s="209"/>
      <c r="E55" s="218"/>
      <c r="F55" s="218"/>
      <c r="G55" s="218"/>
      <c r="H55" s="218"/>
      <c r="I55" s="218"/>
      <c r="J55" s="218"/>
      <c r="K55" s="218"/>
      <c r="L55" s="218"/>
      <c r="M55" s="218"/>
      <c r="N55" s="218"/>
      <c r="O55" s="218"/>
      <c r="P55" s="218"/>
      <c r="Q55" s="218"/>
      <c r="R55" s="218"/>
      <c r="S55" s="218"/>
      <c r="T55" s="218"/>
      <c r="U55" s="218"/>
      <c r="V55" s="218"/>
      <c r="W55" s="218"/>
      <c r="X55" s="218"/>
      <c r="Y55" s="218"/>
      <c r="Z55" s="218"/>
      <c r="AA55" s="227"/>
      <c r="AB55" s="218"/>
      <c r="AC55" s="218"/>
      <c r="AD55" s="218"/>
      <c r="AE55" s="218"/>
      <c r="AF55" s="218"/>
      <c r="AG55" s="218"/>
      <c r="AH55" s="218"/>
      <c r="AI55" s="218"/>
      <c r="AJ55" s="83">
        <f t="shared" si="0"/>
        <v>0</v>
      </c>
      <c r="AK55" s="45"/>
      <c r="AL55" s="45"/>
      <c r="AM55" s="45"/>
      <c r="AN55" s="45"/>
      <c r="AO55" s="45"/>
      <c r="AP55" s="45"/>
      <c r="AQ55" s="45"/>
      <c r="AR55" s="45"/>
      <c r="AS55" s="45"/>
      <c r="AT55" s="45"/>
      <c r="AU55" s="45"/>
      <c r="AV55" s="45"/>
      <c r="AW55" s="45"/>
      <c r="AX55" s="45"/>
      <c r="AY55" s="45"/>
      <c r="AZ55" s="45"/>
      <c r="BA55" s="45"/>
      <c r="BB55" s="45"/>
      <c r="BC55" s="45"/>
      <c r="BD55" s="45"/>
      <c r="BE55" s="45"/>
      <c r="BF55" s="45"/>
      <c r="BG55" s="45"/>
      <c r="BH55" s="45"/>
      <c r="BI55" s="45"/>
      <c r="BJ55" s="45"/>
      <c r="BK55" s="45"/>
      <c r="BL55" s="45"/>
      <c r="BM55" s="45"/>
      <c r="BN55" s="45"/>
      <c r="BO55" s="45"/>
      <c r="BP55" s="45"/>
      <c r="BQ55" s="83">
        <f t="shared" si="1"/>
        <v>0</v>
      </c>
      <c r="BR55" s="45"/>
      <c r="BS55" s="45"/>
      <c r="BT55" s="45"/>
      <c r="BU55" s="45"/>
      <c r="BV55" s="45"/>
      <c r="BW55" s="45"/>
      <c r="BX55" s="45"/>
      <c r="BY55" s="45"/>
      <c r="BZ55" s="45"/>
      <c r="CA55" s="45"/>
      <c r="CB55" s="45"/>
      <c r="CC55" s="45"/>
      <c r="CD55" s="45"/>
      <c r="CE55" s="45"/>
      <c r="CF55" s="45"/>
      <c r="CG55" s="45"/>
      <c r="CH55" s="45"/>
      <c r="CI55" s="45"/>
      <c r="CJ55" s="45"/>
      <c r="CK55" s="45"/>
      <c r="CL55" s="45"/>
      <c r="CM55" s="45"/>
      <c r="CN55" s="45"/>
      <c r="CO55" s="45"/>
      <c r="CP55" s="45"/>
      <c r="CQ55" s="45"/>
      <c r="CR55" s="45"/>
      <c r="CS55" s="45"/>
      <c r="CT55" s="45"/>
      <c r="CU55" s="45"/>
      <c r="CV55" s="45"/>
      <c r="CW55" s="45"/>
      <c r="CX55" s="83">
        <f t="shared" si="2"/>
        <v>0</v>
      </c>
      <c r="CY55" s="45"/>
      <c r="CZ55" s="45"/>
      <c r="DA55" s="45"/>
      <c r="DB55" s="45"/>
      <c r="DC55" s="45"/>
      <c r="DD55" s="45"/>
      <c r="DE55" s="45"/>
      <c r="DF55" s="45"/>
      <c r="DG55" s="45"/>
      <c r="DH55" s="45"/>
      <c r="DI55" s="45"/>
      <c r="DJ55" s="45"/>
      <c r="DK55" s="45"/>
      <c r="DL55" s="45"/>
      <c r="DM55" s="45"/>
      <c r="DN55" s="45"/>
      <c r="DO55" s="45"/>
      <c r="DP55" s="45"/>
      <c r="DQ55" s="45"/>
      <c r="DR55" s="45"/>
      <c r="DS55" s="45"/>
      <c r="DT55" s="45"/>
      <c r="DU55" s="45"/>
      <c r="DV55" s="45"/>
      <c r="DW55" s="45"/>
      <c r="DX55" s="45"/>
      <c r="DY55" s="45"/>
      <c r="DZ55" s="45"/>
      <c r="EA55" s="45"/>
      <c r="EB55" s="45"/>
      <c r="EC55" s="45"/>
      <c r="ED55" s="45"/>
      <c r="EE55" s="83">
        <f t="shared" si="3"/>
        <v>0</v>
      </c>
      <c r="EF55" s="45"/>
      <c r="EG55" s="45"/>
      <c r="EH55" s="45"/>
      <c r="EI55" s="45"/>
      <c r="EJ55" s="45"/>
      <c r="EK55" s="45"/>
      <c r="EL55" s="45"/>
      <c r="EM55" s="45"/>
      <c r="EN55" s="45"/>
      <c r="EO55" s="45"/>
      <c r="EP55" s="45"/>
      <c r="EQ55" s="45"/>
      <c r="ER55" s="45"/>
      <c r="ES55" s="45"/>
      <c r="ET55" s="45"/>
      <c r="EU55" s="45"/>
      <c r="EV55" s="45"/>
      <c r="EW55" s="45"/>
      <c r="EX55" s="45"/>
      <c r="EY55" s="45"/>
      <c r="EZ55" s="45"/>
      <c r="FA55" s="45"/>
      <c r="FB55" s="45"/>
      <c r="FC55" s="45"/>
      <c r="FD55" s="45"/>
      <c r="FE55" s="45"/>
      <c r="FF55" s="45"/>
      <c r="FG55" s="45"/>
      <c r="FH55" s="45"/>
      <c r="FI55" s="45"/>
      <c r="FJ55" s="45"/>
      <c r="FK55" s="45"/>
      <c r="FL55" s="83">
        <f t="shared" si="4"/>
        <v>0</v>
      </c>
      <c r="FM55" s="45"/>
      <c r="FN55" s="45"/>
      <c r="FO55" s="45"/>
      <c r="FP55" s="45"/>
      <c r="FQ55" s="45"/>
      <c r="FR55" s="45"/>
      <c r="FS55" s="45"/>
      <c r="FT55" s="45"/>
      <c r="FU55" s="45"/>
      <c r="FV55" s="45"/>
      <c r="FW55" s="45"/>
      <c r="FX55" s="45"/>
      <c r="FY55" s="45"/>
      <c r="FZ55" s="45"/>
      <c r="GA55" s="45"/>
      <c r="GB55" s="45"/>
      <c r="GC55" s="45"/>
      <c r="GD55" s="45"/>
      <c r="GE55" s="45"/>
      <c r="GF55" s="45"/>
      <c r="GG55" s="45"/>
      <c r="GH55" s="45"/>
      <c r="GI55" s="45"/>
      <c r="GJ55" s="45"/>
      <c r="GK55" s="45"/>
      <c r="GL55" s="45"/>
      <c r="GM55" s="45"/>
      <c r="GN55" s="45"/>
      <c r="GO55" s="45"/>
      <c r="GP55" s="45"/>
      <c r="GQ55" s="45"/>
      <c r="GR55" s="45"/>
      <c r="GS55" s="83">
        <f t="shared" si="5"/>
        <v>0</v>
      </c>
      <c r="GT55" s="45"/>
      <c r="GU55" s="45"/>
      <c r="GV55" s="45"/>
      <c r="GW55" s="45"/>
      <c r="GX55" s="45"/>
      <c r="GY55" s="45"/>
      <c r="GZ55" s="45"/>
      <c r="HA55" s="45"/>
      <c r="HB55" s="45"/>
      <c r="HC55" s="45"/>
      <c r="HD55" s="45"/>
      <c r="HE55" s="45"/>
      <c r="HF55" s="45"/>
      <c r="HG55" s="45"/>
      <c r="HH55" s="45"/>
      <c r="HI55" s="45"/>
      <c r="HJ55" s="45"/>
      <c r="HK55" s="45"/>
      <c r="HL55" s="45"/>
      <c r="HM55" s="45"/>
      <c r="HN55" s="45"/>
      <c r="HO55" s="45"/>
      <c r="HP55" s="45"/>
      <c r="HQ55" s="45"/>
      <c r="HR55" s="45"/>
      <c r="HS55" s="45"/>
      <c r="HT55" s="45"/>
      <c r="HU55" s="45"/>
      <c r="HV55" s="45"/>
      <c r="HW55" s="45"/>
      <c r="HX55" s="45"/>
      <c r="HY55" s="45"/>
      <c r="HZ55" s="83">
        <f t="shared" si="6"/>
        <v>0</v>
      </c>
    </row>
    <row r="56" spans="1:234" ht="15" customHeight="1">
      <c r="A56" s="440"/>
      <c r="B56" s="91" t="s">
        <v>675</v>
      </c>
      <c r="C56" s="124">
        <v>41425</v>
      </c>
      <c r="D56" s="207"/>
      <c r="E56" s="216"/>
      <c r="F56" s="216"/>
      <c r="G56" s="216"/>
      <c r="H56" s="216"/>
      <c r="I56" s="216"/>
      <c r="J56" s="216"/>
      <c r="K56" s="216"/>
      <c r="L56" s="216"/>
      <c r="M56" s="216"/>
      <c r="N56" s="216"/>
      <c r="O56" s="216"/>
      <c r="P56" s="216"/>
      <c r="Q56" s="216"/>
      <c r="R56" s="216"/>
      <c r="S56" s="216"/>
      <c r="T56" s="216"/>
      <c r="U56" s="216"/>
      <c r="V56" s="216"/>
      <c r="W56" s="216"/>
      <c r="X56" s="216"/>
      <c r="Y56" s="216"/>
      <c r="Z56" s="216"/>
      <c r="AA56" s="225"/>
      <c r="AB56" s="216"/>
      <c r="AC56" s="216"/>
      <c r="AD56" s="216"/>
      <c r="AE56" s="216"/>
      <c r="AF56" s="216"/>
      <c r="AG56" s="216"/>
      <c r="AH56" s="216"/>
      <c r="AI56" s="216"/>
      <c r="AJ56" s="81">
        <f t="shared" si="0"/>
        <v>0</v>
      </c>
      <c r="AK56" s="37"/>
      <c r="AL56" s="37"/>
      <c r="AM56" s="37"/>
      <c r="AN56" s="37"/>
      <c r="AO56" s="37"/>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81">
        <f t="shared" si="1"/>
        <v>0</v>
      </c>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Q56" s="37"/>
      <c r="CR56" s="37"/>
      <c r="CS56" s="37"/>
      <c r="CT56" s="37"/>
      <c r="CU56" s="37"/>
      <c r="CV56" s="37"/>
      <c r="CW56" s="37"/>
      <c r="CX56" s="81">
        <f t="shared" si="2"/>
        <v>0</v>
      </c>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7"/>
      <c r="DX56" s="37"/>
      <c r="DY56" s="37"/>
      <c r="DZ56" s="37"/>
      <c r="EA56" s="37"/>
      <c r="EB56" s="37"/>
      <c r="EC56" s="37"/>
      <c r="ED56" s="37"/>
      <c r="EE56" s="81">
        <f t="shared" si="3"/>
        <v>0</v>
      </c>
      <c r="EF56" s="37"/>
      <c r="EG56" s="37"/>
      <c r="EH56" s="37"/>
      <c r="EI56" s="37"/>
      <c r="EJ56" s="37"/>
      <c r="EK56" s="37"/>
      <c r="EL56" s="37"/>
      <c r="EM56" s="37"/>
      <c r="EN56" s="37"/>
      <c r="EO56" s="37"/>
      <c r="EP56" s="37"/>
      <c r="EQ56" s="37"/>
      <c r="ER56" s="37"/>
      <c r="ES56" s="37"/>
      <c r="ET56" s="37"/>
      <c r="EU56" s="37"/>
      <c r="EV56" s="37"/>
      <c r="EW56" s="37"/>
      <c r="EX56" s="37"/>
      <c r="EY56" s="37"/>
      <c r="EZ56" s="37"/>
      <c r="FA56" s="37"/>
      <c r="FB56" s="37"/>
      <c r="FC56" s="37"/>
      <c r="FD56" s="37"/>
      <c r="FE56" s="37"/>
      <c r="FF56" s="37"/>
      <c r="FG56" s="37"/>
      <c r="FH56" s="37"/>
      <c r="FI56" s="37"/>
      <c r="FJ56" s="37"/>
      <c r="FK56" s="37"/>
      <c r="FL56" s="81">
        <f t="shared" si="4"/>
        <v>0</v>
      </c>
      <c r="FM56" s="37"/>
      <c r="FN56" s="37"/>
      <c r="FO56" s="37"/>
      <c r="FP56" s="37"/>
      <c r="FQ56" s="37"/>
      <c r="FR56" s="37"/>
      <c r="FS56" s="37"/>
      <c r="FT56" s="37"/>
      <c r="FU56" s="37"/>
      <c r="FV56" s="37"/>
      <c r="FW56" s="37"/>
      <c r="FX56" s="37"/>
      <c r="FY56" s="37"/>
      <c r="FZ56" s="37"/>
      <c r="GA56" s="37"/>
      <c r="GB56" s="37"/>
      <c r="GC56" s="37"/>
      <c r="GD56" s="37"/>
      <c r="GE56" s="37"/>
      <c r="GF56" s="37"/>
      <c r="GG56" s="37"/>
      <c r="GH56" s="37"/>
      <c r="GI56" s="37"/>
      <c r="GJ56" s="37"/>
      <c r="GK56" s="37"/>
      <c r="GL56" s="37"/>
      <c r="GM56" s="37"/>
      <c r="GN56" s="37"/>
      <c r="GO56" s="37"/>
      <c r="GP56" s="37"/>
      <c r="GQ56" s="37"/>
      <c r="GR56" s="37"/>
      <c r="GS56" s="81">
        <f t="shared" si="5"/>
        <v>0</v>
      </c>
      <c r="GT56" s="37"/>
      <c r="GU56" s="37"/>
      <c r="GV56" s="37"/>
      <c r="GW56" s="37"/>
      <c r="GX56" s="37"/>
      <c r="GY56" s="37"/>
      <c r="GZ56" s="37"/>
      <c r="HA56" s="37"/>
      <c r="HB56" s="37"/>
      <c r="HC56" s="37"/>
      <c r="HD56" s="37"/>
      <c r="HE56" s="37"/>
      <c r="HF56" s="37"/>
      <c r="HG56" s="37"/>
      <c r="HH56" s="37"/>
      <c r="HI56" s="37"/>
      <c r="HJ56" s="37"/>
      <c r="HK56" s="37"/>
      <c r="HL56" s="37"/>
      <c r="HM56" s="37"/>
      <c r="HN56" s="37"/>
      <c r="HO56" s="37"/>
      <c r="HP56" s="37"/>
      <c r="HQ56" s="37"/>
      <c r="HR56" s="37"/>
      <c r="HS56" s="37"/>
      <c r="HT56" s="37"/>
      <c r="HU56" s="37"/>
      <c r="HV56" s="37"/>
      <c r="HW56" s="37"/>
      <c r="HX56" s="37"/>
      <c r="HY56" s="37"/>
      <c r="HZ56" s="81">
        <f t="shared" si="6"/>
        <v>0</v>
      </c>
    </row>
    <row r="57" spans="1:234" ht="15" customHeight="1">
      <c r="A57" s="440"/>
      <c r="B57" s="91" t="s">
        <v>676</v>
      </c>
      <c r="C57" s="124">
        <v>41455</v>
      </c>
      <c r="D57" s="207"/>
      <c r="E57" s="216"/>
      <c r="F57" s="216"/>
      <c r="G57" s="216"/>
      <c r="H57" s="216"/>
      <c r="I57" s="216"/>
      <c r="J57" s="216"/>
      <c r="K57" s="216"/>
      <c r="L57" s="216"/>
      <c r="M57" s="216"/>
      <c r="N57" s="216"/>
      <c r="O57" s="216"/>
      <c r="P57" s="216"/>
      <c r="Q57" s="216"/>
      <c r="R57" s="216"/>
      <c r="S57" s="216"/>
      <c r="T57" s="216"/>
      <c r="U57" s="216"/>
      <c r="V57" s="216"/>
      <c r="W57" s="216"/>
      <c r="X57" s="216"/>
      <c r="Y57" s="216"/>
      <c r="Z57" s="216"/>
      <c r="AA57" s="225"/>
      <c r="AB57" s="216"/>
      <c r="AC57" s="216"/>
      <c r="AD57" s="216"/>
      <c r="AE57" s="216"/>
      <c r="AF57" s="216"/>
      <c r="AG57" s="216"/>
      <c r="AH57" s="216"/>
      <c r="AI57" s="216"/>
      <c r="AJ57" s="81">
        <f t="shared" si="0"/>
        <v>0</v>
      </c>
      <c r="AK57" s="37"/>
      <c r="AL57" s="37"/>
      <c r="AM57" s="37"/>
      <c r="AN57" s="37"/>
      <c r="AO57" s="37"/>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81">
        <f t="shared" si="1"/>
        <v>0</v>
      </c>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Q57" s="37"/>
      <c r="CR57" s="37"/>
      <c r="CS57" s="37"/>
      <c r="CT57" s="37"/>
      <c r="CU57" s="37"/>
      <c r="CV57" s="37"/>
      <c r="CW57" s="37"/>
      <c r="CX57" s="81">
        <f t="shared" si="2"/>
        <v>0</v>
      </c>
      <c r="CY57" s="37"/>
      <c r="CZ57" s="37"/>
      <c r="DA57" s="37"/>
      <c r="DB57" s="37"/>
      <c r="DC57" s="37"/>
      <c r="DD57" s="37"/>
      <c r="DE57" s="37"/>
      <c r="DF57" s="37"/>
      <c r="DG57" s="37"/>
      <c r="DH57" s="37"/>
      <c r="DI57" s="37"/>
      <c r="DJ57" s="37"/>
      <c r="DK57" s="37"/>
      <c r="DL57" s="37"/>
      <c r="DM57" s="37"/>
      <c r="DN57" s="37"/>
      <c r="DO57" s="37"/>
      <c r="DP57" s="37"/>
      <c r="DQ57" s="37"/>
      <c r="DR57" s="37"/>
      <c r="DS57" s="37"/>
      <c r="DT57" s="37"/>
      <c r="DU57" s="37"/>
      <c r="DV57" s="37"/>
      <c r="DW57" s="37"/>
      <c r="DX57" s="37"/>
      <c r="DY57" s="37"/>
      <c r="DZ57" s="37"/>
      <c r="EA57" s="37"/>
      <c r="EB57" s="37"/>
      <c r="EC57" s="37"/>
      <c r="ED57" s="37"/>
      <c r="EE57" s="81">
        <f t="shared" si="3"/>
        <v>0</v>
      </c>
      <c r="EF57" s="37"/>
      <c r="EG57" s="37"/>
      <c r="EH57" s="37"/>
      <c r="EI57" s="37"/>
      <c r="EJ57" s="37"/>
      <c r="EK57" s="37"/>
      <c r="EL57" s="37"/>
      <c r="EM57" s="37"/>
      <c r="EN57" s="37"/>
      <c r="EO57" s="37"/>
      <c r="EP57" s="37"/>
      <c r="EQ57" s="37"/>
      <c r="ER57" s="37"/>
      <c r="ES57" s="37"/>
      <c r="ET57" s="37"/>
      <c r="EU57" s="37"/>
      <c r="EV57" s="37"/>
      <c r="EW57" s="37"/>
      <c r="EX57" s="37"/>
      <c r="EY57" s="37"/>
      <c r="EZ57" s="37"/>
      <c r="FA57" s="37"/>
      <c r="FB57" s="37"/>
      <c r="FC57" s="37"/>
      <c r="FD57" s="37"/>
      <c r="FE57" s="37"/>
      <c r="FF57" s="37"/>
      <c r="FG57" s="37"/>
      <c r="FH57" s="37"/>
      <c r="FI57" s="37"/>
      <c r="FJ57" s="37"/>
      <c r="FK57" s="37"/>
      <c r="FL57" s="81">
        <f t="shared" si="4"/>
        <v>0</v>
      </c>
      <c r="FM57" s="37"/>
      <c r="FN57" s="37"/>
      <c r="FO57" s="37"/>
      <c r="FP57" s="37"/>
      <c r="FQ57" s="37"/>
      <c r="FR57" s="37"/>
      <c r="FS57" s="37"/>
      <c r="FT57" s="37"/>
      <c r="FU57" s="37"/>
      <c r="FV57" s="37"/>
      <c r="FW57" s="37"/>
      <c r="FX57" s="37"/>
      <c r="FY57" s="37"/>
      <c r="FZ57" s="37"/>
      <c r="GA57" s="37"/>
      <c r="GB57" s="37"/>
      <c r="GC57" s="37"/>
      <c r="GD57" s="37"/>
      <c r="GE57" s="37"/>
      <c r="GF57" s="37"/>
      <c r="GG57" s="37"/>
      <c r="GH57" s="37"/>
      <c r="GI57" s="37"/>
      <c r="GJ57" s="37"/>
      <c r="GK57" s="37"/>
      <c r="GL57" s="37"/>
      <c r="GM57" s="37"/>
      <c r="GN57" s="37"/>
      <c r="GO57" s="37"/>
      <c r="GP57" s="37"/>
      <c r="GQ57" s="37"/>
      <c r="GR57" s="37"/>
      <c r="GS57" s="81">
        <f t="shared" si="5"/>
        <v>0</v>
      </c>
      <c r="GT57" s="37"/>
      <c r="GU57" s="37"/>
      <c r="GV57" s="37"/>
      <c r="GW57" s="37"/>
      <c r="GX57" s="37"/>
      <c r="GY57" s="37"/>
      <c r="GZ57" s="37"/>
      <c r="HA57" s="37"/>
      <c r="HB57" s="37"/>
      <c r="HC57" s="37"/>
      <c r="HD57" s="37"/>
      <c r="HE57" s="37"/>
      <c r="HF57" s="37"/>
      <c r="HG57" s="37"/>
      <c r="HH57" s="37"/>
      <c r="HI57" s="37"/>
      <c r="HJ57" s="37"/>
      <c r="HK57" s="37"/>
      <c r="HL57" s="37"/>
      <c r="HM57" s="37"/>
      <c r="HN57" s="37"/>
      <c r="HO57" s="37"/>
      <c r="HP57" s="37"/>
      <c r="HQ57" s="37"/>
      <c r="HR57" s="37"/>
      <c r="HS57" s="37"/>
      <c r="HT57" s="37"/>
      <c r="HU57" s="37"/>
      <c r="HV57" s="37"/>
      <c r="HW57" s="37"/>
      <c r="HX57" s="37"/>
      <c r="HY57" s="37"/>
      <c r="HZ57" s="81">
        <f t="shared" si="6"/>
        <v>0</v>
      </c>
    </row>
    <row r="58" spans="1:234" ht="15" customHeight="1">
      <c r="A58" s="440"/>
      <c r="B58" s="91" t="s">
        <v>677</v>
      </c>
      <c r="C58" s="124">
        <v>41486</v>
      </c>
      <c r="D58" s="207"/>
      <c r="E58" s="216"/>
      <c r="F58" s="216"/>
      <c r="G58" s="216"/>
      <c r="H58" s="216"/>
      <c r="I58" s="216"/>
      <c r="J58" s="216"/>
      <c r="K58" s="216"/>
      <c r="L58" s="216"/>
      <c r="M58" s="216"/>
      <c r="N58" s="216"/>
      <c r="O58" s="216"/>
      <c r="P58" s="216"/>
      <c r="Q58" s="216"/>
      <c r="R58" s="216"/>
      <c r="S58" s="216"/>
      <c r="T58" s="216"/>
      <c r="U58" s="216"/>
      <c r="V58" s="216"/>
      <c r="W58" s="216"/>
      <c r="X58" s="216"/>
      <c r="Y58" s="216"/>
      <c r="Z58" s="216"/>
      <c r="AA58" s="225"/>
      <c r="AB58" s="216"/>
      <c r="AC58" s="216"/>
      <c r="AD58" s="216"/>
      <c r="AE58" s="216"/>
      <c r="AF58" s="216"/>
      <c r="AG58" s="216"/>
      <c r="AH58" s="216"/>
      <c r="AI58" s="216"/>
      <c r="AJ58" s="81">
        <f t="shared" si="0"/>
        <v>0</v>
      </c>
      <c r="AK58" s="37"/>
      <c r="AL58" s="37"/>
      <c r="AM58" s="37"/>
      <c r="AN58" s="37"/>
      <c r="AO58" s="37"/>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81">
        <f t="shared" si="1"/>
        <v>0</v>
      </c>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c r="CU58" s="37"/>
      <c r="CV58" s="37"/>
      <c r="CW58" s="37"/>
      <c r="CX58" s="81">
        <f t="shared" si="2"/>
        <v>0</v>
      </c>
      <c r="CY58" s="37"/>
      <c r="CZ58" s="37"/>
      <c r="DA58" s="37"/>
      <c r="DB58" s="37"/>
      <c r="DC58" s="37"/>
      <c r="DD58" s="37"/>
      <c r="DE58" s="37"/>
      <c r="DF58" s="37"/>
      <c r="DG58" s="37"/>
      <c r="DH58" s="37"/>
      <c r="DI58" s="37"/>
      <c r="DJ58" s="37"/>
      <c r="DK58" s="37"/>
      <c r="DL58" s="37"/>
      <c r="DM58" s="37"/>
      <c r="DN58" s="37"/>
      <c r="DO58" s="37"/>
      <c r="DP58" s="37"/>
      <c r="DQ58" s="37"/>
      <c r="DR58" s="37"/>
      <c r="DS58" s="37"/>
      <c r="DT58" s="37"/>
      <c r="DU58" s="37"/>
      <c r="DV58" s="37"/>
      <c r="DW58" s="37"/>
      <c r="DX58" s="37"/>
      <c r="DY58" s="37"/>
      <c r="DZ58" s="37"/>
      <c r="EA58" s="37"/>
      <c r="EB58" s="37"/>
      <c r="EC58" s="37"/>
      <c r="ED58" s="37"/>
      <c r="EE58" s="81">
        <f t="shared" si="3"/>
        <v>0</v>
      </c>
      <c r="EF58" s="37"/>
      <c r="EG58" s="37"/>
      <c r="EH58" s="37"/>
      <c r="EI58" s="37"/>
      <c r="EJ58" s="37"/>
      <c r="EK58" s="37"/>
      <c r="EL58" s="37"/>
      <c r="EM58" s="37"/>
      <c r="EN58" s="37"/>
      <c r="EO58" s="37"/>
      <c r="EP58" s="37"/>
      <c r="EQ58" s="37"/>
      <c r="ER58" s="37"/>
      <c r="ES58" s="37"/>
      <c r="ET58" s="37"/>
      <c r="EU58" s="37"/>
      <c r="EV58" s="37"/>
      <c r="EW58" s="37"/>
      <c r="EX58" s="37"/>
      <c r="EY58" s="37"/>
      <c r="EZ58" s="37"/>
      <c r="FA58" s="37"/>
      <c r="FB58" s="37"/>
      <c r="FC58" s="37"/>
      <c r="FD58" s="37"/>
      <c r="FE58" s="37"/>
      <c r="FF58" s="37"/>
      <c r="FG58" s="37"/>
      <c r="FH58" s="37"/>
      <c r="FI58" s="37"/>
      <c r="FJ58" s="37"/>
      <c r="FK58" s="37"/>
      <c r="FL58" s="81">
        <f t="shared" si="4"/>
        <v>0</v>
      </c>
      <c r="FM58" s="37"/>
      <c r="FN58" s="37"/>
      <c r="FO58" s="37"/>
      <c r="FP58" s="37"/>
      <c r="FQ58" s="37"/>
      <c r="FR58" s="37"/>
      <c r="FS58" s="37"/>
      <c r="FT58" s="37"/>
      <c r="FU58" s="37"/>
      <c r="FV58" s="37"/>
      <c r="FW58" s="37"/>
      <c r="FX58" s="37"/>
      <c r="FY58" s="37"/>
      <c r="FZ58" s="37"/>
      <c r="GA58" s="37"/>
      <c r="GB58" s="37"/>
      <c r="GC58" s="37"/>
      <c r="GD58" s="37"/>
      <c r="GE58" s="37"/>
      <c r="GF58" s="37"/>
      <c r="GG58" s="37"/>
      <c r="GH58" s="37"/>
      <c r="GI58" s="37"/>
      <c r="GJ58" s="37"/>
      <c r="GK58" s="37"/>
      <c r="GL58" s="37"/>
      <c r="GM58" s="37"/>
      <c r="GN58" s="37"/>
      <c r="GO58" s="37"/>
      <c r="GP58" s="37"/>
      <c r="GQ58" s="37"/>
      <c r="GR58" s="37"/>
      <c r="GS58" s="81">
        <f t="shared" si="5"/>
        <v>0</v>
      </c>
      <c r="GT58" s="37"/>
      <c r="GU58" s="37"/>
      <c r="GV58" s="37"/>
      <c r="GW58" s="37"/>
      <c r="GX58" s="37"/>
      <c r="GY58" s="37"/>
      <c r="GZ58" s="37"/>
      <c r="HA58" s="37"/>
      <c r="HB58" s="37"/>
      <c r="HC58" s="37"/>
      <c r="HD58" s="37"/>
      <c r="HE58" s="37"/>
      <c r="HF58" s="37"/>
      <c r="HG58" s="37"/>
      <c r="HH58" s="37"/>
      <c r="HI58" s="37"/>
      <c r="HJ58" s="37"/>
      <c r="HK58" s="37"/>
      <c r="HL58" s="37"/>
      <c r="HM58" s="37"/>
      <c r="HN58" s="37"/>
      <c r="HO58" s="37"/>
      <c r="HP58" s="37"/>
      <c r="HQ58" s="37"/>
      <c r="HR58" s="37"/>
      <c r="HS58" s="37"/>
      <c r="HT58" s="37"/>
      <c r="HU58" s="37"/>
      <c r="HV58" s="37"/>
      <c r="HW58" s="37"/>
      <c r="HX58" s="37"/>
      <c r="HY58" s="37"/>
      <c r="HZ58" s="81">
        <f t="shared" si="6"/>
        <v>0</v>
      </c>
    </row>
    <row r="59" spans="1:234" ht="15" customHeight="1">
      <c r="A59" s="440"/>
      <c r="B59" s="91" t="s">
        <v>678</v>
      </c>
      <c r="C59" s="124">
        <v>41517</v>
      </c>
      <c r="D59" s="207"/>
      <c r="E59" s="216"/>
      <c r="F59" s="216"/>
      <c r="G59" s="216"/>
      <c r="H59" s="216"/>
      <c r="I59" s="216"/>
      <c r="J59" s="216"/>
      <c r="K59" s="216"/>
      <c r="L59" s="216"/>
      <c r="M59" s="216"/>
      <c r="N59" s="216"/>
      <c r="O59" s="216"/>
      <c r="P59" s="216"/>
      <c r="Q59" s="216"/>
      <c r="R59" s="216"/>
      <c r="S59" s="216"/>
      <c r="T59" s="216"/>
      <c r="U59" s="216"/>
      <c r="V59" s="216"/>
      <c r="W59" s="216"/>
      <c r="X59" s="216"/>
      <c r="Y59" s="216"/>
      <c r="Z59" s="216"/>
      <c r="AA59" s="225"/>
      <c r="AB59" s="216"/>
      <c r="AC59" s="216"/>
      <c r="AD59" s="216"/>
      <c r="AE59" s="216"/>
      <c r="AF59" s="216"/>
      <c r="AG59" s="216"/>
      <c r="AH59" s="216"/>
      <c r="AI59" s="216"/>
      <c r="AJ59" s="81">
        <f t="shared" si="0"/>
        <v>0</v>
      </c>
      <c r="AK59" s="37"/>
      <c r="AL59" s="37"/>
      <c r="AM59" s="37"/>
      <c r="AN59" s="37"/>
      <c r="AO59" s="37"/>
      <c r="AP59" s="37"/>
      <c r="AQ59" s="37"/>
      <c r="AR59" s="37"/>
      <c r="AS59" s="37"/>
      <c r="AT59" s="37"/>
      <c r="AU59" s="37"/>
      <c r="AV59" s="37"/>
      <c r="AW59" s="37"/>
      <c r="AX59" s="37"/>
      <c r="AY59" s="37"/>
      <c r="AZ59" s="37"/>
      <c r="BA59" s="37"/>
      <c r="BB59" s="37"/>
      <c r="BC59" s="37"/>
      <c r="BD59" s="37"/>
      <c r="BE59" s="37"/>
      <c r="BF59" s="37"/>
      <c r="BG59" s="37"/>
      <c r="BH59" s="37"/>
      <c r="BI59" s="37"/>
      <c r="BJ59" s="37"/>
      <c r="BK59" s="37"/>
      <c r="BL59" s="37"/>
      <c r="BM59" s="37"/>
      <c r="BN59" s="37"/>
      <c r="BO59" s="37"/>
      <c r="BP59" s="37"/>
      <c r="BQ59" s="81">
        <f t="shared" si="1"/>
        <v>0</v>
      </c>
      <c r="BR59" s="37"/>
      <c r="BS59" s="37"/>
      <c r="BT59" s="37"/>
      <c r="BU59" s="37"/>
      <c r="BV59" s="37"/>
      <c r="BW59" s="37"/>
      <c r="BX59" s="37"/>
      <c r="BY59" s="37"/>
      <c r="BZ59" s="37"/>
      <c r="CA59" s="37"/>
      <c r="CB59" s="37"/>
      <c r="CC59" s="37"/>
      <c r="CD59" s="37"/>
      <c r="CE59" s="37"/>
      <c r="CF59" s="37"/>
      <c r="CG59" s="37"/>
      <c r="CH59" s="37"/>
      <c r="CI59" s="37"/>
      <c r="CJ59" s="37"/>
      <c r="CK59" s="37"/>
      <c r="CL59" s="37"/>
      <c r="CM59" s="37"/>
      <c r="CN59" s="37"/>
      <c r="CO59" s="37"/>
      <c r="CP59" s="37"/>
      <c r="CQ59" s="37"/>
      <c r="CR59" s="37"/>
      <c r="CS59" s="37"/>
      <c r="CT59" s="37"/>
      <c r="CU59" s="37"/>
      <c r="CV59" s="37"/>
      <c r="CW59" s="37"/>
      <c r="CX59" s="81">
        <f t="shared" si="2"/>
        <v>0</v>
      </c>
      <c r="CY59" s="37"/>
      <c r="CZ59" s="37"/>
      <c r="DA59" s="37"/>
      <c r="DB59" s="37"/>
      <c r="DC59" s="37"/>
      <c r="DD59" s="37"/>
      <c r="DE59" s="37"/>
      <c r="DF59" s="37"/>
      <c r="DG59" s="37"/>
      <c r="DH59" s="37"/>
      <c r="DI59" s="37"/>
      <c r="DJ59" s="37"/>
      <c r="DK59" s="37"/>
      <c r="DL59" s="37"/>
      <c r="DM59" s="37"/>
      <c r="DN59" s="37"/>
      <c r="DO59" s="37"/>
      <c r="DP59" s="37"/>
      <c r="DQ59" s="37"/>
      <c r="DR59" s="37"/>
      <c r="DS59" s="37"/>
      <c r="DT59" s="37"/>
      <c r="DU59" s="37"/>
      <c r="DV59" s="37"/>
      <c r="DW59" s="37"/>
      <c r="DX59" s="37"/>
      <c r="DY59" s="37"/>
      <c r="DZ59" s="37"/>
      <c r="EA59" s="37"/>
      <c r="EB59" s="37"/>
      <c r="EC59" s="37"/>
      <c r="ED59" s="37"/>
      <c r="EE59" s="81">
        <f t="shared" si="3"/>
        <v>0</v>
      </c>
      <c r="EF59" s="37"/>
      <c r="EG59" s="37"/>
      <c r="EH59" s="37"/>
      <c r="EI59" s="37"/>
      <c r="EJ59" s="37"/>
      <c r="EK59" s="37"/>
      <c r="EL59" s="37"/>
      <c r="EM59" s="37"/>
      <c r="EN59" s="37"/>
      <c r="EO59" s="37"/>
      <c r="EP59" s="37"/>
      <c r="EQ59" s="37"/>
      <c r="ER59" s="37"/>
      <c r="ES59" s="37"/>
      <c r="ET59" s="37"/>
      <c r="EU59" s="37"/>
      <c r="EV59" s="37"/>
      <c r="EW59" s="37"/>
      <c r="EX59" s="37"/>
      <c r="EY59" s="37"/>
      <c r="EZ59" s="37"/>
      <c r="FA59" s="37"/>
      <c r="FB59" s="37"/>
      <c r="FC59" s="37"/>
      <c r="FD59" s="37"/>
      <c r="FE59" s="37"/>
      <c r="FF59" s="37"/>
      <c r="FG59" s="37"/>
      <c r="FH59" s="37"/>
      <c r="FI59" s="37"/>
      <c r="FJ59" s="37"/>
      <c r="FK59" s="37"/>
      <c r="FL59" s="81">
        <f t="shared" si="4"/>
        <v>0</v>
      </c>
      <c r="FM59" s="37"/>
      <c r="FN59" s="37"/>
      <c r="FO59" s="37"/>
      <c r="FP59" s="37"/>
      <c r="FQ59" s="37"/>
      <c r="FR59" s="37"/>
      <c r="FS59" s="37"/>
      <c r="FT59" s="37"/>
      <c r="FU59" s="37"/>
      <c r="FV59" s="37"/>
      <c r="FW59" s="37"/>
      <c r="FX59" s="37"/>
      <c r="FY59" s="37"/>
      <c r="FZ59" s="37"/>
      <c r="GA59" s="37"/>
      <c r="GB59" s="37"/>
      <c r="GC59" s="37"/>
      <c r="GD59" s="37"/>
      <c r="GE59" s="37"/>
      <c r="GF59" s="37"/>
      <c r="GG59" s="37"/>
      <c r="GH59" s="37"/>
      <c r="GI59" s="37"/>
      <c r="GJ59" s="37"/>
      <c r="GK59" s="37"/>
      <c r="GL59" s="37"/>
      <c r="GM59" s="37"/>
      <c r="GN59" s="37"/>
      <c r="GO59" s="37"/>
      <c r="GP59" s="37"/>
      <c r="GQ59" s="37"/>
      <c r="GR59" s="37"/>
      <c r="GS59" s="81">
        <f t="shared" si="5"/>
        <v>0</v>
      </c>
      <c r="GT59" s="37"/>
      <c r="GU59" s="37"/>
      <c r="GV59" s="37"/>
      <c r="GW59" s="37"/>
      <c r="GX59" s="37"/>
      <c r="GY59" s="37"/>
      <c r="GZ59" s="37"/>
      <c r="HA59" s="37"/>
      <c r="HB59" s="37"/>
      <c r="HC59" s="37"/>
      <c r="HD59" s="37"/>
      <c r="HE59" s="37"/>
      <c r="HF59" s="37"/>
      <c r="HG59" s="37"/>
      <c r="HH59" s="37"/>
      <c r="HI59" s="37"/>
      <c r="HJ59" s="37"/>
      <c r="HK59" s="37"/>
      <c r="HL59" s="37"/>
      <c r="HM59" s="37"/>
      <c r="HN59" s="37"/>
      <c r="HO59" s="37"/>
      <c r="HP59" s="37"/>
      <c r="HQ59" s="37"/>
      <c r="HR59" s="37"/>
      <c r="HS59" s="37"/>
      <c r="HT59" s="37"/>
      <c r="HU59" s="37"/>
      <c r="HV59" s="37"/>
      <c r="HW59" s="37"/>
      <c r="HX59" s="37"/>
      <c r="HY59" s="37"/>
      <c r="HZ59" s="81">
        <f t="shared" si="6"/>
        <v>0</v>
      </c>
    </row>
    <row r="60" spans="1:234" ht="15" customHeight="1">
      <c r="A60" s="440"/>
      <c r="B60" s="91" t="s">
        <v>679</v>
      </c>
      <c r="C60" s="124">
        <v>41547</v>
      </c>
      <c r="D60" s="207"/>
      <c r="E60" s="216"/>
      <c r="F60" s="216"/>
      <c r="G60" s="216"/>
      <c r="H60" s="216"/>
      <c r="I60" s="216"/>
      <c r="J60" s="216"/>
      <c r="K60" s="216"/>
      <c r="L60" s="216"/>
      <c r="M60" s="216"/>
      <c r="N60" s="216"/>
      <c r="O60" s="216"/>
      <c r="P60" s="216"/>
      <c r="Q60" s="216"/>
      <c r="R60" s="216"/>
      <c r="S60" s="216"/>
      <c r="T60" s="216"/>
      <c r="U60" s="216"/>
      <c r="V60" s="216"/>
      <c r="W60" s="216"/>
      <c r="X60" s="216"/>
      <c r="Y60" s="216"/>
      <c r="Z60" s="216"/>
      <c r="AA60" s="225"/>
      <c r="AB60" s="216"/>
      <c r="AC60" s="216"/>
      <c r="AD60" s="216"/>
      <c r="AE60" s="216"/>
      <c r="AF60" s="216"/>
      <c r="AG60" s="216"/>
      <c r="AH60" s="216"/>
      <c r="AI60" s="216"/>
      <c r="AJ60" s="81">
        <f t="shared" si="0"/>
        <v>0</v>
      </c>
      <c r="AK60" s="37"/>
      <c r="AL60" s="37"/>
      <c r="AM60" s="37"/>
      <c r="AN60" s="37"/>
      <c r="AO60" s="37"/>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37"/>
      <c r="BN60" s="37"/>
      <c r="BO60" s="37"/>
      <c r="BP60" s="37"/>
      <c r="BQ60" s="81">
        <f t="shared" si="1"/>
        <v>0</v>
      </c>
      <c r="BR60" s="37"/>
      <c r="BS60" s="37"/>
      <c r="BT60" s="37"/>
      <c r="BU60" s="37"/>
      <c r="BV60" s="37"/>
      <c r="BW60" s="37"/>
      <c r="BX60" s="37"/>
      <c r="BY60" s="37"/>
      <c r="BZ60" s="37"/>
      <c r="CA60" s="37"/>
      <c r="CB60" s="37"/>
      <c r="CC60" s="37"/>
      <c r="CD60" s="37"/>
      <c r="CE60" s="37"/>
      <c r="CF60" s="37"/>
      <c r="CG60" s="37"/>
      <c r="CH60" s="37"/>
      <c r="CI60" s="37"/>
      <c r="CJ60" s="37"/>
      <c r="CK60" s="37"/>
      <c r="CL60" s="37"/>
      <c r="CM60" s="37"/>
      <c r="CN60" s="37"/>
      <c r="CO60" s="37"/>
      <c r="CP60" s="37"/>
      <c r="CQ60" s="37"/>
      <c r="CR60" s="37"/>
      <c r="CS60" s="37"/>
      <c r="CT60" s="37"/>
      <c r="CU60" s="37"/>
      <c r="CV60" s="37"/>
      <c r="CW60" s="37"/>
      <c r="CX60" s="81">
        <f t="shared" si="2"/>
        <v>0</v>
      </c>
      <c r="CY60" s="37"/>
      <c r="CZ60" s="37"/>
      <c r="DA60" s="37"/>
      <c r="DB60" s="37"/>
      <c r="DC60" s="37"/>
      <c r="DD60" s="37"/>
      <c r="DE60" s="37"/>
      <c r="DF60" s="37"/>
      <c r="DG60" s="37"/>
      <c r="DH60" s="37"/>
      <c r="DI60" s="37"/>
      <c r="DJ60" s="37"/>
      <c r="DK60" s="37"/>
      <c r="DL60" s="37"/>
      <c r="DM60" s="37"/>
      <c r="DN60" s="37"/>
      <c r="DO60" s="37"/>
      <c r="DP60" s="37"/>
      <c r="DQ60" s="37"/>
      <c r="DR60" s="37"/>
      <c r="DS60" s="37"/>
      <c r="DT60" s="37"/>
      <c r="DU60" s="37"/>
      <c r="DV60" s="37"/>
      <c r="DW60" s="37"/>
      <c r="DX60" s="37"/>
      <c r="DY60" s="37"/>
      <c r="DZ60" s="37"/>
      <c r="EA60" s="37"/>
      <c r="EB60" s="37"/>
      <c r="EC60" s="37"/>
      <c r="ED60" s="37"/>
      <c r="EE60" s="81">
        <f t="shared" si="3"/>
        <v>0</v>
      </c>
      <c r="EF60" s="37"/>
      <c r="EG60" s="37"/>
      <c r="EH60" s="37"/>
      <c r="EI60" s="37"/>
      <c r="EJ60" s="37"/>
      <c r="EK60" s="37"/>
      <c r="EL60" s="37"/>
      <c r="EM60" s="37"/>
      <c r="EN60" s="37"/>
      <c r="EO60" s="37"/>
      <c r="EP60" s="37"/>
      <c r="EQ60" s="37"/>
      <c r="ER60" s="37"/>
      <c r="ES60" s="37"/>
      <c r="ET60" s="37"/>
      <c r="EU60" s="37"/>
      <c r="EV60" s="37"/>
      <c r="EW60" s="37"/>
      <c r="EX60" s="37"/>
      <c r="EY60" s="37"/>
      <c r="EZ60" s="37"/>
      <c r="FA60" s="37"/>
      <c r="FB60" s="37"/>
      <c r="FC60" s="37"/>
      <c r="FD60" s="37"/>
      <c r="FE60" s="37"/>
      <c r="FF60" s="37"/>
      <c r="FG60" s="37"/>
      <c r="FH60" s="37"/>
      <c r="FI60" s="37"/>
      <c r="FJ60" s="37"/>
      <c r="FK60" s="37"/>
      <c r="FL60" s="81">
        <f t="shared" si="4"/>
        <v>0</v>
      </c>
      <c r="FM60" s="37"/>
      <c r="FN60" s="37"/>
      <c r="FO60" s="37"/>
      <c r="FP60" s="37"/>
      <c r="FQ60" s="37"/>
      <c r="FR60" s="37"/>
      <c r="FS60" s="37"/>
      <c r="FT60" s="37"/>
      <c r="FU60" s="37"/>
      <c r="FV60" s="37"/>
      <c r="FW60" s="37"/>
      <c r="FX60" s="37"/>
      <c r="FY60" s="37"/>
      <c r="FZ60" s="37"/>
      <c r="GA60" s="37"/>
      <c r="GB60" s="37"/>
      <c r="GC60" s="37"/>
      <c r="GD60" s="37"/>
      <c r="GE60" s="37"/>
      <c r="GF60" s="37"/>
      <c r="GG60" s="37"/>
      <c r="GH60" s="37"/>
      <c r="GI60" s="37"/>
      <c r="GJ60" s="37"/>
      <c r="GK60" s="37"/>
      <c r="GL60" s="37"/>
      <c r="GM60" s="37"/>
      <c r="GN60" s="37"/>
      <c r="GO60" s="37"/>
      <c r="GP60" s="37"/>
      <c r="GQ60" s="37"/>
      <c r="GR60" s="37"/>
      <c r="GS60" s="81">
        <f t="shared" si="5"/>
        <v>0</v>
      </c>
      <c r="GT60" s="37"/>
      <c r="GU60" s="37"/>
      <c r="GV60" s="37"/>
      <c r="GW60" s="37"/>
      <c r="GX60" s="37"/>
      <c r="GY60" s="37"/>
      <c r="GZ60" s="37"/>
      <c r="HA60" s="37"/>
      <c r="HB60" s="37"/>
      <c r="HC60" s="37"/>
      <c r="HD60" s="37"/>
      <c r="HE60" s="37"/>
      <c r="HF60" s="37"/>
      <c r="HG60" s="37"/>
      <c r="HH60" s="37"/>
      <c r="HI60" s="37"/>
      <c r="HJ60" s="37"/>
      <c r="HK60" s="37"/>
      <c r="HL60" s="37"/>
      <c r="HM60" s="37"/>
      <c r="HN60" s="37"/>
      <c r="HO60" s="37"/>
      <c r="HP60" s="37"/>
      <c r="HQ60" s="37"/>
      <c r="HR60" s="37"/>
      <c r="HS60" s="37"/>
      <c r="HT60" s="37"/>
      <c r="HU60" s="37"/>
      <c r="HV60" s="37"/>
      <c r="HW60" s="37"/>
      <c r="HX60" s="37"/>
      <c r="HY60" s="37"/>
      <c r="HZ60" s="81">
        <f t="shared" si="6"/>
        <v>0</v>
      </c>
    </row>
    <row r="61" spans="1:234" ht="15" customHeight="1">
      <c r="A61" s="440"/>
      <c r="B61" s="91" t="s">
        <v>680</v>
      </c>
      <c r="C61" s="124">
        <v>41578</v>
      </c>
      <c r="D61" s="207"/>
      <c r="E61" s="216"/>
      <c r="F61" s="216"/>
      <c r="G61" s="216"/>
      <c r="H61" s="216"/>
      <c r="I61" s="216"/>
      <c r="J61" s="216"/>
      <c r="K61" s="216"/>
      <c r="L61" s="216"/>
      <c r="M61" s="216"/>
      <c r="N61" s="216"/>
      <c r="O61" s="216"/>
      <c r="P61" s="216"/>
      <c r="Q61" s="216"/>
      <c r="R61" s="216"/>
      <c r="S61" s="216"/>
      <c r="T61" s="216"/>
      <c r="U61" s="216"/>
      <c r="V61" s="216"/>
      <c r="W61" s="216"/>
      <c r="X61" s="216"/>
      <c r="Y61" s="216"/>
      <c r="Z61" s="216"/>
      <c r="AA61" s="225"/>
      <c r="AB61" s="216"/>
      <c r="AC61" s="216"/>
      <c r="AD61" s="216"/>
      <c r="AE61" s="216"/>
      <c r="AF61" s="216"/>
      <c r="AG61" s="216"/>
      <c r="AH61" s="216"/>
      <c r="AI61" s="216"/>
      <c r="AJ61" s="81">
        <f t="shared" si="0"/>
        <v>0</v>
      </c>
      <c r="AK61" s="37"/>
      <c r="AL61" s="37"/>
      <c r="AM61" s="37"/>
      <c r="AN61" s="37"/>
      <c r="AO61" s="37"/>
      <c r="AP61" s="37"/>
      <c r="AQ61" s="37"/>
      <c r="AR61" s="37"/>
      <c r="AS61" s="37"/>
      <c r="AT61" s="37"/>
      <c r="AU61" s="37"/>
      <c r="AV61" s="37"/>
      <c r="AW61" s="37"/>
      <c r="AX61" s="37"/>
      <c r="AY61" s="37"/>
      <c r="AZ61" s="37"/>
      <c r="BA61" s="37"/>
      <c r="BB61" s="37"/>
      <c r="BC61" s="37"/>
      <c r="BD61" s="37"/>
      <c r="BE61" s="37"/>
      <c r="BF61" s="37"/>
      <c r="BG61" s="37"/>
      <c r="BH61" s="37"/>
      <c r="BI61" s="37"/>
      <c r="BJ61" s="37"/>
      <c r="BK61" s="37"/>
      <c r="BL61" s="37"/>
      <c r="BM61" s="37"/>
      <c r="BN61" s="37"/>
      <c r="BO61" s="37"/>
      <c r="BP61" s="37"/>
      <c r="BQ61" s="81">
        <f t="shared" si="1"/>
        <v>0</v>
      </c>
      <c r="BR61" s="37"/>
      <c r="BS61" s="37"/>
      <c r="BT61" s="37"/>
      <c r="BU61" s="37"/>
      <c r="BV61" s="37"/>
      <c r="BW61" s="37"/>
      <c r="BX61" s="37"/>
      <c r="BY61" s="37"/>
      <c r="BZ61" s="37"/>
      <c r="CA61" s="37"/>
      <c r="CB61" s="37"/>
      <c r="CC61" s="37"/>
      <c r="CD61" s="37"/>
      <c r="CE61" s="37"/>
      <c r="CF61" s="37"/>
      <c r="CG61" s="37"/>
      <c r="CH61" s="37"/>
      <c r="CI61" s="37"/>
      <c r="CJ61" s="37"/>
      <c r="CK61" s="37"/>
      <c r="CL61" s="37"/>
      <c r="CM61" s="37"/>
      <c r="CN61" s="37"/>
      <c r="CO61" s="37"/>
      <c r="CP61" s="37"/>
      <c r="CQ61" s="37"/>
      <c r="CR61" s="37"/>
      <c r="CS61" s="37"/>
      <c r="CT61" s="37"/>
      <c r="CU61" s="37"/>
      <c r="CV61" s="37"/>
      <c r="CW61" s="37"/>
      <c r="CX61" s="81">
        <f t="shared" si="2"/>
        <v>0</v>
      </c>
      <c r="CY61" s="37"/>
      <c r="CZ61" s="37"/>
      <c r="DA61" s="37"/>
      <c r="DB61" s="37"/>
      <c r="DC61" s="37"/>
      <c r="DD61" s="37"/>
      <c r="DE61" s="37"/>
      <c r="DF61" s="37"/>
      <c r="DG61" s="37"/>
      <c r="DH61" s="37"/>
      <c r="DI61" s="37"/>
      <c r="DJ61" s="37"/>
      <c r="DK61" s="37"/>
      <c r="DL61" s="37"/>
      <c r="DM61" s="37"/>
      <c r="DN61" s="37"/>
      <c r="DO61" s="37"/>
      <c r="DP61" s="37"/>
      <c r="DQ61" s="37"/>
      <c r="DR61" s="37"/>
      <c r="DS61" s="37"/>
      <c r="DT61" s="37"/>
      <c r="DU61" s="37"/>
      <c r="DV61" s="37"/>
      <c r="DW61" s="37"/>
      <c r="DX61" s="37"/>
      <c r="DY61" s="37"/>
      <c r="DZ61" s="37"/>
      <c r="EA61" s="37"/>
      <c r="EB61" s="37"/>
      <c r="EC61" s="37"/>
      <c r="ED61" s="37"/>
      <c r="EE61" s="81">
        <f t="shared" si="3"/>
        <v>0</v>
      </c>
      <c r="EF61" s="37"/>
      <c r="EG61" s="37"/>
      <c r="EH61" s="37"/>
      <c r="EI61" s="37"/>
      <c r="EJ61" s="37"/>
      <c r="EK61" s="37"/>
      <c r="EL61" s="37"/>
      <c r="EM61" s="37"/>
      <c r="EN61" s="37"/>
      <c r="EO61" s="37"/>
      <c r="EP61" s="37"/>
      <c r="EQ61" s="37"/>
      <c r="ER61" s="37"/>
      <c r="ES61" s="37"/>
      <c r="ET61" s="37"/>
      <c r="EU61" s="37"/>
      <c r="EV61" s="37"/>
      <c r="EW61" s="37"/>
      <c r="EX61" s="37"/>
      <c r="EY61" s="37"/>
      <c r="EZ61" s="37"/>
      <c r="FA61" s="37"/>
      <c r="FB61" s="37"/>
      <c r="FC61" s="37"/>
      <c r="FD61" s="37"/>
      <c r="FE61" s="37"/>
      <c r="FF61" s="37"/>
      <c r="FG61" s="37"/>
      <c r="FH61" s="37"/>
      <c r="FI61" s="37"/>
      <c r="FJ61" s="37"/>
      <c r="FK61" s="37"/>
      <c r="FL61" s="81">
        <f t="shared" si="4"/>
        <v>0</v>
      </c>
      <c r="FM61" s="37"/>
      <c r="FN61" s="37"/>
      <c r="FO61" s="37"/>
      <c r="FP61" s="37"/>
      <c r="FQ61" s="37"/>
      <c r="FR61" s="37"/>
      <c r="FS61" s="37"/>
      <c r="FT61" s="37"/>
      <c r="FU61" s="37"/>
      <c r="FV61" s="37"/>
      <c r="FW61" s="37"/>
      <c r="FX61" s="37"/>
      <c r="FY61" s="37"/>
      <c r="FZ61" s="37"/>
      <c r="GA61" s="37"/>
      <c r="GB61" s="37"/>
      <c r="GC61" s="37"/>
      <c r="GD61" s="37"/>
      <c r="GE61" s="37"/>
      <c r="GF61" s="37"/>
      <c r="GG61" s="37"/>
      <c r="GH61" s="37"/>
      <c r="GI61" s="37"/>
      <c r="GJ61" s="37"/>
      <c r="GK61" s="37"/>
      <c r="GL61" s="37"/>
      <c r="GM61" s="37"/>
      <c r="GN61" s="37"/>
      <c r="GO61" s="37"/>
      <c r="GP61" s="37"/>
      <c r="GQ61" s="37"/>
      <c r="GR61" s="37"/>
      <c r="GS61" s="81">
        <f t="shared" si="5"/>
        <v>0</v>
      </c>
      <c r="GT61" s="37"/>
      <c r="GU61" s="37"/>
      <c r="GV61" s="37"/>
      <c r="GW61" s="37"/>
      <c r="GX61" s="37"/>
      <c r="GY61" s="37"/>
      <c r="GZ61" s="37"/>
      <c r="HA61" s="37"/>
      <c r="HB61" s="37"/>
      <c r="HC61" s="37"/>
      <c r="HD61" s="37"/>
      <c r="HE61" s="37"/>
      <c r="HF61" s="37"/>
      <c r="HG61" s="37"/>
      <c r="HH61" s="37"/>
      <c r="HI61" s="37"/>
      <c r="HJ61" s="37"/>
      <c r="HK61" s="37"/>
      <c r="HL61" s="37"/>
      <c r="HM61" s="37"/>
      <c r="HN61" s="37"/>
      <c r="HO61" s="37"/>
      <c r="HP61" s="37"/>
      <c r="HQ61" s="37"/>
      <c r="HR61" s="37"/>
      <c r="HS61" s="37"/>
      <c r="HT61" s="37"/>
      <c r="HU61" s="37"/>
      <c r="HV61" s="37"/>
      <c r="HW61" s="37"/>
      <c r="HX61" s="37"/>
      <c r="HY61" s="37"/>
      <c r="HZ61" s="81">
        <f t="shared" si="6"/>
        <v>0</v>
      </c>
    </row>
    <row r="62" spans="1:234" ht="15" customHeight="1">
      <c r="A62" s="440"/>
      <c r="B62" s="91" t="s">
        <v>681</v>
      </c>
      <c r="C62" s="124">
        <v>41608</v>
      </c>
      <c r="D62" s="207"/>
      <c r="E62" s="216"/>
      <c r="F62" s="216"/>
      <c r="G62" s="216"/>
      <c r="H62" s="216"/>
      <c r="I62" s="216"/>
      <c r="J62" s="216"/>
      <c r="K62" s="216"/>
      <c r="L62" s="216"/>
      <c r="M62" s="216"/>
      <c r="N62" s="216"/>
      <c r="O62" s="216"/>
      <c r="P62" s="216"/>
      <c r="Q62" s="216"/>
      <c r="R62" s="216"/>
      <c r="S62" s="216"/>
      <c r="T62" s="216"/>
      <c r="U62" s="216"/>
      <c r="V62" s="216"/>
      <c r="W62" s="216"/>
      <c r="X62" s="216"/>
      <c r="Y62" s="216"/>
      <c r="Z62" s="216"/>
      <c r="AA62" s="225"/>
      <c r="AB62" s="216"/>
      <c r="AC62" s="216"/>
      <c r="AD62" s="216"/>
      <c r="AE62" s="216"/>
      <c r="AF62" s="216"/>
      <c r="AG62" s="216"/>
      <c r="AH62" s="216"/>
      <c r="AI62" s="216"/>
      <c r="AJ62" s="81">
        <f t="shared" si="0"/>
        <v>0</v>
      </c>
      <c r="AK62" s="37"/>
      <c r="AL62" s="37"/>
      <c r="AM62" s="37"/>
      <c r="AN62" s="37"/>
      <c r="AO62" s="37"/>
      <c r="AP62" s="37"/>
      <c r="AQ62" s="37"/>
      <c r="AR62" s="37"/>
      <c r="AS62" s="37"/>
      <c r="AT62" s="37"/>
      <c r="AU62" s="37"/>
      <c r="AV62" s="37"/>
      <c r="AW62" s="37"/>
      <c r="AX62" s="37"/>
      <c r="AY62" s="37"/>
      <c r="AZ62" s="37"/>
      <c r="BA62" s="37"/>
      <c r="BB62" s="37"/>
      <c r="BC62" s="37"/>
      <c r="BD62" s="37"/>
      <c r="BE62" s="37"/>
      <c r="BF62" s="37"/>
      <c r="BG62" s="37"/>
      <c r="BH62" s="37"/>
      <c r="BI62" s="37"/>
      <c r="BJ62" s="37"/>
      <c r="BK62" s="37"/>
      <c r="BL62" s="37"/>
      <c r="BM62" s="37"/>
      <c r="BN62" s="37"/>
      <c r="BO62" s="37"/>
      <c r="BP62" s="37"/>
      <c r="BQ62" s="81">
        <f t="shared" si="1"/>
        <v>0</v>
      </c>
      <c r="BR62" s="37"/>
      <c r="BS62" s="37"/>
      <c r="BT62" s="37"/>
      <c r="BU62" s="37"/>
      <c r="BV62" s="37"/>
      <c r="BW62" s="37"/>
      <c r="BX62" s="37"/>
      <c r="BY62" s="37"/>
      <c r="BZ62" s="37"/>
      <c r="CA62" s="37"/>
      <c r="CB62" s="37"/>
      <c r="CC62" s="37"/>
      <c r="CD62" s="37"/>
      <c r="CE62" s="37"/>
      <c r="CF62" s="37"/>
      <c r="CG62" s="37"/>
      <c r="CH62" s="37"/>
      <c r="CI62" s="37"/>
      <c r="CJ62" s="37"/>
      <c r="CK62" s="37"/>
      <c r="CL62" s="37"/>
      <c r="CM62" s="37"/>
      <c r="CN62" s="37"/>
      <c r="CO62" s="37"/>
      <c r="CP62" s="37"/>
      <c r="CQ62" s="37"/>
      <c r="CR62" s="37"/>
      <c r="CS62" s="37"/>
      <c r="CT62" s="37"/>
      <c r="CU62" s="37"/>
      <c r="CV62" s="37"/>
      <c r="CW62" s="37"/>
      <c r="CX62" s="81">
        <f t="shared" si="2"/>
        <v>0</v>
      </c>
      <c r="CY62" s="37"/>
      <c r="CZ62" s="37"/>
      <c r="DA62" s="37"/>
      <c r="DB62" s="37"/>
      <c r="DC62" s="37"/>
      <c r="DD62" s="37"/>
      <c r="DE62" s="37"/>
      <c r="DF62" s="37"/>
      <c r="DG62" s="37"/>
      <c r="DH62" s="37"/>
      <c r="DI62" s="37"/>
      <c r="DJ62" s="37"/>
      <c r="DK62" s="37"/>
      <c r="DL62" s="37"/>
      <c r="DM62" s="37"/>
      <c r="DN62" s="37"/>
      <c r="DO62" s="37"/>
      <c r="DP62" s="37"/>
      <c r="DQ62" s="37"/>
      <c r="DR62" s="37"/>
      <c r="DS62" s="37"/>
      <c r="DT62" s="37"/>
      <c r="DU62" s="37"/>
      <c r="DV62" s="37"/>
      <c r="DW62" s="37"/>
      <c r="DX62" s="37"/>
      <c r="DY62" s="37"/>
      <c r="DZ62" s="37"/>
      <c r="EA62" s="37"/>
      <c r="EB62" s="37"/>
      <c r="EC62" s="37"/>
      <c r="ED62" s="37"/>
      <c r="EE62" s="81">
        <f t="shared" si="3"/>
        <v>0</v>
      </c>
      <c r="EF62" s="37"/>
      <c r="EG62" s="37"/>
      <c r="EH62" s="37"/>
      <c r="EI62" s="37"/>
      <c r="EJ62" s="37"/>
      <c r="EK62" s="37"/>
      <c r="EL62" s="37"/>
      <c r="EM62" s="37"/>
      <c r="EN62" s="37"/>
      <c r="EO62" s="37"/>
      <c r="EP62" s="37"/>
      <c r="EQ62" s="37"/>
      <c r="ER62" s="37"/>
      <c r="ES62" s="37"/>
      <c r="ET62" s="37"/>
      <c r="EU62" s="37"/>
      <c r="EV62" s="37"/>
      <c r="EW62" s="37"/>
      <c r="EX62" s="37"/>
      <c r="EY62" s="37"/>
      <c r="EZ62" s="37"/>
      <c r="FA62" s="37"/>
      <c r="FB62" s="37"/>
      <c r="FC62" s="37"/>
      <c r="FD62" s="37"/>
      <c r="FE62" s="37"/>
      <c r="FF62" s="37"/>
      <c r="FG62" s="37"/>
      <c r="FH62" s="37"/>
      <c r="FI62" s="37"/>
      <c r="FJ62" s="37"/>
      <c r="FK62" s="37"/>
      <c r="FL62" s="81">
        <f t="shared" si="4"/>
        <v>0</v>
      </c>
      <c r="FM62" s="37"/>
      <c r="FN62" s="37"/>
      <c r="FO62" s="37"/>
      <c r="FP62" s="37"/>
      <c r="FQ62" s="37"/>
      <c r="FR62" s="37"/>
      <c r="FS62" s="37"/>
      <c r="FT62" s="37"/>
      <c r="FU62" s="37"/>
      <c r="FV62" s="37"/>
      <c r="FW62" s="37"/>
      <c r="FX62" s="37"/>
      <c r="FY62" s="37"/>
      <c r="FZ62" s="37"/>
      <c r="GA62" s="37"/>
      <c r="GB62" s="37"/>
      <c r="GC62" s="37"/>
      <c r="GD62" s="37"/>
      <c r="GE62" s="37"/>
      <c r="GF62" s="37"/>
      <c r="GG62" s="37"/>
      <c r="GH62" s="37"/>
      <c r="GI62" s="37"/>
      <c r="GJ62" s="37"/>
      <c r="GK62" s="37"/>
      <c r="GL62" s="37"/>
      <c r="GM62" s="37"/>
      <c r="GN62" s="37"/>
      <c r="GO62" s="37"/>
      <c r="GP62" s="37"/>
      <c r="GQ62" s="37"/>
      <c r="GR62" s="37"/>
      <c r="GS62" s="81">
        <f t="shared" si="5"/>
        <v>0</v>
      </c>
      <c r="GT62" s="37"/>
      <c r="GU62" s="37"/>
      <c r="GV62" s="37"/>
      <c r="GW62" s="37"/>
      <c r="GX62" s="37"/>
      <c r="GY62" s="37"/>
      <c r="GZ62" s="37"/>
      <c r="HA62" s="37"/>
      <c r="HB62" s="37"/>
      <c r="HC62" s="37"/>
      <c r="HD62" s="37"/>
      <c r="HE62" s="37"/>
      <c r="HF62" s="37"/>
      <c r="HG62" s="37"/>
      <c r="HH62" s="37"/>
      <c r="HI62" s="37"/>
      <c r="HJ62" s="37"/>
      <c r="HK62" s="37"/>
      <c r="HL62" s="37"/>
      <c r="HM62" s="37"/>
      <c r="HN62" s="37"/>
      <c r="HO62" s="37"/>
      <c r="HP62" s="37"/>
      <c r="HQ62" s="37"/>
      <c r="HR62" s="37"/>
      <c r="HS62" s="37"/>
      <c r="HT62" s="37"/>
      <c r="HU62" s="37"/>
      <c r="HV62" s="37"/>
      <c r="HW62" s="37"/>
      <c r="HX62" s="37"/>
      <c r="HY62" s="37"/>
      <c r="HZ62" s="81">
        <f t="shared" si="6"/>
        <v>0</v>
      </c>
    </row>
    <row r="63" spans="1:234" ht="15" customHeight="1">
      <c r="A63" s="440"/>
      <c r="B63" s="91" t="s">
        <v>673</v>
      </c>
      <c r="C63" s="124">
        <v>41639</v>
      </c>
      <c r="D63" s="207"/>
      <c r="E63" s="216"/>
      <c r="F63" s="216"/>
      <c r="G63" s="216"/>
      <c r="H63" s="216"/>
      <c r="I63" s="216"/>
      <c r="J63" s="216"/>
      <c r="K63" s="216"/>
      <c r="L63" s="216"/>
      <c r="M63" s="216"/>
      <c r="N63" s="216"/>
      <c r="O63" s="216"/>
      <c r="P63" s="216"/>
      <c r="Q63" s="216"/>
      <c r="R63" s="216"/>
      <c r="S63" s="216"/>
      <c r="T63" s="216"/>
      <c r="U63" s="216"/>
      <c r="V63" s="216"/>
      <c r="W63" s="216"/>
      <c r="X63" s="216"/>
      <c r="Y63" s="216"/>
      <c r="Z63" s="216"/>
      <c r="AA63" s="225"/>
      <c r="AB63" s="216"/>
      <c r="AC63" s="216"/>
      <c r="AD63" s="216"/>
      <c r="AE63" s="216"/>
      <c r="AF63" s="216"/>
      <c r="AG63" s="216"/>
      <c r="AH63" s="216"/>
      <c r="AI63" s="216"/>
      <c r="AJ63" s="81">
        <f t="shared" si="0"/>
        <v>0</v>
      </c>
      <c r="AK63" s="37"/>
      <c r="AL63" s="37"/>
      <c r="AM63" s="37"/>
      <c r="AN63" s="37"/>
      <c r="AO63" s="37"/>
      <c r="AP63" s="37"/>
      <c r="AQ63" s="37"/>
      <c r="AR63" s="37"/>
      <c r="AS63" s="37"/>
      <c r="AT63" s="37"/>
      <c r="AU63" s="37"/>
      <c r="AV63" s="37"/>
      <c r="AW63" s="37"/>
      <c r="AX63" s="37"/>
      <c r="AY63" s="37"/>
      <c r="AZ63" s="37"/>
      <c r="BA63" s="37"/>
      <c r="BB63" s="37"/>
      <c r="BC63" s="37"/>
      <c r="BD63" s="37"/>
      <c r="BE63" s="37"/>
      <c r="BF63" s="37"/>
      <c r="BG63" s="37"/>
      <c r="BH63" s="37"/>
      <c r="BI63" s="37"/>
      <c r="BJ63" s="37"/>
      <c r="BK63" s="37"/>
      <c r="BL63" s="37"/>
      <c r="BM63" s="37"/>
      <c r="BN63" s="37"/>
      <c r="BO63" s="37"/>
      <c r="BP63" s="37"/>
      <c r="BQ63" s="81">
        <f t="shared" si="1"/>
        <v>0</v>
      </c>
      <c r="BR63" s="37"/>
      <c r="BS63" s="37"/>
      <c r="BT63" s="37"/>
      <c r="BU63" s="37"/>
      <c r="BV63" s="37"/>
      <c r="BW63" s="37"/>
      <c r="BX63" s="37"/>
      <c r="BY63" s="37"/>
      <c r="BZ63" s="37"/>
      <c r="CA63" s="37"/>
      <c r="CB63" s="37"/>
      <c r="CC63" s="37"/>
      <c r="CD63" s="37"/>
      <c r="CE63" s="37"/>
      <c r="CF63" s="37"/>
      <c r="CG63" s="37"/>
      <c r="CH63" s="37"/>
      <c r="CI63" s="37"/>
      <c r="CJ63" s="37"/>
      <c r="CK63" s="37"/>
      <c r="CL63" s="37"/>
      <c r="CM63" s="37"/>
      <c r="CN63" s="37"/>
      <c r="CO63" s="37"/>
      <c r="CP63" s="37"/>
      <c r="CQ63" s="37"/>
      <c r="CR63" s="37"/>
      <c r="CS63" s="37"/>
      <c r="CT63" s="37"/>
      <c r="CU63" s="37"/>
      <c r="CV63" s="37"/>
      <c r="CW63" s="37"/>
      <c r="CX63" s="81">
        <f t="shared" si="2"/>
        <v>0</v>
      </c>
      <c r="CY63" s="37"/>
      <c r="CZ63" s="37"/>
      <c r="DA63" s="37"/>
      <c r="DB63" s="37"/>
      <c r="DC63" s="37"/>
      <c r="DD63" s="37"/>
      <c r="DE63" s="37"/>
      <c r="DF63" s="37"/>
      <c r="DG63" s="37"/>
      <c r="DH63" s="37"/>
      <c r="DI63" s="37"/>
      <c r="DJ63" s="37"/>
      <c r="DK63" s="37"/>
      <c r="DL63" s="37"/>
      <c r="DM63" s="37"/>
      <c r="DN63" s="37"/>
      <c r="DO63" s="37"/>
      <c r="DP63" s="37"/>
      <c r="DQ63" s="37"/>
      <c r="DR63" s="37"/>
      <c r="DS63" s="37"/>
      <c r="DT63" s="37"/>
      <c r="DU63" s="37"/>
      <c r="DV63" s="37"/>
      <c r="DW63" s="37"/>
      <c r="DX63" s="37"/>
      <c r="DY63" s="37"/>
      <c r="DZ63" s="37"/>
      <c r="EA63" s="37"/>
      <c r="EB63" s="37"/>
      <c r="EC63" s="37"/>
      <c r="ED63" s="37"/>
      <c r="EE63" s="81">
        <f t="shared" si="3"/>
        <v>0</v>
      </c>
      <c r="EF63" s="37"/>
      <c r="EG63" s="37"/>
      <c r="EH63" s="37"/>
      <c r="EI63" s="37"/>
      <c r="EJ63" s="37"/>
      <c r="EK63" s="37"/>
      <c r="EL63" s="37"/>
      <c r="EM63" s="37"/>
      <c r="EN63" s="37"/>
      <c r="EO63" s="37"/>
      <c r="EP63" s="37"/>
      <c r="EQ63" s="37"/>
      <c r="ER63" s="37"/>
      <c r="ES63" s="37"/>
      <c r="ET63" s="37"/>
      <c r="EU63" s="37"/>
      <c r="EV63" s="37"/>
      <c r="EW63" s="37"/>
      <c r="EX63" s="37"/>
      <c r="EY63" s="37"/>
      <c r="EZ63" s="37"/>
      <c r="FA63" s="37"/>
      <c r="FB63" s="37"/>
      <c r="FC63" s="37"/>
      <c r="FD63" s="37"/>
      <c r="FE63" s="37"/>
      <c r="FF63" s="37"/>
      <c r="FG63" s="37"/>
      <c r="FH63" s="37"/>
      <c r="FI63" s="37"/>
      <c r="FJ63" s="37"/>
      <c r="FK63" s="37"/>
      <c r="FL63" s="81">
        <f t="shared" si="4"/>
        <v>0</v>
      </c>
      <c r="FM63" s="37"/>
      <c r="FN63" s="37"/>
      <c r="FO63" s="37"/>
      <c r="FP63" s="37"/>
      <c r="FQ63" s="37"/>
      <c r="FR63" s="37"/>
      <c r="FS63" s="37"/>
      <c r="FT63" s="37"/>
      <c r="FU63" s="37"/>
      <c r="FV63" s="37"/>
      <c r="FW63" s="37"/>
      <c r="FX63" s="37"/>
      <c r="FY63" s="37"/>
      <c r="FZ63" s="37"/>
      <c r="GA63" s="37"/>
      <c r="GB63" s="37"/>
      <c r="GC63" s="37"/>
      <c r="GD63" s="37"/>
      <c r="GE63" s="37"/>
      <c r="GF63" s="37"/>
      <c r="GG63" s="37"/>
      <c r="GH63" s="37"/>
      <c r="GI63" s="37"/>
      <c r="GJ63" s="37"/>
      <c r="GK63" s="37"/>
      <c r="GL63" s="37"/>
      <c r="GM63" s="37"/>
      <c r="GN63" s="37"/>
      <c r="GO63" s="37"/>
      <c r="GP63" s="37"/>
      <c r="GQ63" s="37"/>
      <c r="GR63" s="37"/>
      <c r="GS63" s="81">
        <f t="shared" si="5"/>
        <v>0</v>
      </c>
      <c r="GT63" s="37"/>
      <c r="GU63" s="37"/>
      <c r="GV63" s="37"/>
      <c r="GW63" s="37"/>
      <c r="GX63" s="37"/>
      <c r="GY63" s="37"/>
      <c r="GZ63" s="37"/>
      <c r="HA63" s="37"/>
      <c r="HB63" s="37"/>
      <c r="HC63" s="37"/>
      <c r="HD63" s="37"/>
      <c r="HE63" s="37"/>
      <c r="HF63" s="37"/>
      <c r="HG63" s="37"/>
      <c r="HH63" s="37"/>
      <c r="HI63" s="37"/>
      <c r="HJ63" s="37"/>
      <c r="HK63" s="37"/>
      <c r="HL63" s="37"/>
      <c r="HM63" s="37"/>
      <c r="HN63" s="37"/>
      <c r="HO63" s="37"/>
      <c r="HP63" s="37"/>
      <c r="HQ63" s="37"/>
      <c r="HR63" s="37"/>
      <c r="HS63" s="37"/>
      <c r="HT63" s="37"/>
      <c r="HU63" s="37"/>
      <c r="HV63" s="37"/>
      <c r="HW63" s="37"/>
      <c r="HX63" s="37"/>
      <c r="HY63" s="37"/>
      <c r="HZ63" s="81">
        <f t="shared" si="6"/>
        <v>0</v>
      </c>
    </row>
    <row r="64" spans="1:234" ht="15" customHeight="1">
      <c r="A64" s="440"/>
      <c r="B64" s="91" t="s">
        <v>670</v>
      </c>
      <c r="C64" s="124">
        <v>41670</v>
      </c>
      <c r="D64" s="207"/>
      <c r="E64" s="216"/>
      <c r="F64" s="216"/>
      <c r="G64" s="216"/>
      <c r="H64" s="216"/>
      <c r="I64" s="216"/>
      <c r="J64" s="216"/>
      <c r="K64" s="216"/>
      <c r="L64" s="216"/>
      <c r="M64" s="216"/>
      <c r="N64" s="216"/>
      <c r="O64" s="216"/>
      <c r="P64" s="216"/>
      <c r="Q64" s="216"/>
      <c r="R64" s="216"/>
      <c r="S64" s="216"/>
      <c r="T64" s="216"/>
      <c r="U64" s="216"/>
      <c r="V64" s="216"/>
      <c r="W64" s="216"/>
      <c r="X64" s="216"/>
      <c r="Y64" s="216"/>
      <c r="Z64" s="216"/>
      <c r="AA64" s="225"/>
      <c r="AB64" s="216"/>
      <c r="AC64" s="216"/>
      <c r="AD64" s="216"/>
      <c r="AE64" s="216"/>
      <c r="AF64" s="216"/>
      <c r="AG64" s="216"/>
      <c r="AH64" s="216"/>
      <c r="AI64" s="216"/>
      <c r="AJ64" s="81">
        <f t="shared" si="0"/>
        <v>0</v>
      </c>
      <c r="AK64" s="37"/>
      <c r="AL64" s="37"/>
      <c r="AM64" s="37"/>
      <c r="AN64" s="37"/>
      <c r="AO64" s="37"/>
      <c r="AP64" s="37"/>
      <c r="AQ64" s="37"/>
      <c r="AR64" s="37"/>
      <c r="AS64" s="37"/>
      <c r="AT64" s="37"/>
      <c r="AU64" s="37"/>
      <c r="AV64" s="37"/>
      <c r="AW64" s="37"/>
      <c r="AX64" s="37"/>
      <c r="AY64" s="37"/>
      <c r="AZ64" s="37"/>
      <c r="BA64" s="37"/>
      <c r="BB64" s="37"/>
      <c r="BC64" s="37"/>
      <c r="BD64" s="37"/>
      <c r="BE64" s="37"/>
      <c r="BF64" s="37"/>
      <c r="BG64" s="37"/>
      <c r="BH64" s="37"/>
      <c r="BI64" s="37"/>
      <c r="BJ64" s="37"/>
      <c r="BK64" s="37"/>
      <c r="BL64" s="37"/>
      <c r="BM64" s="37"/>
      <c r="BN64" s="37"/>
      <c r="BO64" s="37"/>
      <c r="BP64" s="37"/>
      <c r="BQ64" s="81">
        <f t="shared" si="1"/>
        <v>0</v>
      </c>
      <c r="BR64" s="37"/>
      <c r="BS64" s="37"/>
      <c r="BT64" s="37"/>
      <c r="BU64" s="37"/>
      <c r="BV64" s="37"/>
      <c r="BW64" s="37"/>
      <c r="BX64" s="37"/>
      <c r="BY64" s="37"/>
      <c r="BZ64" s="37"/>
      <c r="CA64" s="37"/>
      <c r="CB64" s="37"/>
      <c r="CC64" s="37"/>
      <c r="CD64" s="37"/>
      <c r="CE64" s="37"/>
      <c r="CF64" s="37"/>
      <c r="CG64" s="37"/>
      <c r="CH64" s="37"/>
      <c r="CI64" s="37"/>
      <c r="CJ64" s="37"/>
      <c r="CK64" s="37"/>
      <c r="CL64" s="37"/>
      <c r="CM64" s="37"/>
      <c r="CN64" s="37"/>
      <c r="CO64" s="37"/>
      <c r="CP64" s="37"/>
      <c r="CQ64" s="37"/>
      <c r="CR64" s="37"/>
      <c r="CS64" s="37"/>
      <c r="CT64" s="37"/>
      <c r="CU64" s="37"/>
      <c r="CV64" s="37"/>
      <c r="CW64" s="37"/>
      <c r="CX64" s="81">
        <f t="shared" si="2"/>
        <v>0</v>
      </c>
      <c r="CY64" s="37"/>
      <c r="CZ64" s="37"/>
      <c r="DA64" s="37"/>
      <c r="DB64" s="37"/>
      <c r="DC64" s="37"/>
      <c r="DD64" s="37"/>
      <c r="DE64" s="37"/>
      <c r="DF64" s="37"/>
      <c r="DG64" s="37"/>
      <c r="DH64" s="37"/>
      <c r="DI64" s="37"/>
      <c r="DJ64" s="37"/>
      <c r="DK64" s="37"/>
      <c r="DL64" s="37"/>
      <c r="DM64" s="37"/>
      <c r="DN64" s="37"/>
      <c r="DO64" s="37"/>
      <c r="DP64" s="37"/>
      <c r="DQ64" s="37"/>
      <c r="DR64" s="37"/>
      <c r="DS64" s="37"/>
      <c r="DT64" s="37"/>
      <c r="DU64" s="37"/>
      <c r="DV64" s="37"/>
      <c r="DW64" s="37"/>
      <c r="DX64" s="37"/>
      <c r="DY64" s="37"/>
      <c r="DZ64" s="37"/>
      <c r="EA64" s="37"/>
      <c r="EB64" s="37"/>
      <c r="EC64" s="37"/>
      <c r="ED64" s="37"/>
      <c r="EE64" s="81">
        <f t="shared" si="3"/>
        <v>0</v>
      </c>
      <c r="EF64" s="37"/>
      <c r="EG64" s="37"/>
      <c r="EH64" s="37"/>
      <c r="EI64" s="37"/>
      <c r="EJ64" s="37"/>
      <c r="EK64" s="37"/>
      <c r="EL64" s="37"/>
      <c r="EM64" s="37"/>
      <c r="EN64" s="37"/>
      <c r="EO64" s="37"/>
      <c r="EP64" s="37"/>
      <c r="EQ64" s="37"/>
      <c r="ER64" s="37"/>
      <c r="ES64" s="37"/>
      <c r="ET64" s="37"/>
      <c r="EU64" s="37"/>
      <c r="EV64" s="37"/>
      <c r="EW64" s="37"/>
      <c r="EX64" s="37"/>
      <c r="EY64" s="37"/>
      <c r="EZ64" s="37"/>
      <c r="FA64" s="37"/>
      <c r="FB64" s="37"/>
      <c r="FC64" s="37"/>
      <c r="FD64" s="37"/>
      <c r="FE64" s="37"/>
      <c r="FF64" s="37"/>
      <c r="FG64" s="37"/>
      <c r="FH64" s="37"/>
      <c r="FI64" s="37"/>
      <c r="FJ64" s="37"/>
      <c r="FK64" s="37"/>
      <c r="FL64" s="81">
        <f t="shared" si="4"/>
        <v>0</v>
      </c>
      <c r="FM64" s="37"/>
      <c r="FN64" s="37"/>
      <c r="FO64" s="37"/>
      <c r="FP64" s="37"/>
      <c r="FQ64" s="37"/>
      <c r="FR64" s="37"/>
      <c r="FS64" s="37"/>
      <c r="FT64" s="37"/>
      <c r="FU64" s="37"/>
      <c r="FV64" s="37"/>
      <c r="FW64" s="37"/>
      <c r="FX64" s="37"/>
      <c r="FY64" s="37"/>
      <c r="FZ64" s="37"/>
      <c r="GA64" s="37"/>
      <c r="GB64" s="37"/>
      <c r="GC64" s="37"/>
      <c r="GD64" s="37"/>
      <c r="GE64" s="37"/>
      <c r="GF64" s="37"/>
      <c r="GG64" s="37"/>
      <c r="GH64" s="37"/>
      <c r="GI64" s="37"/>
      <c r="GJ64" s="37"/>
      <c r="GK64" s="37"/>
      <c r="GL64" s="37"/>
      <c r="GM64" s="37"/>
      <c r="GN64" s="37"/>
      <c r="GO64" s="37"/>
      <c r="GP64" s="37"/>
      <c r="GQ64" s="37"/>
      <c r="GR64" s="37"/>
      <c r="GS64" s="81">
        <f t="shared" si="5"/>
        <v>0</v>
      </c>
      <c r="GT64" s="37"/>
      <c r="GU64" s="37"/>
      <c r="GV64" s="37"/>
      <c r="GW64" s="37"/>
      <c r="GX64" s="37"/>
      <c r="GY64" s="37"/>
      <c r="GZ64" s="37"/>
      <c r="HA64" s="37"/>
      <c r="HB64" s="37"/>
      <c r="HC64" s="37"/>
      <c r="HD64" s="37"/>
      <c r="HE64" s="37"/>
      <c r="HF64" s="37"/>
      <c r="HG64" s="37"/>
      <c r="HH64" s="37"/>
      <c r="HI64" s="37"/>
      <c r="HJ64" s="37"/>
      <c r="HK64" s="37"/>
      <c r="HL64" s="37"/>
      <c r="HM64" s="37"/>
      <c r="HN64" s="37"/>
      <c r="HO64" s="37"/>
      <c r="HP64" s="37"/>
      <c r="HQ64" s="37"/>
      <c r="HR64" s="37"/>
      <c r="HS64" s="37"/>
      <c r="HT64" s="37"/>
      <c r="HU64" s="37"/>
      <c r="HV64" s="37"/>
      <c r="HW64" s="37"/>
      <c r="HX64" s="37"/>
      <c r="HY64" s="37"/>
      <c r="HZ64" s="81">
        <f t="shared" si="6"/>
        <v>0</v>
      </c>
    </row>
    <row r="65" spans="1:234" ht="15" customHeight="1">
      <c r="A65" s="440"/>
      <c r="B65" s="91" t="s">
        <v>671</v>
      </c>
      <c r="C65" s="124">
        <v>41698</v>
      </c>
      <c r="D65" s="207"/>
      <c r="E65" s="216"/>
      <c r="F65" s="216"/>
      <c r="G65" s="216"/>
      <c r="H65" s="216"/>
      <c r="I65" s="216"/>
      <c r="J65" s="216"/>
      <c r="K65" s="216"/>
      <c r="L65" s="216"/>
      <c r="M65" s="216"/>
      <c r="N65" s="216"/>
      <c r="O65" s="216"/>
      <c r="P65" s="216"/>
      <c r="Q65" s="216"/>
      <c r="R65" s="216"/>
      <c r="S65" s="216"/>
      <c r="T65" s="216"/>
      <c r="U65" s="216"/>
      <c r="V65" s="216"/>
      <c r="W65" s="216"/>
      <c r="X65" s="216"/>
      <c r="Y65" s="216"/>
      <c r="Z65" s="216"/>
      <c r="AA65" s="225"/>
      <c r="AB65" s="216"/>
      <c r="AC65" s="216"/>
      <c r="AD65" s="216"/>
      <c r="AE65" s="216"/>
      <c r="AF65" s="216"/>
      <c r="AG65" s="216"/>
      <c r="AH65" s="216"/>
      <c r="AI65" s="216"/>
      <c r="AJ65" s="81">
        <f t="shared" si="0"/>
        <v>0</v>
      </c>
      <c r="AK65" s="37"/>
      <c r="AL65" s="37"/>
      <c r="AM65" s="37"/>
      <c r="AN65" s="37"/>
      <c r="AO65" s="37"/>
      <c r="AP65" s="37"/>
      <c r="AQ65" s="37"/>
      <c r="AR65" s="37"/>
      <c r="AS65" s="37"/>
      <c r="AT65" s="37"/>
      <c r="AU65" s="37"/>
      <c r="AV65" s="37"/>
      <c r="AW65" s="37"/>
      <c r="AX65" s="37"/>
      <c r="AY65" s="37"/>
      <c r="AZ65" s="37"/>
      <c r="BA65" s="37"/>
      <c r="BB65" s="37"/>
      <c r="BC65" s="37"/>
      <c r="BD65" s="37"/>
      <c r="BE65" s="37"/>
      <c r="BF65" s="37"/>
      <c r="BG65" s="37"/>
      <c r="BH65" s="37"/>
      <c r="BI65" s="37"/>
      <c r="BJ65" s="37"/>
      <c r="BK65" s="37"/>
      <c r="BL65" s="37"/>
      <c r="BM65" s="37"/>
      <c r="BN65" s="37"/>
      <c r="BO65" s="37"/>
      <c r="BP65" s="37"/>
      <c r="BQ65" s="81">
        <f t="shared" si="1"/>
        <v>0</v>
      </c>
      <c r="BR65" s="37"/>
      <c r="BS65" s="37"/>
      <c r="BT65" s="37"/>
      <c r="BU65" s="37"/>
      <c r="BV65" s="37"/>
      <c r="BW65" s="37"/>
      <c r="BX65" s="37"/>
      <c r="BY65" s="37"/>
      <c r="BZ65" s="37"/>
      <c r="CA65" s="37"/>
      <c r="CB65" s="37"/>
      <c r="CC65" s="37"/>
      <c r="CD65" s="37"/>
      <c r="CE65" s="37"/>
      <c r="CF65" s="37"/>
      <c r="CG65" s="37"/>
      <c r="CH65" s="37"/>
      <c r="CI65" s="37"/>
      <c r="CJ65" s="37"/>
      <c r="CK65" s="37"/>
      <c r="CL65" s="37"/>
      <c r="CM65" s="37"/>
      <c r="CN65" s="37"/>
      <c r="CO65" s="37"/>
      <c r="CP65" s="37"/>
      <c r="CQ65" s="37"/>
      <c r="CR65" s="37"/>
      <c r="CS65" s="37"/>
      <c r="CT65" s="37"/>
      <c r="CU65" s="37"/>
      <c r="CV65" s="37"/>
      <c r="CW65" s="37"/>
      <c r="CX65" s="81">
        <f t="shared" si="2"/>
        <v>0</v>
      </c>
      <c r="CY65" s="37"/>
      <c r="CZ65" s="37"/>
      <c r="DA65" s="37"/>
      <c r="DB65" s="37"/>
      <c r="DC65" s="37"/>
      <c r="DD65" s="37"/>
      <c r="DE65" s="37"/>
      <c r="DF65" s="37"/>
      <c r="DG65" s="37"/>
      <c r="DH65" s="37"/>
      <c r="DI65" s="37"/>
      <c r="DJ65" s="37"/>
      <c r="DK65" s="37"/>
      <c r="DL65" s="37"/>
      <c r="DM65" s="37"/>
      <c r="DN65" s="37"/>
      <c r="DO65" s="37"/>
      <c r="DP65" s="37"/>
      <c r="DQ65" s="37"/>
      <c r="DR65" s="37"/>
      <c r="DS65" s="37"/>
      <c r="DT65" s="37"/>
      <c r="DU65" s="37"/>
      <c r="DV65" s="37"/>
      <c r="DW65" s="37"/>
      <c r="DX65" s="37"/>
      <c r="DY65" s="37"/>
      <c r="DZ65" s="37"/>
      <c r="EA65" s="37"/>
      <c r="EB65" s="37"/>
      <c r="EC65" s="37"/>
      <c r="ED65" s="37"/>
      <c r="EE65" s="81">
        <f t="shared" si="3"/>
        <v>0</v>
      </c>
      <c r="EF65" s="37"/>
      <c r="EG65" s="37"/>
      <c r="EH65" s="37"/>
      <c r="EI65" s="37"/>
      <c r="EJ65" s="37"/>
      <c r="EK65" s="37"/>
      <c r="EL65" s="37"/>
      <c r="EM65" s="37"/>
      <c r="EN65" s="37"/>
      <c r="EO65" s="37"/>
      <c r="EP65" s="37"/>
      <c r="EQ65" s="37"/>
      <c r="ER65" s="37"/>
      <c r="ES65" s="37"/>
      <c r="ET65" s="37"/>
      <c r="EU65" s="37"/>
      <c r="EV65" s="37"/>
      <c r="EW65" s="37"/>
      <c r="EX65" s="37"/>
      <c r="EY65" s="37"/>
      <c r="EZ65" s="37"/>
      <c r="FA65" s="37"/>
      <c r="FB65" s="37"/>
      <c r="FC65" s="37"/>
      <c r="FD65" s="37"/>
      <c r="FE65" s="37"/>
      <c r="FF65" s="37"/>
      <c r="FG65" s="37"/>
      <c r="FH65" s="37"/>
      <c r="FI65" s="37"/>
      <c r="FJ65" s="37"/>
      <c r="FK65" s="37"/>
      <c r="FL65" s="81">
        <f t="shared" si="4"/>
        <v>0</v>
      </c>
      <c r="FM65" s="37"/>
      <c r="FN65" s="37"/>
      <c r="FO65" s="37"/>
      <c r="FP65" s="37"/>
      <c r="FQ65" s="37"/>
      <c r="FR65" s="37"/>
      <c r="FS65" s="37"/>
      <c r="FT65" s="37"/>
      <c r="FU65" s="37"/>
      <c r="FV65" s="37"/>
      <c r="FW65" s="37"/>
      <c r="FX65" s="37"/>
      <c r="FY65" s="37"/>
      <c r="FZ65" s="37"/>
      <c r="GA65" s="37"/>
      <c r="GB65" s="37"/>
      <c r="GC65" s="37"/>
      <c r="GD65" s="37"/>
      <c r="GE65" s="37"/>
      <c r="GF65" s="37"/>
      <c r="GG65" s="37"/>
      <c r="GH65" s="37"/>
      <c r="GI65" s="37"/>
      <c r="GJ65" s="37"/>
      <c r="GK65" s="37"/>
      <c r="GL65" s="37"/>
      <c r="GM65" s="37"/>
      <c r="GN65" s="37"/>
      <c r="GO65" s="37"/>
      <c r="GP65" s="37"/>
      <c r="GQ65" s="37"/>
      <c r="GR65" s="37"/>
      <c r="GS65" s="81">
        <f t="shared" si="5"/>
        <v>0</v>
      </c>
      <c r="GT65" s="37"/>
      <c r="GU65" s="37"/>
      <c r="GV65" s="37"/>
      <c r="GW65" s="37"/>
      <c r="GX65" s="37"/>
      <c r="GY65" s="37"/>
      <c r="GZ65" s="37"/>
      <c r="HA65" s="37"/>
      <c r="HB65" s="37"/>
      <c r="HC65" s="37"/>
      <c r="HD65" s="37"/>
      <c r="HE65" s="37"/>
      <c r="HF65" s="37"/>
      <c r="HG65" s="37"/>
      <c r="HH65" s="37"/>
      <c r="HI65" s="37"/>
      <c r="HJ65" s="37"/>
      <c r="HK65" s="37"/>
      <c r="HL65" s="37"/>
      <c r="HM65" s="37"/>
      <c r="HN65" s="37"/>
      <c r="HO65" s="37"/>
      <c r="HP65" s="37"/>
      <c r="HQ65" s="37"/>
      <c r="HR65" s="37"/>
      <c r="HS65" s="37"/>
      <c r="HT65" s="37"/>
      <c r="HU65" s="37"/>
      <c r="HV65" s="37"/>
      <c r="HW65" s="37"/>
      <c r="HX65" s="37"/>
      <c r="HY65" s="37"/>
      <c r="HZ65" s="81">
        <f t="shared" si="6"/>
        <v>0</v>
      </c>
    </row>
    <row r="66" spans="1:234" ht="15" customHeight="1" thickBot="1">
      <c r="A66" s="440"/>
      <c r="B66" s="91" t="s">
        <v>672</v>
      </c>
      <c r="C66" s="125">
        <v>41729</v>
      </c>
      <c r="D66" s="208"/>
      <c r="E66" s="217"/>
      <c r="F66" s="217"/>
      <c r="G66" s="217"/>
      <c r="H66" s="217"/>
      <c r="I66" s="217"/>
      <c r="J66" s="217"/>
      <c r="K66" s="217"/>
      <c r="L66" s="217"/>
      <c r="M66" s="217"/>
      <c r="N66" s="217"/>
      <c r="O66" s="217"/>
      <c r="P66" s="217"/>
      <c r="Q66" s="217"/>
      <c r="R66" s="217"/>
      <c r="S66" s="217"/>
      <c r="T66" s="217"/>
      <c r="U66" s="217"/>
      <c r="V66" s="217"/>
      <c r="W66" s="217"/>
      <c r="X66" s="217"/>
      <c r="Y66" s="217"/>
      <c r="Z66" s="217"/>
      <c r="AA66" s="226"/>
      <c r="AB66" s="217"/>
      <c r="AC66" s="217"/>
      <c r="AD66" s="217"/>
      <c r="AE66" s="217"/>
      <c r="AF66" s="217"/>
      <c r="AG66" s="217"/>
      <c r="AH66" s="217"/>
      <c r="AI66" s="217"/>
      <c r="AJ66" s="84">
        <f t="shared" si="0"/>
        <v>0</v>
      </c>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84">
        <f t="shared" si="1"/>
        <v>0</v>
      </c>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84">
        <f t="shared" si="2"/>
        <v>0</v>
      </c>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84">
        <f t="shared" si="3"/>
        <v>0</v>
      </c>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84">
        <f t="shared" si="4"/>
        <v>0</v>
      </c>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84">
        <f t="shared" si="5"/>
        <v>0</v>
      </c>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84">
        <f t="shared" si="6"/>
        <v>0</v>
      </c>
    </row>
    <row r="67" spans="1:234" ht="15" customHeight="1" thickTop="1">
      <c r="A67" s="440"/>
      <c r="B67" s="93" t="s">
        <v>674</v>
      </c>
      <c r="C67" s="123">
        <v>41759</v>
      </c>
      <c r="D67" s="209"/>
      <c r="E67" s="218"/>
      <c r="F67" s="218"/>
      <c r="G67" s="218"/>
      <c r="H67" s="218"/>
      <c r="I67" s="218"/>
      <c r="J67" s="218"/>
      <c r="K67" s="218"/>
      <c r="L67" s="218"/>
      <c r="M67" s="218"/>
      <c r="N67" s="218"/>
      <c r="O67" s="218"/>
      <c r="P67" s="218"/>
      <c r="Q67" s="218"/>
      <c r="R67" s="218"/>
      <c r="S67" s="218"/>
      <c r="T67" s="218"/>
      <c r="U67" s="218"/>
      <c r="V67" s="218"/>
      <c r="W67" s="218"/>
      <c r="X67" s="218"/>
      <c r="Y67" s="218"/>
      <c r="Z67" s="218"/>
      <c r="AA67" s="227"/>
      <c r="AB67" s="218"/>
      <c r="AC67" s="218"/>
      <c r="AD67" s="218"/>
      <c r="AE67" s="218"/>
      <c r="AF67" s="218"/>
      <c r="AG67" s="218"/>
      <c r="AH67" s="218"/>
      <c r="AI67" s="218"/>
      <c r="AJ67" s="83">
        <f t="shared" si="0"/>
        <v>0</v>
      </c>
      <c r="AK67" s="45"/>
      <c r="AL67" s="45"/>
      <c r="AM67" s="45"/>
      <c r="AN67" s="45"/>
      <c r="AO67" s="45"/>
      <c r="AP67" s="45"/>
      <c r="AQ67" s="45"/>
      <c r="AR67" s="45"/>
      <c r="AS67" s="45"/>
      <c r="AT67" s="45"/>
      <c r="AU67" s="45"/>
      <c r="AV67" s="45"/>
      <c r="AW67" s="45"/>
      <c r="AX67" s="45"/>
      <c r="AY67" s="45"/>
      <c r="AZ67" s="45"/>
      <c r="BA67" s="45"/>
      <c r="BB67" s="45"/>
      <c r="BC67" s="45"/>
      <c r="BD67" s="45"/>
      <c r="BE67" s="45"/>
      <c r="BF67" s="45"/>
      <c r="BG67" s="45"/>
      <c r="BH67" s="45"/>
      <c r="BI67" s="45"/>
      <c r="BJ67" s="45"/>
      <c r="BK67" s="45"/>
      <c r="BL67" s="45"/>
      <c r="BM67" s="45"/>
      <c r="BN67" s="45"/>
      <c r="BO67" s="45"/>
      <c r="BP67" s="45"/>
      <c r="BQ67" s="83">
        <f t="shared" si="1"/>
        <v>0</v>
      </c>
      <c r="BR67" s="45"/>
      <c r="BS67" s="45"/>
      <c r="BT67" s="45"/>
      <c r="BU67" s="45"/>
      <c r="BV67" s="45"/>
      <c r="BW67" s="45"/>
      <c r="BX67" s="45"/>
      <c r="BY67" s="45"/>
      <c r="BZ67" s="45"/>
      <c r="CA67" s="45"/>
      <c r="CB67" s="45"/>
      <c r="CC67" s="45"/>
      <c r="CD67" s="45"/>
      <c r="CE67" s="45"/>
      <c r="CF67" s="45"/>
      <c r="CG67" s="45"/>
      <c r="CH67" s="45"/>
      <c r="CI67" s="45"/>
      <c r="CJ67" s="45"/>
      <c r="CK67" s="45"/>
      <c r="CL67" s="45"/>
      <c r="CM67" s="45"/>
      <c r="CN67" s="45"/>
      <c r="CO67" s="45"/>
      <c r="CP67" s="45"/>
      <c r="CQ67" s="45"/>
      <c r="CR67" s="45"/>
      <c r="CS67" s="45"/>
      <c r="CT67" s="45"/>
      <c r="CU67" s="45"/>
      <c r="CV67" s="45"/>
      <c r="CW67" s="45"/>
      <c r="CX67" s="83">
        <f t="shared" si="2"/>
        <v>0</v>
      </c>
      <c r="CY67" s="45"/>
      <c r="CZ67" s="45"/>
      <c r="DA67" s="45"/>
      <c r="DB67" s="45"/>
      <c r="DC67" s="45"/>
      <c r="DD67" s="45"/>
      <c r="DE67" s="45"/>
      <c r="DF67" s="45"/>
      <c r="DG67" s="45"/>
      <c r="DH67" s="45"/>
      <c r="DI67" s="45"/>
      <c r="DJ67" s="45"/>
      <c r="DK67" s="45"/>
      <c r="DL67" s="45"/>
      <c r="DM67" s="45"/>
      <c r="DN67" s="45"/>
      <c r="DO67" s="45"/>
      <c r="DP67" s="45"/>
      <c r="DQ67" s="45"/>
      <c r="DR67" s="45"/>
      <c r="DS67" s="45"/>
      <c r="DT67" s="45"/>
      <c r="DU67" s="45"/>
      <c r="DV67" s="45"/>
      <c r="DW67" s="45"/>
      <c r="DX67" s="45"/>
      <c r="DY67" s="45"/>
      <c r="DZ67" s="45"/>
      <c r="EA67" s="45"/>
      <c r="EB67" s="45"/>
      <c r="EC67" s="45"/>
      <c r="ED67" s="45"/>
      <c r="EE67" s="83">
        <f t="shared" si="3"/>
        <v>0</v>
      </c>
      <c r="EF67" s="45"/>
      <c r="EG67" s="45"/>
      <c r="EH67" s="45"/>
      <c r="EI67" s="45"/>
      <c r="EJ67" s="45"/>
      <c r="EK67" s="45"/>
      <c r="EL67" s="45"/>
      <c r="EM67" s="45"/>
      <c r="EN67" s="45"/>
      <c r="EO67" s="45"/>
      <c r="EP67" s="45"/>
      <c r="EQ67" s="45"/>
      <c r="ER67" s="45"/>
      <c r="ES67" s="45"/>
      <c r="ET67" s="45"/>
      <c r="EU67" s="45"/>
      <c r="EV67" s="45"/>
      <c r="EW67" s="45"/>
      <c r="EX67" s="45"/>
      <c r="EY67" s="45"/>
      <c r="EZ67" s="45"/>
      <c r="FA67" s="45"/>
      <c r="FB67" s="45"/>
      <c r="FC67" s="45"/>
      <c r="FD67" s="45"/>
      <c r="FE67" s="45"/>
      <c r="FF67" s="45"/>
      <c r="FG67" s="45"/>
      <c r="FH67" s="45"/>
      <c r="FI67" s="45"/>
      <c r="FJ67" s="45"/>
      <c r="FK67" s="45"/>
      <c r="FL67" s="83">
        <f t="shared" si="4"/>
        <v>0</v>
      </c>
      <c r="FM67" s="45"/>
      <c r="FN67" s="45"/>
      <c r="FO67" s="45"/>
      <c r="FP67" s="45"/>
      <c r="FQ67" s="45"/>
      <c r="FR67" s="45"/>
      <c r="FS67" s="45"/>
      <c r="FT67" s="45"/>
      <c r="FU67" s="45"/>
      <c r="FV67" s="45"/>
      <c r="FW67" s="45"/>
      <c r="FX67" s="45"/>
      <c r="FY67" s="45"/>
      <c r="FZ67" s="45"/>
      <c r="GA67" s="45"/>
      <c r="GB67" s="45"/>
      <c r="GC67" s="45"/>
      <c r="GD67" s="45"/>
      <c r="GE67" s="45"/>
      <c r="GF67" s="45"/>
      <c r="GG67" s="45"/>
      <c r="GH67" s="45"/>
      <c r="GI67" s="45"/>
      <c r="GJ67" s="45"/>
      <c r="GK67" s="45"/>
      <c r="GL67" s="45"/>
      <c r="GM67" s="45"/>
      <c r="GN67" s="45"/>
      <c r="GO67" s="45"/>
      <c r="GP67" s="45"/>
      <c r="GQ67" s="45"/>
      <c r="GR67" s="45"/>
      <c r="GS67" s="83">
        <f t="shared" si="5"/>
        <v>0</v>
      </c>
      <c r="GT67" s="45"/>
      <c r="GU67" s="45"/>
      <c r="GV67" s="45"/>
      <c r="GW67" s="45"/>
      <c r="GX67" s="45"/>
      <c r="GY67" s="45"/>
      <c r="GZ67" s="45"/>
      <c r="HA67" s="45"/>
      <c r="HB67" s="45"/>
      <c r="HC67" s="45"/>
      <c r="HD67" s="45"/>
      <c r="HE67" s="45"/>
      <c r="HF67" s="45"/>
      <c r="HG67" s="45"/>
      <c r="HH67" s="45"/>
      <c r="HI67" s="45"/>
      <c r="HJ67" s="45"/>
      <c r="HK67" s="45"/>
      <c r="HL67" s="45"/>
      <c r="HM67" s="45"/>
      <c r="HN67" s="45"/>
      <c r="HO67" s="45"/>
      <c r="HP67" s="45"/>
      <c r="HQ67" s="45"/>
      <c r="HR67" s="45"/>
      <c r="HS67" s="45"/>
      <c r="HT67" s="45"/>
      <c r="HU67" s="45"/>
      <c r="HV67" s="45"/>
      <c r="HW67" s="45"/>
      <c r="HX67" s="45"/>
      <c r="HY67" s="45"/>
      <c r="HZ67" s="83">
        <f t="shared" si="6"/>
        <v>0</v>
      </c>
    </row>
    <row r="68" spans="1:234" ht="15" customHeight="1">
      <c r="A68" s="440"/>
      <c r="B68" s="91" t="s">
        <v>675</v>
      </c>
      <c r="C68" s="124">
        <v>41790</v>
      </c>
      <c r="D68" s="207"/>
      <c r="E68" s="216"/>
      <c r="F68" s="216"/>
      <c r="G68" s="216"/>
      <c r="H68" s="216"/>
      <c r="I68" s="216"/>
      <c r="J68" s="216"/>
      <c r="K68" s="216"/>
      <c r="L68" s="216"/>
      <c r="M68" s="216"/>
      <c r="N68" s="216"/>
      <c r="O68" s="216"/>
      <c r="P68" s="216"/>
      <c r="Q68" s="216"/>
      <c r="R68" s="216"/>
      <c r="S68" s="216"/>
      <c r="T68" s="216"/>
      <c r="U68" s="216"/>
      <c r="V68" s="216"/>
      <c r="W68" s="216"/>
      <c r="X68" s="216"/>
      <c r="Y68" s="216"/>
      <c r="Z68" s="216"/>
      <c r="AA68" s="225"/>
      <c r="AB68" s="216"/>
      <c r="AC68" s="216"/>
      <c r="AD68" s="216"/>
      <c r="AE68" s="216"/>
      <c r="AF68" s="216"/>
      <c r="AG68" s="216"/>
      <c r="AH68" s="216"/>
      <c r="AI68" s="216"/>
      <c r="AJ68" s="81">
        <f t="shared" si="0"/>
        <v>0</v>
      </c>
      <c r="AK68" s="37"/>
      <c r="AL68" s="37"/>
      <c r="AM68" s="37"/>
      <c r="AN68" s="37"/>
      <c r="AO68" s="37"/>
      <c r="AP68" s="37"/>
      <c r="AQ68" s="37"/>
      <c r="AR68" s="37"/>
      <c r="AS68" s="37"/>
      <c r="AT68" s="37"/>
      <c r="AU68" s="37"/>
      <c r="AV68" s="37"/>
      <c r="AW68" s="37"/>
      <c r="AX68" s="37"/>
      <c r="AY68" s="37"/>
      <c r="AZ68" s="37"/>
      <c r="BA68" s="37"/>
      <c r="BB68" s="37"/>
      <c r="BC68" s="37"/>
      <c r="BD68" s="37"/>
      <c r="BE68" s="37"/>
      <c r="BF68" s="37"/>
      <c r="BG68" s="37"/>
      <c r="BH68" s="37"/>
      <c r="BI68" s="37"/>
      <c r="BJ68" s="37"/>
      <c r="BK68" s="37"/>
      <c r="BL68" s="37"/>
      <c r="BM68" s="37"/>
      <c r="BN68" s="37"/>
      <c r="BO68" s="37"/>
      <c r="BP68" s="37"/>
      <c r="BQ68" s="81">
        <f t="shared" si="1"/>
        <v>0</v>
      </c>
      <c r="BR68" s="37"/>
      <c r="BS68" s="37"/>
      <c r="BT68" s="37"/>
      <c r="BU68" s="37"/>
      <c r="BV68" s="37"/>
      <c r="BW68" s="37"/>
      <c r="BX68" s="37"/>
      <c r="BY68" s="37"/>
      <c r="BZ68" s="37"/>
      <c r="CA68" s="37"/>
      <c r="CB68" s="37"/>
      <c r="CC68" s="37"/>
      <c r="CD68" s="37"/>
      <c r="CE68" s="37"/>
      <c r="CF68" s="37"/>
      <c r="CG68" s="37"/>
      <c r="CH68" s="37"/>
      <c r="CI68" s="37"/>
      <c r="CJ68" s="37"/>
      <c r="CK68" s="37"/>
      <c r="CL68" s="37"/>
      <c r="CM68" s="37"/>
      <c r="CN68" s="37"/>
      <c r="CO68" s="37"/>
      <c r="CP68" s="37"/>
      <c r="CQ68" s="37"/>
      <c r="CR68" s="37"/>
      <c r="CS68" s="37"/>
      <c r="CT68" s="37"/>
      <c r="CU68" s="37"/>
      <c r="CV68" s="37"/>
      <c r="CW68" s="37"/>
      <c r="CX68" s="81">
        <f t="shared" si="2"/>
        <v>0</v>
      </c>
      <c r="CY68" s="37"/>
      <c r="CZ68" s="37"/>
      <c r="DA68" s="37"/>
      <c r="DB68" s="37"/>
      <c r="DC68" s="37"/>
      <c r="DD68" s="37"/>
      <c r="DE68" s="37"/>
      <c r="DF68" s="37"/>
      <c r="DG68" s="37"/>
      <c r="DH68" s="37"/>
      <c r="DI68" s="37"/>
      <c r="DJ68" s="37"/>
      <c r="DK68" s="37"/>
      <c r="DL68" s="37"/>
      <c r="DM68" s="37"/>
      <c r="DN68" s="37"/>
      <c r="DO68" s="37"/>
      <c r="DP68" s="37"/>
      <c r="DQ68" s="37"/>
      <c r="DR68" s="37"/>
      <c r="DS68" s="37"/>
      <c r="DT68" s="37"/>
      <c r="DU68" s="37"/>
      <c r="DV68" s="37"/>
      <c r="DW68" s="37"/>
      <c r="DX68" s="37"/>
      <c r="DY68" s="37"/>
      <c r="DZ68" s="37"/>
      <c r="EA68" s="37"/>
      <c r="EB68" s="37"/>
      <c r="EC68" s="37"/>
      <c r="ED68" s="37"/>
      <c r="EE68" s="81">
        <f t="shared" si="3"/>
        <v>0</v>
      </c>
      <c r="EF68" s="37"/>
      <c r="EG68" s="37"/>
      <c r="EH68" s="37"/>
      <c r="EI68" s="37"/>
      <c r="EJ68" s="37"/>
      <c r="EK68" s="37"/>
      <c r="EL68" s="37"/>
      <c r="EM68" s="37"/>
      <c r="EN68" s="37"/>
      <c r="EO68" s="37"/>
      <c r="EP68" s="37"/>
      <c r="EQ68" s="37"/>
      <c r="ER68" s="37"/>
      <c r="ES68" s="37"/>
      <c r="ET68" s="37"/>
      <c r="EU68" s="37"/>
      <c r="EV68" s="37"/>
      <c r="EW68" s="37"/>
      <c r="EX68" s="37"/>
      <c r="EY68" s="37"/>
      <c r="EZ68" s="37"/>
      <c r="FA68" s="37"/>
      <c r="FB68" s="37"/>
      <c r="FC68" s="37"/>
      <c r="FD68" s="37"/>
      <c r="FE68" s="37"/>
      <c r="FF68" s="37"/>
      <c r="FG68" s="37"/>
      <c r="FH68" s="37"/>
      <c r="FI68" s="37"/>
      <c r="FJ68" s="37"/>
      <c r="FK68" s="37"/>
      <c r="FL68" s="81">
        <f t="shared" si="4"/>
        <v>0</v>
      </c>
      <c r="FM68" s="37"/>
      <c r="FN68" s="37"/>
      <c r="FO68" s="37"/>
      <c r="FP68" s="37"/>
      <c r="FQ68" s="37"/>
      <c r="FR68" s="37"/>
      <c r="FS68" s="37"/>
      <c r="FT68" s="37"/>
      <c r="FU68" s="37"/>
      <c r="FV68" s="37"/>
      <c r="FW68" s="37"/>
      <c r="FX68" s="37"/>
      <c r="FY68" s="37"/>
      <c r="FZ68" s="37"/>
      <c r="GA68" s="37"/>
      <c r="GB68" s="37"/>
      <c r="GC68" s="37"/>
      <c r="GD68" s="37"/>
      <c r="GE68" s="37"/>
      <c r="GF68" s="37"/>
      <c r="GG68" s="37"/>
      <c r="GH68" s="37"/>
      <c r="GI68" s="37"/>
      <c r="GJ68" s="37"/>
      <c r="GK68" s="37"/>
      <c r="GL68" s="37"/>
      <c r="GM68" s="37"/>
      <c r="GN68" s="37"/>
      <c r="GO68" s="37"/>
      <c r="GP68" s="37"/>
      <c r="GQ68" s="37"/>
      <c r="GR68" s="37"/>
      <c r="GS68" s="81">
        <f t="shared" si="5"/>
        <v>0</v>
      </c>
      <c r="GT68" s="37"/>
      <c r="GU68" s="37"/>
      <c r="GV68" s="37"/>
      <c r="GW68" s="37"/>
      <c r="GX68" s="37"/>
      <c r="GY68" s="37"/>
      <c r="GZ68" s="37"/>
      <c r="HA68" s="37"/>
      <c r="HB68" s="37"/>
      <c r="HC68" s="37"/>
      <c r="HD68" s="37"/>
      <c r="HE68" s="37"/>
      <c r="HF68" s="37"/>
      <c r="HG68" s="37"/>
      <c r="HH68" s="37"/>
      <c r="HI68" s="37"/>
      <c r="HJ68" s="37"/>
      <c r="HK68" s="37"/>
      <c r="HL68" s="37"/>
      <c r="HM68" s="37"/>
      <c r="HN68" s="37"/>
      <c r="HO68" s="37"/>
      <c r="HP68" s="37"/>
      <c r="HQ68" s="37"/>
      <c r="HR68" s="37"/>
      <c r="HS68" s="37"/>
      <c r="HT68" s="37"/>
      <c r="HU68" s="37"/>
      <c r="HV68" s="37"/>
      <c r="HW68" s="37"/>
      <c r="HX68" s="37"/>
      <c r="HY68" s="37"/>
      <c r="HZ68" s="81">
        <f t="shared" si="6"/>
        <v>0</v>
      </c>
    </row>
    <row r="69" spans="1:234" ht="15" customHeight="1">
      <c r="A69" s="440"/>
      <c r="B69" s="91" t="s">
        <v>676</v>
      </c>
      <c r="C69" s="124">
        <v>41820</v>
      </c>
      <c r="D69" s="207"/>
      <c r="E69" s="216"/>
      <c r="F69" s="216"/>
      <c r="G69" s="216"/>
      <c r="H69" s="216"/>
      <c r="I69" s="216"/>
      <c r="J69" s="216"/>
      <c r="K69" s="216"/>
      <c r="L69" s="216"/>
      <c r="M69" s="216"/>
      <c r="N69" s="216"/>
      <c r="O69" s="216"/>
      <c r="P69" s="216"/>
      <c r="Q69" s="216"/>
      <c r="R69" s="216"/>
      <c r="S69" s="216"/>
      <c r="T69" s="216"/>
      <c r="U69" s="216"/>
      <c r="V69" s="216"/>
      <c r="W69" s="216"/>
      <c r="X69" s="216"/>
      <c r="Y69" s="216"/>
      <c r="Z69" s="216"/>
      <c r="AA69" s="225"/>
      <c r="AB69" s="216"/>
      <c r="AC69" s="216"/>
      <c r="AD69" s="216"/>
      <c r="AE69" s="216"/>
      <c r="AF69" s="216"/>
      <c r="AG69" s="216"/>
      <c r="AH69" s="216"/>
      <c r="AI69" s="216"/>
      <c r="AJ69" s="81">
        <f t="shared" si="0"/>
        <v>0</v>
      </c>
      <c r="AK69" s="37"/>
      <c r="AL69" s="37"/>
      <c r="AM69" s="37"/>
      <c r="AN69" s="37"/>
      <c r="AO69" s="37"/>
      <c r="AP69" s="37"/>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37"/>
      <c r="BO69" s="37"/>
      <c r="BP69" s="37"/>
      <c r="BQ69" s="81">
        <f t="shared" si="1"/>
        <v>0</v>
      </c>
      <c r="BR69" s="37"/>
      <c r="BS69" s="37"/>
      <c r="BT69" s="37"/>
      <c r="BU69" s="37"/>
      <c r="BV69" s="37"/>
      <c r="BW69" s="37"/>
      <c r="BX69" s="37"/>
      <c r="BY69" s="37"/>
      <c r="BZ69" s="37"/>
      <c r="CA69" s="37"/>
      <c r="CB69" s="37"/>
      <c r="CC69" s="37"/>
      <c r="CD69" s="37"/>
      <c r="CE69" s="37"/>
      <c r="CF69" s="37"/>
      <c r="CG69" s="37"/>
      <c r="CH69" s="37"/>
      <c r="CI69" s="37"/>
      <c r="CJ69" s="37"/>
      <c r="CK69" s="37"/>
      <c r="CL69" s="37"/>
      <c r="CM69" s="37"/>
      <c r="CN69" s="37"/>
      <c r="CO69" s="37"/>
      <c r="CP69" s="37"/>
      <c r="CQ69" s="37"/>
      <c r="CR69" s="37"/>
      <c r="CS69" s="37"/>
      <c r="CT69" s="37"/>
      <c r="CU69" s="37"/>
      <c r="CV69" s="37"/>
      <c r="CW69" s="37"/>
      <c r="CX69" s="81">
        <f t="shared" si="2"/>
        <v>0</v>
      </c>
      <c r="CY69" s="37"/>
      <c r="CZ69" s="37"/>
      <c r="DA69" s="37"/>
      <c r="DB69" s="37"/>
      <c r="DC69" s="37"/>
      <c r="DD69" s="37"/>
      <c r="DE69" s="37"/>
      <c r="DF69" s="37"/>
      <c r="DG69" s="37"/>
      <c r="DH69" s="37"/>
      <c r="DI69" s="37"/>
      <c r="DJ69" s="37"/>
      <c r="DK69" s="37"/>
      <c r="DL69" s="37"/>
      <c r="DM69" s="37"/>
      <c r="DN69" s="37"/>
      <c r="DO69" s="37"/>
      <c r="DP69" s="37"/>
      <c r="DQ69" s="37"/>
      <c r="DR69" s="37"/>
      <c r="DS69" s="37"/>
      <c r="DT69" s="37"/>
      <c r="DU69" s="37"/>
      <c r="DV69" s="37"/>
      <c r="DW69" s="37"/>
      <c r="DX69" s="37"/>
      <c r="DY69" s="37"/>
      <c r="DZ69" s="37"/>
      <c r="EA69" s="37"/>
      <c r="EB69" s="37"/>
      <c r="EC69" s="37"/>
      <c r="ED69" s="37"/>
      <c r="EE69" s="81">
        <f t="shared" si="3"/>
        <v>0</v>
      </c>
      <c r="EF69" s="37"/>
      <c r="EG69" s="37"/>
      <c r="EH69" s="37"/>
      <c r="EI69" s="37"/>
      <c r="EJ69" s="37"/>
      <c r="EK69" s="37"/>
      <c r="EL69" s="37"/>
      <c r="EM69" s="37"/>
      <c r="EN69" s="37"/>
      <c r="EO69" s="37"/>
      <c r="EP69" s="37"/>
      <c r="EQ69" s="37"/>
      <c r="ER69" s="37"/>
      <c r="ES69" s="37"/>
      <c r="ET69" s="37"/>
      <c r="EU69" s="37"/>
      <c r="EV69" s="37"/>
      <c r="EW69" s="37"/>
      <c r="EX69" s="37"/>
      <c r="EY69" s="37"/>
      <c r="EZ69" s="37"/>
      <c r="FA69" s="37"/>
      <c r="FB69" s="37"/>
      <c r="FC69" s="37"/>
      <c r="FD69" s="37"/>
      <c r="FE69" s="37"/>
      <c r="FF69" s="37"/>
      <c r="FG69" s="37"/>
      <c r="FH69" s="37"/>
      <c r="FI69" s="37"/>
      <c r="FJ69" s="37"/>
      <c r="FK69" s="37"/>
      <c r="FL69" s="81">
        <f t="shared" si="4"/>
        <v>0</v>
      </c>
      <c r="FM69" s="37"/>
      <c r="FN69" s="37"/>
      <c r="FO69" s="37"/>
      <c r="FP69" s="37"/>
      <c r="FQ69" s="37"/>
      <c r="FR69" s="37"/>
      <c r="FS69" s="37"/>
      <c r="FT69" s="37"/>
      <c r="FU69" s="37"/>
      <c r="FV69" s="37"/>
      <c r="FW69" s="37"/>
      <c r="FX69" s="37"/>
      <c r="FY69" s="37"/>
      <c r="FZ69" s="37"/>
      <c r="GA69" s="37"/>
      <c r="GB69" s="37"/>
      <c r="GC69" s="37"/>
      <c r="GD69" s="37"/>
      <c r="GE69" s="37"/>
      <c r="GF69" s="37"/>
      <c r="GG69" s="37"/>
      <c r="GH69" s="37"/>
      <c r="GI69" s="37"/>
      <c r="GJ69" s="37"/>
      <c r="GK69" s="37"/>
      <c r="GL69" s="37"/>
      <c r="GM69" s="37"/>
      <c r="GN69" s="37"/>
      <c r="GO69" s="37"/>
      <c r="GP69" s="37"/>
      <c r="GQ69" s="37"/>
      <c r="GR69" s="37"/>
      <c r="GS69" s="81">
        <f t="shared" si="5"/>
        <v>0</v>
      </c>
      <c r="GT69" s="37"/>
      <c r="GU69" s="37"/>
      <c r="GV69" s="37"/>
      <c r="GW69" s="37"/>
      <c r="GX69" s="37"/>
      <c r="GY69" s="37"/>
      <c r="GZ69" s="37"/>
      <c r="HA69" s="37"/>
      <c r="HB69" s="37"/>
      <c r="HC69" s="37"/>
      <c r="HD69" s="37"/>
      <c r="HE69" s="37"/>
      <c r="HF69" s="37"/>
      <c r="HG69" s="37"/>
      <c r="HH69" s="37"/>
      <c r="HI69" s="37"/>
      <c r="HJ69" s="37"/>
      <c r="HK69" s="37"/>
      <c r="HL69" s="37"/>
      <c r="HM69" s="37"/>
      <c r="HN69" s="37"/>
      <c r="HO69" s="37"/>
      <c r="HP69" s="37"/>
      <c r="HQ69" s="37"/>
      <c r="HR69" s="37"/>
      <c r="HS69" s="37"/>
      <c r="HT69" s="37"/>
      <c r="HU69" s="37"/>
      <c r="HV69" s="37"/>
      <c r="HW69" s="37"/>
      <c r="HX69" s="37"/>
      <c r="HY69" s="37"/>
      <c r="HZ69" s="81">
        <f t="shared" si="6"/>
        <v>0</v>
      </c>
    </row>
    <row r="70" spans="1:234" ht="15" customHeight="1">
      <c r="A70" s="440"/>
      <c r="B70" s="91" t="s">
        <v>677</v>
      </c>
      <c r="C70" s="124">
        <v>41851</v>
      </c>
      <c r="D70" s="207"/>
      <c r="E70" s="216"/>
      <c r="F70" s="216"/>
      <c r="G70" s="216"/>
      <c r="H70" s="216"/>
      <c r="I70" s="216"/>
      <c r="J70" s="216"/>
      <c r="K70" s="216"/>
      <c r="L70" s="216"/>
      <c r="M70" s="216"/>
      <c r="N70" s="216"/>
      <c r="O70" s="216"/>
      <c r="P70" s="216"/>
      <c r="Q70" s="216"/>
      <c r="R70" s="216"/>
      <c r="S70" s="216"/>
      <c r="T70" s="216"/>
      <c r="U70" s="216"/>
      <c r="V70" s="216"/>
      <c r="W70" s="216"/>
      <c r="X70" s="216"/>
      <c r="Y70" s="216"/>
      <c r="Z70" s="216"/>
      <c r="AA70" s="225"/>
      <c r="AB70" s="216"/>
      <c r="AC70" s="216"/>
      <c r="AD70" s="216"/>
      <c r="AE70" s="216"/>
      <c r="AF70" s="216"/>
      <c r="AG70" s="216"/>
      <c r="AH70" s="216"/>
      <c r="AI70" s="216"/>
      <c r="AJ70" s="81">
        <f t="shared" si="0"/>
        <v>0</v>
      </c>
      <c r="AK70" s="37"/>
      <c r="AL70" s="37"/>
      <c r="AM70" s="37"/>
      <c r="AN70" s="37"/>
      <c r="AO70" s="37"/>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37"/>
      <c r="BN70" s="37"/>
      <c r="BO70" s="37"/>
      <c r="BP70" s="37"/>
      <c r="BQ70" s="81">
        <f t="shared" si="1"/>
        <v>0</v>
      </c>
      <c r="BR70" s="37"/>
      <c r="BS70" s="37"/>
      <c r="BT70" s="37"/>
      <c r="BU70" s="37"/>
      <c r="BV70" s="37"/>
      <c r="BW70" s="37"/>
      <c r="BX70" s="37"/>
      <c r="BY70" s="37"/>
      <c r="BZ70" s="37"/>
      <c r="CA70" s="37"/>
      <c r="CB70" s="37"/>
      <c r="CC70" s="37"/>
      <c r="CD70" s="37"/>
      <c r="CE70" s="37"/>
      <c r="CF70" s="37"/>
      <c r="CG70" s="37"/>
      <c r="CH70" s="37"/>
      <c r="CI70" s="37"/>
      <c r="CJ70" s="37"/>
      <c r="CK70" s="37"/>
      <c r="CL70" s="37"/>
      <c r="CM70" s="37"/>
      <c r="CN70" s="37"/>
      <c r="CO70" s="37"/>
      <c r="CP70" s="37"/>
      <c r="CQ70" s="37"/>
      <c r="CR70" s="37"/>
      <c r="CS70" s="37"/>
      <c r="CT70" s="37"/>
      <c r="CU70" s="37"/>
      <c r="CV70" s="37"/>
      <c r="CW70" s="37"/>
      <c r="CX70" s="81">
        <f t="shared" si="2"/>
        <v>0</v>
      </c>
      <c r="CY70" s="37"/>
      <c r="CZ70" s="37"/>
      <c r="DA70" s="37"/>
      <c r="DB70" s="37"/>
      <c r="DC70" s="37"/>
      <c r="DD70" s="37"/>
      <c r="DE70" s="37"/>
      <c r="DF70" s="37"/>
      <c r="DG70" s="37"/>
      <c r="DH70" s="37"/>
      <c r="DI70" s="37"/>
      <c r="DJ70" s="37"/>
      <c r="DK70" s="37"/>
      <c r="DL70" s="37"/>
      <c r="DM70" s="37"/>
      <c r="DN70" s="37"/>
      <c r="DO70" s="37"/>
      <c r="DP70" s="37"/>
      <c r="DQ70" s="37"/>
      <c r="DR70" s="37"/>
      <c r="DS70" s="37"/>
      <c r="DT70" s="37"/>
      <c r="DU70" s="37"/>
      <c r="DV70" s="37"/>
      <c r="DW70" s="37"/>
      <c r="DX70" s="37"/>
      <c r="DY70" s="37"/>
      <c r="DZ70" s="37"/>
      <c r="EA70" s="37"/>
      <c r="EB70" s="37"/>
      <c r="EC70" s="37"/>
      <c r="ED70" s="37"/>
      <c r="EE70" s="81">
        <f t="shared" si="3"/>
        <v>0</v>
      </c>
      <c r="EF70" s="37"/>
      <c r="EG70" s="37"/>
      <c r="EH70" s="37"/>
      <c r="EI70" s="37"/>
      <c r="EJ70" s="37"/>
      <c r="EK70" s="37"/>
      <c r="EL70" s="37"/>
      <c r="EM70" s="37"/>
      <c r="EN70" s="37"/>
      <c r="EO70" s="37"/>
      <c r="EP70" s="37"/>
      <c r="EQ70" s="37"/>
      <c r="ER70" s="37"/>
      <c r="ES70" s="37"/>
      <c r="ET70" s="37"/>
      <c r="EU70" s="37"/>
      <c r="EV70" s="37"/>
      <c r="EW70" s="37"/>
      <c r="EX70" s="37"/>
      <c r="EY70" s="37"/>
      <c r="EZ70" s="37"/>
      <c r="FA70" s="37"/>
      <c r="FB70" s="37"/>
      <c r="FC70" s="37"/>
      <c r="FD70" s="37"/>
      <c r="FE70" s="37"/>
      <c r="FF70" s="37"/>
      <c r="FG70" s="37"/>
      <c r="FH70" s="37"/>
      <c r="FI70" s="37"/>
      <c r="FJ70" s="37"/>
      <c r="FK70" s="37"/>
      <c r="FL70" s="81">
        <f t="shared" si="4"/>
        <v>0</v>
      </c>
      <c r="FM70" s="37"/>
      <c r="FN70" s="37"/>
      <c r="FO70" s="37"/>
      <c r="FP70" s="37"/>
      <c r="FQ70" s="37"/>
      <c r="FR70" s="37"/>
      <c r="FS70" s="37"/>
      <c r="FT70" s="37"/>
      <c r="FU70" s="37"/>
      <c r="FV70" s="37"/>
      <c r="FW70" s="37"/>
      <c r="FX70" s="37"/>
      <c r="FY70" s="37"/>
      <c r="FZ70" s="37"/>
      <c r="GA70" s="37"/>
      <c r="GB70" s="37"/>
      <c r="GC70" s="37"/>
      <c r="GD70" s="37"/>
      <c r="GE70" s="37"/>
      <c r="GF70" s="37"/>
      <c r="GG70" s="37"/>
      <c r="GH70" s="37"/>
      <c r="GI70" s="37"/>
      <c r="GJ70" s="37"/>
      <c r="GK70" s="37"/>
      <c r="GL70" s="37"/>
      <c r="GM70" s="37"/>
      <c r="GN70" s="37"/>
      <c r="GO70" s="37"/>
      <c r="GP70" s="37"/>
      <c r="GQ70" s="37"/>
      <c r="GR70" s="37"/>
      <c r="GS70" s="81">
        <f t="shared" si="5"/>
        <v>0</v>
      </c>
      <c r="GT70" s="37"/>
      <c r="GU70" s="37"/>
      <c r="GV70" s="37"/>
      <c r="GW70" s="37"/>
      <c r="GX70" s="37"/>
      <c r="GY70" s="37"/>
      <c r="GZ70" s="37"/>
      <c r="HA70" s="37"/>
      <c r="HB70" s="37"/>
      <c r="HC70" s="37"/>
      <c r="HD70" s="37"/>
      <c r="HE70" s="37"/>
      <c r="HF70" s="37"/>
      <c r="HG70" s="37"/>
      <c r="HH70" s="37"/>
      <c r="HI70" s="37"/>
      <c r="HJ70" s="37"/>
      <c r="HK70" s="37"/>
      <c r="HL70" s="37"/>
      <c r="HM70" s="37"/>
      <c r="HN70" s="37"/>
      <c r="HO70" s="37"/>
      <c r="HP70" s="37"/>
      <c r="HQ70" s="37"/>
      <c r="HR70" s="37"/>
      <c r="HS70" s="37"/>
      <c r="HT70" s="37"/>
      <c r="HU70" s="37"/>
      <c r="HV70" s="37"/>
      <c r="HW70" s="37"/>
      <c r="HX70" s="37"/>
      <c r="HY70" s="37"/>
      <c r="HZ70" s="81">
        <f t="shared" si="6"/>
        <v>0</v>
      </c>
    </row>
    <row r="71" spans="1:234" ht="15" customHeight="1">
      <c r="A71" s="440"/>
      <c r="B71" s="91" t="s">
        <v>678</v>
      </c>
      <c r="C71" s="124">
        <v>41882</v>
      </c>
      <c r="D71" s="207"/>
      <c r="E71" s="216"/>
      <c r="F71" s="216"/>
      <c r="G71" s="216"/>
      <c r="H71" s="216"/>
      <c r="I71" s="216"/>
      <c r="J71" s="216"/>
      <c r="K71" s="216"/>
      <c r="L71" s="216"/>
      <c r="M71" s="216"/>
      <c r="N71" s="216"/>
      <c r="O71" s="216"/>
      <c r="P71" s="216"/>
      <c r="Q71" s="216"/>
      <c r="R71" s="216"/>
      <c r="S71" s="216"/>
      <c r="T71" s="216"/>
      <c r="U71" s="216"/>
      <c r="V71" s="216"/>
      <c r="W71" s="216"/>
      <c r="X71" s="216"/>
      <c r="Y71" s="216"/>
      <c r="Z71" s="216"/>
      <c r="AA71" s="225"/>
      <c r="AB71" s="216"/>
      <c r="AC71" s="216"/>
      <c r="AD71" s="216"/>
      <c r="AE71" s="216"/>
      <c r="AF71" s="216"/>
      <c r="AG71" s="216"/>
      <c r="AH71" s="216"/>
      <c r="AI71" s="216"/>
      <c r="AJ71" s="81">
        <f t="shared" si="0"/>
        <v>0</v>
      </c>
      <c r="AK71" s="37"/>
      <c r="AL71" s="37"/>
      <c r="AM71" s="37"/>
      <c r="AN71" s="37"/>
      <c r="AO71" s="37"/>
      <c r="AP71" s="37"/>
      <c r="AQ71" s="37"/>
      <c r="AR71" s="37"/>
      <c r="AS71" s="37"/>
      <c r="AT71" s="37"/>
      <c r="AU71" s="37"/>
      <c r="AV71" s="37"/>
      <c r="AW71" s="37"/>
      <c r="AX71" s="37"/>
      <c r="AY71" s="37"/>
      <c r="AZ71" s="37"/>
      <c r="BA71" s="37"/>
      <c r="BB71" s="37"/>
      <c r="BC71" s="37"/>
      <c r="BD71" s="37"/>
      <c r="BE71" s="37"/>
      <c r="BF71" s="37"/>
      <c r="BG71" s="37"/>
      <c r="BH71" s="37"/>
      <c r="BI71" s="37"/>
      <c r="BJ71" s="37"/>
      <c r="BK71" s="37"/>
      <c r="BL71" s="37"/>
      <c r="BM71" s="37"/>
      <c r="BN71" s="37"/>
      <c r="BO71" s="37"/>
      <c r="BP71" s="37"/>
      <c r="BQ71" s="81">
        <f t="shared" si="1"/>
        <v>0</v>
      </c>
      <c r="BR71" s="37"/>
      <c r="BS71" s="37"/>
      <c r="BT71" s="37"/>
      <c r="BU71" s="37"/>
      <c r="BV71" s="37"/>
      <c r="BW71" s="37"/>
      <c r="BX71" s="37"/>
      <c r="BY71" s="37"/>
      <c r="BZ71" s="37"/>
      <c r="CA71" s="37"/>
      <c r="CB71" s="37"/>
      <c r="CC71" s="37"/>
      <c r="CD71" s="37"/>
      <c r="CE71" s="37"/>
      <c r="CF71" s="37"/>
      <c r="CG71" s="37"/>
      <c r="CH71" s="37"/>
      <c r="CI71" s="37"/>
      <c r="CJ71" s="37"/>
      <c r="CK71" s="37"/>
      <c r="CL71" s="37"/>
      <c r="CM71" s="37"/>
      <c r="CN71" s="37"/>
      <c r="CO71" s="37"/>
      <c r="CP71" s="37"/>
      <c r="CQ71" s="37"/>
      <c r="CR71" s="37"/>
      <c r="CS71" s="37"/>
      <c r="CT71" s="37"/>
      <c r="CU71" s="37"/>
      <c r="CV71" s="37"/>
      <c r="CW71" s="37"/>
      <c r="CX71" s="81">
        <f t="shared" si="2"/>
        <v>0</v>
      </c>
      <c r="CY71" s="37"/>
      <c r="CZ71" s="37"/>
      <c r="DA71" s="37"/>
      <c r="DB71" s="37"/>
      <c r="DC71" s="37"/>
      <c r="DD71" s="37"/>
      <c r="DE71" s="37"/>
      <c r="DF71" s="37"/>
      <c r="DG71" s="37"/>
      <c r="DH71" s="37"/>
      <c r="DI71" s="37"/>
      <c r="DJ71" s="37"/>
      <c r="DK71" s="37"/>
      <c r="DL71" s="37"/>
      <c r="DM71" s="37"/>
      <c r="DN71" s="37"/>
      <c r="DO71" s="37"/>
      <c r="DP71" s="37"/>
      <c r="DQ71" s="37"/>
      <c r="DR71" s="37"/>
      <c r="DS71" s="37"/>
      <c r="DT71" s="37"/>
      <c r="DU71" s="37"/>
      <c r="DV71" s="37"/>
      <c r="DW71" s="37"/>
      <c r="DX71" s="37"/>
      <c r="DY71" s="37"/>
      <c r="DZ71" s="37"/>
      <c r="EA71" s="37"/>
      <c r="EB71" s="37"/>
      <c r="EC71" s="37"/>
      <c r="ED71" s="37"/>
      <c r="EE71" s="81">
        <f t="shared" si="3"/>
        <v>0</v>
      </c>
      <c r="EF71" s="37"/>
      <c r="EG71" s="37"/>
      <c r="EH71" s="37"/>
      <c r="EI71" s="37"/>
      <c r="EJ71" s="37"/>
      <c r="EK71" s="37"/>
      <c r="EL71" s="37"/>
      <c r="EM71" s="37"/>
      <c r="EN71" s="37"/>
      <c r="EO71" s="37"/>
      <c r="EP71" s="37"/>
      <c r="EQ71" s="37"/>
      <c r="ER71" s="37"/>
      <c r="ES71" s="37"/>
      <c r="ET71" s="37"/>
      <c r="EU71" s="37"/>
      <c r="EV71" s="37"/>
      <c r="EW71" s="37"/>
      <c r="EX71" s="37"/>
      <c r="EY71" s="37"/>
      <c r="EZ71" s="37"/>
      <c r="FA71" s="37"/>
      <c r="FB71" s="37"/>
      <c r="FC71" s="37"/>
      <c r="FD71" s="37"/>
      <c r="FE71" s="37"/>
      <c r="FF71" s="37"/>
      <c r="FG71" s="37"/>
      <c r="FH71" s="37"/>
      <c r="FI71" s="37"/>
      <c r="FJ71" s="37"/>
      <c r="FK71" s="37"/>
      <c r="FL71" s="81">
        <f t="shared" si="4"/>
        <v>0</v>
      </c>
      <c r="FM71" s="37"/>
      <c r="FN71" s="37"/>
      <c r="FO71" s="37"/>
      <c r="FP71" s="37"/>
      <c r="FQ71" s="37"/>
      <c r="FR71" s="37"/>
      <c r="FS71" s="37"/>
      <c r="FT71" s="37"/>
      <c r="FU71" s="37"/>
      <c r="FV71" s="37"/>
      <c r="FW71" s="37"/>
      <c r="FX71" s="37"/>
      <c r="FY71" s="37"/>
      <c r="FZ71" s="37"/>
      <c r="GA71" s="37"/>
      <c r="GB71" s="37"/>
      <c r="GC71" s="37"/>
      <c r="GD71" s="37"/>
      <c r="GE71" s="37"/>
      <c r="GF71" s="37"/>
      <c r="GG71" s="37"/>
      <c r="GH71" s="37"/>
      <c r="GI71" s="37"/>
      <c r="GJ71" s="37"/>
      <c r="GK71" s="37"/>
      <c r="GL71" s="37"/>
      <c r="GM71" s="37"/>
      <c r="GN71" s="37"/>
      <c r="GO71" s="37"/>
      <c r="GP71" s="37"/>
      <c r="GQ71" s="37"/>
      <c r="GR71" s="37"/>
      <c r="GS71" s="81">
        <f t="shared" si="5"/>
        <v>0</v>
      </c>
      <c r="GT71" s="37"/>
      <c r="GU71" s="37"/>
      <c r="GV71" s="37"/>
      <c r="GW71" s="37"/>
      <c r="GX71" s="37"/>
      <c r="GY71" s="37"/>
      <c r="GZ71" s="37"/>
      <c r="HA71" s="37"/>
      <c r="HB71" s="37"/>
      <c r="HC71" s="37"/>
      <c r="HD71" s="37"/>
      <c r="HE71" s="37"/>
      <c r="HF71" s="37"/>
      <c r="HG71" s="37"/>
      <c r="HH71" s="37"/>
      <c r="HI71" s="37"/>
      <c r="HJ71" s="37"/>
      <c r="HK71" s="37"/>
      <c r="HL71" s="37"/>
      <c r="HM71" s="37"/>
      <c r="HN71" s="37"/>
      <c r="HO71" s="37"/>
      <c r="HP71" s="37"/>
      <c r="HQ71" s="37"/>
      <c r="HR71" s="37"/>
      <c r="HS71" s="37"/>
      <c r="HT71" s="37"/>
      <c r="HU71" s="37"/>
      <c r="HV71" s="37"/>
      <c r="HW71" s="37"/>
      <c r="HX71" s="37"/>
      <c r="HY71" s="37"/>
      <c r="HZ71" s="81">
        <f t="shared" si="6"/>
        <v>0</v>
      </c>
    </row>
    <row r="72" spans="1:234" ht="15" customHeight="1">
      <c r="A72" s="440"/>
      <c r="B72" s="91" t="s">
        <v>679</v>
      </c>
      <c r="C72" s="124">
        <v>41912</v>
      </c>
      <c r="D72" s="207"/>
      <c r="E72" s="216"/>
      <c r="F72" s="216"/>
      <c r="G72" s="216"/>
      <c r="H72" s="216"/>
      <c r="I72" s="216"/>
      <c r="J72" s="216"/>
      <c r="K72" s="216"/>
      <c r="L72" s="216"/>
      <c r="M72" s="216"/>
      <c r="N72" s="216"/>
      <c r="O72" s="216"/>
      <c r="P72" s="216"/>
      <c r="Q72" s="216"/>
      <c r="R72" s="216"/>
      <c r="S72" s="216"/>
      <c r="T72" s="216"/>
      <c r="U72" s="216"/>
      <c r="V72" s="216"/>
      <c r="W72" s="216"/>
      <c r="X72" s="216"/>
      <c r="Y72" s="216"/>
      <c r="Z72" s="216"/>
      <c r="AA72" s="225"/>
      <c r="AB72" s="216"/>
      <c r="AC72" s="216"/>
      <c r="AD72" s="216"/>
      <c r="AE72" s="216"/>
      <c r="AF72" s="216"/>
      <c r="AG72" s="216"/>
      <c r="AH72" s="216"/>
      <c r="AI72" s="216"/>
      <c r="AJ72" s="81">
        <f t="shared" si="0"/>
        <v>0</v>
      </c>
      <c r="AK72" s="37"/>
      <c r="AL72" s="37"/>
      <c r="AM72" s="37"/>
      <c r="AN72" s="37"/>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81">
        <f t="shared" si="1"/>
        <v>0</v>
      </c>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81">
        <f t="shared" si="2"/>
        <v>0</v>
      </c>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81">
        <f t="shared" si="3"/>
        <v>0</v>
      </c>
      <c r="EF72" s="37"/>
      <c r="EG72" s="37"/>
      <c r="EH72" s="37"/>
      <c r="EI72" s="37"/>
      <c r="EJ72" s="37"/>
      <c r="EK72" s="37"/>
      <c r="EL72" s="37"/>
      <c r="EM72" s="37"/>
      <c r="EN72" s="37"/>
      <c r="EO72" s="37"/>
      <c r="EP72" s="37"/>
      <c r="EQ72" s="37"/>
      <c r="ER72" s="37"/>
      <c r="ES72" s="37"/>
      <c r="ET72" s="37"/>
      <c r="EU72" s="37"/>
      <c r="EV72" s="37"/>
      <c r="EW72" s="37"/>
      <c r="EX72" s="37"/>
      <c r="EY72" s="37"/>
      <c r="EZ72" s="37"/>
      <c r="FA72" s="37"/>
      <c r="FB72" s="37"/>
      <c r="FC72" s="37"/>
      <c r="FD72" s="37"/>
      <c r="FE72" s="37"/>
      <c r="FF72" s="37"/>
      <c r="FG72" s="37"/>
      <c r="FH72" s="37"/>
      <c r="FI72" s="37"/>
      <c r="FJ72" s="37"/>
      <c r="FK72" s="37"/>
      <c r="FL72" s="81">
        <f t="shared" si="4"/>
        <v>0</v>
      </c>
      <c r="FM72" s="37"/>
      <c r="FN72" s="37"/>
      <c r="FO72" s="37"/>
      <c r="FP72" s="37"/>
      <c r="FQ72" s="37"/>
      <c r="FR72" s="37"/>
      <c r="FS72" s="37"/>
      <c r="FT72" s="37"/>
      <c r="FU72" s="37"/>
      <c r="FV72" s="37"/>
      <c r="FW72" s="37"/>
      <c r="FX72" s="37"/>
      <c r="FY72" s="37"/>
      <c r="FZ72" s="37"/>
      <c r="GA72" s="37"/>
      <c r="GB72" s="37"/>
      <c r="GC72" s="37"/>
      <c r="GD72" s="37"/>
      <c r="GE72" s="37"/>
      <c r="GF72" s="37"/>
      <c r="GG72" s="37"/>
      <c r="GH72" s="37"/>
      <c r="GI72" s="37"/>
      <c r="GJ72" s="37"/>
      <c r="GK72" s="37"/>
      <c r="GL72" s="37"/>
      <c r="GM72" s="37"/>
      <c r="GN72" s="37"/>
      <c r="GO72" s="37"/>
      <c r="GP72" s="37"/>
      <c r="GQ72" s="37"/>
      <c r="GR72" s="37"/>
      <c r="GS72" s="81">
        <f t="shared" si="5"/>
        <v>0</v>
      </c>
      <c r="GT72" s="37"/>
      <c r="GU72" s="37"/>
      <c r="GV72" s="37"/>
      <c r="GW72" s="37"/>
      <c r="GX72" s="37"/>
      <c r="GY72" s="37"/>
      <c r="GZ72" s="37"/>
      <c r="HA72" s="37"/>
      <c r="HB72" s="37"/>
      <c r="HC72" s="37"/>
      <c r="HD72" s="37"/>
      <c r="HE72" s="37"/>
      <c r="HF72" s="37"/>
      <c r="HG72" s="37"/>
      <c r="HH72" s="37"/>
      <c r="HI72" s="37"/>
      <c r="HJ72" s="37"/>
      <c r="HK72" s="37"/>
      <c r="HL72" s="37"/>
      <c r="HM72" s="37"/>
      <c r="HN72" s="37"/>
      <c r="HO72" s="37"/>
      <c r="HP72" s="37"/>
      <c r="HQ72" s="37"/>
      <c r="HR72" s="37"/>
      <c r="HS72" s="37"/>
      <c r="HT72" s="37"/>
      <c r="HU72" s="37"/>
      <c r="HV72" s="37"/>
      <c r="HW72" s="37"/>
      <c r="HX72" s="37"/>
      <c r="HY72" s="37"/>
      <c r="HZ72" s="81">
        <f t="shared" si="6"/>
        <v>0</v>
      </c>
    </row>
    <row r="73" spans="1:234" ht="15" customHeight="1">
      <c r="A73" s="440"/>
      <c r="B73" s="91" t="s">
        <v>680</v>
      </c>
      <c r="C73" s="124">
        <v>41943</v>
      </c>
      <c r="D73" s="207"/>
      <c r="E73" s="216"/>
      <c r="F73" s="216"/>
      <c r="G73" s="216"/>
      <c r="H73" s="216"/>
      <c r="I73" s="216"/>
      <c r="J73" s="216"/>
      <c r="K73" s="216"/>
      <c r="L73" s="216"/>
      <c r="M73" s="216"/>
      <c r="N73" s="216"/>
      <c r="O73" s="216"/>
      <c r="P73" s="216"/>
      <c r="Q73" s="216"/>
      <c r="R73" s="216"/>
      <c r="S73" s="216"/>
      <c r="T73" s="216"/>
      <c r="U73" s="216"/>
      <c r="V73" s="216"/>
      <c r="W73" s="216"/>
      <c r="X73" s="216"/>
      <c r="Y73" s="216"/>
      <c r="Z73" s="216"/>
      <c r="AA73" s="225"/>
      <c r="AB73" s="216"/>
      <c r="AC73" s="216"/>
      <c r="AD73" s="216"/>
      <c r="AE73" s="216"/>
      <c r="AF73" s="216"/>
      <c r="AG73" s="216"/>
      <c r="AH73" s="216"/>
      <c r="AI73" s="216"/>
      <c r="AJ73" s="81">
        <f t="shared" si="0"/>
        <v>0</v>
      </c>
      <c r="AK73" s="37"/>
      <c r="AL73" s="37"/>
      <c r="AM73" s="37"/>
      <c r="AN73" s="37"/>
      <c r="AO73" s="37"/>
      <c r="AP73" s="37"/>
      <c r="AQ73" s="37"/>
      <c r="AR73" s="37"/>
      <c r="AS73" s="37"/>
      <c r="AT73" s="37"/>
      <c r="AU73" s="37"/>
      <c r="AV73" s="37"/>
      <c r="AW73" s="37"/>
      <c r="AX73" s="37"/>
      <c r="AY73" s="37"/>
      <c r="AZ73" s="37"/>
      <c r="BA73" s="37"/>
      <c r="BB73" s="37"/>
      <c r="BC73" s="37"/>
      <c r="BD73" s="37"/>
      <c r="BE73" s="37"/>
      <c r="BF73" s="37"/>
      <c r="BG73" s="37"/>
      <c r="BH73" s="37"/>
      <c r="BI73" s="37"/>
      <c r="BJ73" s="37"/>
      <c r="BK73" s="37"/>
      <c r="BL73" s="37"/>
      <c r="BM73" s="37"/>
      <c r="BN73" s="37"/>
      <c r="BO73" s="37"/>
      <c r="BP73" s="37"/>
      <c r="BQ73" s="81">
        <f t="shared" si="1"/>
        <v>0</v>
      </c>
      <c r="BR73" s="37"/>
      <c r="BS73" s="37"/>
      <c r="BT73" s="37"/>
      <c r="BU73" s="37"/>
      <c r="BV73" s="37"/>
      <c r="BW73" s="37"/>
      <c r="BX73" s="37"/>
      <c r="BY73" s="37"/>
      <c r="BZ73" s="37"/>
      <c r="CA73" s="37"/>
      <c r="CB73" s="37"/>
      <c r="CC73" s="37"/>
      <c r="CD73" s="37"/>
      <c r="CE73" s="37"/>
      <c r="CF73" s="37"/>
      <c r="CG73" s="37"/>
      <c r="CH73" s="37"/>
      <c r="CI73" s="37"/>
      <c r="CJ73" s="37"/>
      <c r="CK73" s="37"/>
      <c r="CL73" s="37"/>
      <c r="CM73" s="37"/>
      <c r="CN73" s="37"/>
      <c r="CO73" s="37"/>
      <c r="CP73" s="37"/>
      <c r="CQ73" s="37"/>
      <c r="CR73" s="37"/>
      <c r="CS73" s="37"/>
      <c r="CT73" s="37"/>
      <c r="CU73" s="37"/>
      <c r="CV73" s="37"/>
      <c r="CW73" s="37"/>
      <c r="CX73" s="81">
        <f t="shared" si="2"/>
        <v>0</v>
      </c>
      <c r="CY73" s="37"/>
      <c r="CZ73" s="37"/>
      <c r="DA73" s="37"/>
      <c r="DB73" s="37"/>
      <c r="DC73" s="37"/>
      <c r="DD73" s="37"/>
      <c r="DE73" s="37"/>
      <c r="DF73" s="37"/>
      <c r="DG73" s="37"/>
      <c r="DH73" s="37"/>
      <c r="DI73" s="37"/>
      <c r="DJ73" s="37"/>
      <c r="DK73" s="37"/>
      <c r="DL73" s="37"/>
      <c r="DM73" s="37"/>
      <c r="DN73" s="37"/>
      <c r="DO73" s="37"/>
      <c r="DP73" s="37"/>
      <c r="DQ73" s="37"/>
      <c r="DR73" s="37"/>
      <c r="DS73" s="37"/>
      <c r="DT73" s="37"/>
      <c r="DU73" s="37"/>
      <c r="DV73" s="37"/>
      <c r="DW73" s="37"/>
      <c r="DX73" s="37"/>
      <c r="DY73" s="37"/>
      <c r="DZ73" s="37"/>
      <c r="EA73" s="37"/>
      <c r="EB73" s="37"/>
      <c r="EC73" s="37"/>
      <c r="ED73" s="37"/>
      <c r="EE73" s="81">
        <f t="shared" si="3"/>
        <v>0</v>
      </c>
      <c r="EF73" s="37"/>
      <c r="EG73" s="37"/>
      <c r="EH73" s="37"/>
      <c r="EI73" s="37"/>
      <c r="EJ73" s="37"/>
      <c r="EK73" s="37"/>
      <c r="EL73" s="37"/>
      <c r="EM73" s="37"/>
      <c r="EN73" s="37"/>
      <c r="EO73" s="37"/>
      <c r="EP73" s="37"/>
      <c r="EQ73" s="37"/>
      <c r="ER73" s="37"/>
      <c r="ES73" s="37"/>
      <c r="ET73" s="37"/>
      <c r="EU73" s="37"/>
      <c r="EV73" s="37"/>
      <c r="EW73" s="37"/>
      <c r="EX73" s="37"/>
      <c r="EY73" s="37"/>
      <c r="EZ73" s="37"/>
      <c r="FA73" s="37"/>
      <c r="FB73" s="37"/>
      <c r="FC73" s="37"/>
      <c r="FD73" s="37"/>
      <c r="FE73" s="37"/>
      <c r="FF73" s="37"/>
      <c r="FG73" s="37"/>
      <c r="FH73" s="37"/>
      <c r="FI73" s="37"/>
      <c r="FJ73" s="37"/>
      <c r="FK73" s="37"/>
      <c r="FL73" s="81">
        <f t="shared" si="4"/>
        <v>0</v>
      </c>
      <c r="FM73" s="37"/>
      <c r="FN73" s="37"/>
      <c r="FO73" s="37"/>
      <c r="FP73" s="37"/>
      <c r="FQ73" s="37"/>
      <c r="FR73" s="37"/>
      <c r="FS73" s="37"/>
      <c r="FT73" s="37"/>
      <c r="FU73" s="37"/>
      <c r="FV73" s="37"/>
      <c r="FW73" s="37"/>
      <c r="FX73" s="37"/>
      <c r="FY73" s="37"/>
      <c r="FZ73" s="37"/>
      <c r="GA73" s="37"/>
      <c r="GB73" s="37"/>
      <c r="GC73" s="37"/>
      <c r="GD73" s="37"/>
      <c r="GE73" s="37"/>
      <c r="GF73" s="37"/>
      <c r="GG73" s="37"/>
      <c r="GH73" s="37"/>
      <c r="GI73" s="37"/>
      <c r="GJ73" s="37"/>
      <c r="GK73" s="37"/>
      <c r="GL73" s="37"/>
      <c r="GM73" s="37"/>
      <c r="GN73" s="37"/>
      <c r="GO73" s="37"/>
      <c r="GP73" s="37"/>
      <c r="GQ73" s="37"/>
      <c r="GR73" s="37"/>
      <c r="GS73" s="81">
        <f t="shared" si="5"/>
        <v>0</v>
      </c>
      <c r="GT73" s="37"/>
      <c r="GU73" s="37"/>
      <c r="GV73" s="37"/>
      <c r="GW73" s="37"/>
      <c r="GX73" s="37"/>
      <c r="GY73" s="37"/>
      <c r="GZ73" s="37"/>
      <c r="HA73" s="37"/>
      <c r="HB73" s="37"/>
      <c r="HC73" s="37"/>
      <c r="HD73" s="37"/>
      <c r="HE73" s="37"/>
      <c r="HF73" s="37"/>
      <c r="HG73" s="37"/>
      <c r="HH73" s="37"/>
      <c r="HI73" s="37"/>
      <c r="HJ73" s="37"/>
      <c r="HK73" s="37"/>
      <c r="HL73" s="37"/>
      <c r="HM73" s="37"/>
      <c r="HN73" s="37"/>
      <c r="HO73" s="37"/>
      <c r="HP73" s="37"/>
      <c r="HQ73" s="37"/>
      <c r="HR73" s="37"/>
      <c r="HS73" s="37"/>
      <c r="HT73" s="37"/>
      <c r="HU73" s="37"/>
      <c r="HV73" s="37"/>
      <c r="HW73" s="37"/>
      <c r="HX73" s="37"/>
      <c r="HY73" s="37"/>
      <c r="HZ73" s="81">
        <f t="shared" si="6"/>
        <v>0</v>
      </c>
    </row>
    <row r="74" spans="1:234" ht="15" customHeight="1">
      <c r="A74" s="440"/>
      <c r="B74" s="91" t="s">
        <v>681</v>
      </c>
      <c r="C74" s="124">
        <v>41973</v>
      </c>
      <c r="D74" s="207"/>
      <c r="E74" s="216"/>
      <c r="F74" s="216"/>
      <c r="G74" s="216"/>
      <c r="H74" s="216"/>
      <c r="I74" s="216"/>
      <c r="J74" s="216"/>
      <c r="K74" s="216"/>
      <c r="L74" s="216"/>
      <c r="M74" s="216"/>
      <c r="N74" s="216"/>
      <c r="O74" s="216"/>
      <c r="P74" s="216"/>
      <c r="Q74" s="216"/>
      <c r="R74" s="216"/>
      <c r="S74" s="216"/>
      <c r="T74" s="216"/>
      <c r="U74" s="216"/>
      <c r="V74" s="216"/>
      <c r="W74" s="216"/>
      <c r="X74" s="216"/>
      <c r="Y74" s="216"/>
      <c r="Z74" s="216"/>
      <c r="AA74" s="225"/>
      <c r="AB74" s="216"/>
      <c r="AC74" s="216"/>
      <c r="AD74" s="216"/>
      <c r="AE74" s="216"/>
      <c r="AF74" s="216"/>
      <c r="AG74" s="216"/>
      <c r="AH74" s="216"/>
      <c r="AI74" s="216"/>
      <c r="AJ74" s="81">
        <f t="shared" si="0"/>
        <v>0</v>
      </c>
      <c r="AK74" s="37"/>
      <c r="AL74" s="37"/>
      <c r="AM74" s="37"/>
      <c r="AN74" s="37"/>
      <c r="AO74" s="37"/>
      <c r="AP74" s="37"/>
      <c r="AQ74" s="37"/>
      <c r="AR74" s="37"/>
      <c r="AS74" s="37"/>
      <c r="AT74" s="37"/>
      <c r="AU74" s="37"/>
      <c r="AV74" s="37"/>
      <c r="AW74" s="37"/>
      <c r="AX74" s="37"/>
      <c r="AY74" s="37"/>
      <c r="AZ74" s="37"/>
      <c r="BA74" s="37"/>
      <c r="BB74" s="37"/>
      <c r="BC74" s="37"/>
      <c r="BD74" s="37"/>
      <c r="BE74" s="37"/>
      <c r="BF74" s="37"/>
      <c r="BG74" s="37"/>
      <c r="BH74" s="37"/>
      <c r="BI74" s="37"/>
      <c r="BJ74" s="37"/>
      <c r="BK74" s="37"/>
      <c r="BL74" s="37"/>
      <c r="BM74" s="37"/>
      <c r="BN74" s="37"/>
      <c r="BO74" s="37"/>
      <c r="BP74" s="37"/>
      <c r="BQ74" s="81">
        <f t="shared" si="1"/>
        <v>0</v>
      </c>
      <c r="BR74" s="37"/>
      <c r="BS74" s="37"/>
      <c r="BT74" s="37"/>
      <c r="BU74" s="37"/>
      <c r="BV74" s="37"/>
      <c r="BW74" s="37"/>
      <c r="BX74" s="37"/>
      <c r="BY74" s="37"/>
      <c r="BZ74" s="37"/>
      <c r="CA74" s="37"/>
      <c r="CB74" s="37"/>
      <c r="CC74" s="37"/>
      <c r="CD74" s="37"/>
      <c r="CE74" s="37"/>
      <c r="CF74" s="37"/>
      <c r="CG74" s="37"/>
      <c r="CH74" s="37"/>
      <c r="CI74" s="37"/>
      <c r="CJ74" s="37"/>
      <c r="CK74" s="37"/>
      <c r="CL74" s="37"/>
      <c r="CM74" s="37"/>
      <c r="CN74" s="37"/>
      <c r="CO74" s="37"/>
      <c r="CP74" s="37"/>
      <c r="CQ74" s="37"/>
      <c r="CR74" s="37"/>
      <c r="CS74" s="37"/>
      <c r="CT74" s="37"/>
      <c r="CU74" s="37"/>
      <c r="CV74" s="37"/>
      <c r="CW74" s="37"/>
      <c r="CX74" s="81">
        <f t="shared" si="2"/>
        <v>0</v>
      </c>
      <c r="CY74" s="37"/>
      <c r="CZ74" s="37"/>
      <c r="DA74" s="37"/>
      <c r="DB74" s="37"/>
      <c r="DC74" s="37"/>
      <c r="DD74" s="37"/>
      <c r="DE74" s="37"/>
      <c r="DF74" s="37"/>
      <c r="DG74" s="37"/>
      <c r="DH74" s="37"/>
      <c r="DI74" s="37"/>
      <c r="DJ74" s="37"/>
      <c r="DK74" s="37"/>
      <c r="DL74" s="37"/>
      <c r="DM74" s="37"/>
      <c r="DN74" s="37"/>
      <c r="DO74" s="37"/>
      <c r="DP74" s="37"/>
      <c r="DQ74" s="37"/>
      <c r="DR74" s="37"/>
      <c r="DS74" s="37"/>
      <c r="DT74" s="37"/>
      <c r="DU74" s="37"/>
      <c r="DV74" s="37"/>
      <c r="DW74" s="37"/>
      <c r="DX74" s="37"/>
      <c r="DY74" s="37"/>
      <c r="DZ74" s="37"/>
      <c r="EA74" s="37"/>
      <c r="EB74" s="37"/>
      <c r="EC74" s="37"/>
      <c r="ED74" s="37"/>
      <c r="EE74" s="81">
        <f t="shared" si="3"/>
        <v>0</v>
      </c>
      <c r="EF74" s="37"/>
      <c r="EG74" s="37"/>
      <c r="EH74" s="37"/>
      <c r="EI74" s="37"/>
      <c r="EJ74" s="37"/>
      <c r="EK74" s="37"/>
      <c r="EL74" s="37"/>
      <c r="EM74" s="37"/>
      <c r="EN74" s="37"/>
      <c r="EO74" s="37"/>
      <c r="EP74" s="37"/>
      <c r="EQ74" s="37"/>
      <c r="ER74" s="37"/>
      <c r="ES74" s="37"/>
      <c r="ET74" s="37"/>
      <c r="EU74" s="37"/>
      <c r="EV74" s="37"/>
      <c r="EW74" s="37"/>
      <c r="EX74" s="37"/>
      <c r="EY74" s="37"/>
      <c r="EZ74" s="37"/>
      <c r="FA74" s="37"/>
      <c r="FB74" s="37"/>
      <c r="FC74" s="37"/>
      <c r="FD74" s="37"/>
      <c r="FE74" s="37"/>
      <c r="FF74" s="37"/>
      <c r="FG74" s="37"/>
      <c r="FH74" s="37"/>
      <c r="FI74" s="37"/>
      <c r="FJ74" s="37"/>
      <c r="FK74" s="37"/>
      <c r="FL74" s="81">
        <f t="shared" si="4"/>
        <v>0</v>
      </c>
      <c r="FM74" s="37"/>
      <c r="FN74" s="37"/>
      <c r="FO74" s="37"/>
      <c r="FP74" s="37"/>
      <c r="FQ74" s="37"/>
      <c r="FR74" s="37"/>
      <c r="FS74" s="37"/>
      <c r="FT74" s="37"/>
      <c r="FU74" s="37"/>
      <c r="FV74" s="37"/>
      <c r="FW74" s="37"/>
      <c r="FX74" s="37"/>
      <c r="FY74" s="37"/>
      <c r="FZ74" s="37"/>
      <c r="GA74" s="37"/>
      <c r="GB74" s="37"/>
      <c r="GC74" s="37"/>
      <c r="GD74" s="37"/>
      <c r="GE74" s="37"/>
      <c r="GF74" s="37"/>
      <c r="GG74" s="37"/>
      <c r="GH74" s="37"/>
      <c r="GI74" s="37"/>
      <c r="GJ74" s="37"/>
      <c r="GK74" s="37"/>
      <c r="GL74" s="37"/>
      <c r="GM74" s="37"/>
      <c r="GN74" s="37"/>
      <c r="GO74" s="37"/>
      <c r="GP74" s="37"/>
      <c r="GQ74" s="37"/>
      <c r="GR74" s="37"/>
      <c r="GS74" s="81">
        <f t="shared" si="5"/>
        <v>0</v>
      </c>
      <c r="GT74" s="37"/>
      <c r="GU74" s="37"/>
      <c r="GV74" s="37"/>
      <c r="GW74" s="37"/>
      <c r="GX74" s="37"/>
      <c r="GY74" s="37"/>
      <c r="GZ74" s="37"/>
      <c r="HA74" s="37"/>
      <c r="HB74" s="37"/>
      <c r="HC74" s="37"/>
      <c r="HD74" s="37"/>
      <c r="HE74" s="37"/>
      <c r="HF74" s="37"/>
      <c r="HG74" s="37"/>
      <c r="HH74" s="37"/>
      <c r="HI74" s="37"/>
      <c r="HJ74" s="37"/>
      <c r="HK74" s="37"/>
      <c r="HL74" s="37"/>
      <c r="HM74" s="37"/>
      <c r="HN74" s="37"/>
      <c r="HO74" s="37"/>
      <c r="HP74" s="37"/>
      <c r="HQ74" s="37"/>
      <c r="HR74" s="37"/>
      <c r="HS74" s="37"/>
      <c r="HT74" s="37"/>
      <c r="HU74" s="37"/>
      <c r="HV74" s="37"/>
      <c r="HW74" s="37"/>
      <c r="HX74" s="37"/>
      <c r="HY74" s="37"/>
      <c r="HZ74" s="81">
        <f t="shared" si="6"/>
        <v>0</v>
      </c>
    </row>
    <row r="75" spans="1:234" ht="15" customHeight="1">
      <c r="A75" s="440"/>
      <c r="B75" s="91" t="s">
        <v>673</v>
      </c>
      <c r="C75" s="124">
        <v>42004</v>
      </c>
      <c r="D75" s="207"/>
      <c r="E75" s="216"/>
      <c r="F75" s="216"/>
      <c r="G75" s="216"/>
      <c r="H75" s="216"/>
      <c r="I75" s="216"/>
      <c r="J75" s="216"/>
      <c r="K75" s="216"/>
      <c r="L75" s="216"/>
      <c r="M75" s="216"/>
      <c r="N75" s="216"/>
      <c r="O75" s="216"/>
      <c r="P75" s="216"/>
      <c r="Q75" s="216"/>
      <c r="R75" s="216"/>
      <c r="S75" s="216"/>
      <c r="T75" s="216"/>
      <c r="U75" s="216"/>
      <c r="V75" s="216"/>
      <c r="W75" s="216"/>
      <c r="X75" s="216"/>
      <c r="Y75" s="216"/>
      <c r="Z75" s="216"/>
      <c r="AA75" s="225"/>
      <c r="AB75" s="216"/>
      <c r="AC75" s="216"/>
      <c r="AD75" s="216"/>
      <c r="AE75" s="216"/>
      <c r="AF75" s="216"/>
      <c r="AG75" s="216"/>
      <c r="AH75" s="216"/>
      <c r="AI75" s="216"/>
      <c r="AJ75" s="81">
        <f t="shared" si="0"/>
        <v>0</v>
      </c>
      <c r="AK75" s="37"/>
      <c r="AL75" s="37"/>
      <c r="AM75" s="37"/>
      <c r="AN75" s="37"/>
      <c r="AO75" s="37"/>
      <c r="AP75" s="37"/>
      <c r="AQ75" s="37"/>
      <c r="AR75" s="37"/>
      <c r="AS75" s="37"/>
      <c r="AT75" s="37"/>
      <c r="AU75" s="37"/>
      <c r="AV75" s="37"/>
      <c r="AW75" s="37"/>
      <c r="AX75" s="37"/>
      <c r="AY75" s="37"/>
      <c r="AZ75" s="37"/>
      <c r="BA75" s="37"/>
      <c r="BB75" s="37"/>
      <c r="BC75" s="37"/>
      <c r="BD75" s="37"/>
      <c r="BE75" s="37"/>
      <c r="BF75" s="37"/>
      <c r="BG75" s="37"/>
      <c r="BH75" s="37"/>
      <c r="BI75" s="37"/>
      <c r="BJ75" s="37"/>
      <c r="BK75" s="37"/>
      <c r="BL75" s="37"/>
      <c r="BM75" s="37"/>
      <c r="BN75" s="37"/>
      <c r="BO75" s="37"/>
      <c r="BP75" s="37"/>
      <c r="BQ75" s="81">
        <f t="shared" si="1"/>
        <v>0</v>
      </c>
      <c r="BR75" s="37"/>
      <c r="BS75" s="37"/>
      <c r="BT75" s="37"/>
      <c r="BU75" s="37"/>
      <c r="BV75" s="37"/>
      <c r="BW75" s="37"/>
      <c r="BX75" s="37"/>
      <c r="BY75" s="37"/>
      <c r="BZ75" s="37"/>
      <c r="CA75" s="37"/>
      <c r="CB75" s="37"/>
      <c r="CC75" s="37"/>
      <c r="CD75" s="37"/>
      <c r="CE75" s="37"/>
      <c r="CF75" s="37"/>
      <c r="CG75" s="37"/>
      <c r="CH75" s="37"/>
      <c r="CI75" s="37"/>
      <c r="CJ75" s="37"/>
      <c r="CK75" s="37"/>
      <c r="CL75" s="37"/>
      <c r="CM75" s="37"/>
      <c r="CN75" s="37"/>
      <c r="CO75" s="37"/>
      <c r="CP75" s="37"/>
      <c r="CQ75" s="37"/>
      <c r="CR75" s="37"/>
      <c r="CS75" s="37"/>
      <c r="CT75" s="37"/>
      <c r="CU75" s="37"/>
      <c r="CV75" s="37"/>
      <c r="CW75" s="37"/>
      <c r="CX75" s="81">
        <f t="shared" si="2"/>
        <v>0</v>
      </c>
      <c r="CY75" s="37"/>
      <c r="CZ75" s="37"/>
      <c r="DA75" s="37"/>
      <c r="DB75" s="37"/>
      <c r="DC75" s="37"/>
      <c r="DD75" s="37"/>
      <c r="DE75" s="37"/>
      <c r="DF75" s="37"/>
      <c r="DG75" s="37"/>
      <c r="DH75" s="37"/>
      <c r="DI75" s="37"/>
      <c r="DJ75" s="37"/>
      <c r="DK75" s="37"/>
      <c r="DL75" s="37"/>
      <c r="DM75" s="37"/>
      <c r="DN75" s="37"/>
      <c r="DO75" s="37"/>
      <c r="DP75" s="37"/>
      <c r="DQ75" s="37"/>
      <c r="DR75" s="37"/>
      <c r="DS75" s="37"/>
      <c r="DT75" s="37"/>
      <c r="DU75" s="37"/>
      <c r="DV75" s="37"/>
      <c r="DW75" s="37"/>
      <c r="DX75" s="37"/>
      <c r="DY75" s="37"/>
      <c r="DZ75" s="37"/>
      <c r="EA75" s="37"/>
      <c r="EB75" s="37"/>
      <c r="EC75" s="37"/>
      <c r="ED75" s="37"/>
      <c r="EE75" s="81">
        <f t="shared" si="3"/>
        <v>0</v>
      </c>
      <c r="EF75" s="37"/>
      <c r="EG75" s="37"/>
      <c r="EH75" s="37"/>
      <c r="EI75" s="37"/>
      <c r="EJ75" s="37"/>
      <c r="EK75" s="37"/>
      <c r="EL75" s="37"/>
      <c r="EM75" s="37"/>
      <c r="EN75" s="37"/>
      <c r="EO75" s="37"/>
      <c r="EP75" s="37"/>
      <c r="EQ75" s="37"/>
      <c r="ER75" s="37"/>
      <c r="ES75" s="37"/>
      <c r="ET75" s="37"/>
      <c r="EU75" s="37"/>
      <c r="EV75" s="37"/>
      <c r="EW75" s="37"/>
      <c r="EX75" s="37"/>
      <c r="EY75" s="37"/>
      <c r="EZ75" s="37"/>
      <c r="FA75" s="37"/>
      <c r="FB75" s="37"/>
      <c r="FC75" s="37"/>
      <c r="FD75" s="37"/>
      <c r="FE75" s="37"/>
      <c r="FF75" s="37"/>
      <c r="FG75" s="37"/>
      <c r="FH75" s="37"/>
      <c r="FI75" s="37"/>
      <c r="FJ75" s="37"/>
      <c r="FK75" s="37"/>
      <c r="FL75" s="81">
        <f t="shared" si="4"/>
        <v>0</v>
      </c>
      <c r="FM75" s="37"/>
      <c r="FN75" s="37"/>
      <c r="FO75" s="37"/>
      <c r="FP75" s="37"/>
      <c r="FQ75" s="37"/>
      <c r="FR75" s="37"/>
      <c r="FS75" s="37"/>
      <c r="FT75" s="37"/>
      <c r="FU75" s="37"/>
      <c r="FV75" s="37"/>
      <c r="FW75" s="37"/>
      <c r="FX75" s="37"/>
      <c r="FY75" s="37"/>
      <c r="FZ75" s="37"/>
      <c r="GA75" s="37"/>
      <c r="GB75" s="37"/>
      <c r="GC75" s="37"/>
      <c r="GD75" s="37"/>
      <c r="GE75" s="37"/>
      <c r="GF75" s="37"/>
      <c r="GG75" s="37"/>
      <c r="GH75" s="37"/>
      <c r="GI75" s="37"/>
      <c r="GJ75" s="37"/>
      <c r="GK75" s="37"/>
      <c r="GL75" s="37"/>
      <c r="GM75" s="37"/>
      <c r="GN75" s="37"/>
      <c r="GO75" s="37"/>
      <c r="GP75" s="37"/>
      <c r="GQ75" s="37"/>
      <c r="GR75" s="37"/>
      <c r="GS75" s="81">
        <f t="shared" si="5"/>
        <v>0</v>
      </c>
      <c r="GT75" s="37"/>
      <c r="GU75" s="37"/>
      <c r="GV75" s="37"/>
      <c r="GW75" s="37"/>
      <c r="GX75" s="37"/>
      <c r="GY75" s="37"/>
      <c r="GZ75" s="37"/>
      <c r="HA75" s="37"/>
      <c r="HB75" s="37"/>
      <c r="HC75" s="37"/>
      <c r="HD75" s="37"/>
      <c r="HE75" s="37"/>
      <c r="HF75" s="37"/>
      <c r="HG75" s="37"/>
      <c r="HH75" s="37"/>
      <c r="HI75" s="37"/>
      <c r="HJ75" s="37"/>
      <c r="HK75" s="37"/>
      <c r="HL75" s="37"/>
      <c r="HM75" s="37"/>
      <c r="HN75" s="37"/>
      <c r="HO75" s="37"/>
      <c r="HP75" s="37"/>
      <c r="HQ75" s="37"/>
      <c r="HR75" s="37"/>
      <c r="HS75" s="37"/>
      <c r="HT75" s="37"/>
      <c r="HU75" s="37"/>
      <c r="HV75" s="37"/>
      <c r="HW75" s="37"/>
      <c r="HX75" s="37"/>
      <c r="HY75" s="37"/>
      <c r="HZ75" s="81">
        <f t="shared" si="6"/>
        <v>0</v>
      </c>
    </row>
    <row r="76" spans="1:234" ht="15" customHeight="1">
      <c r="A76" s="440"/>
      <c r="B76" s="91" t="s">
        <v>670</v>
      </c>
      <c r="C76" s="124">
        <v>42035</v>
      </c>
      <c r="D76" s="207"/>
      <c r="E76" s="216"/>
      <c r="F76" s="216"/>
      <c r="G76" s="216"/>
      <c r="H76" s="216"/>
      <c r="I76" s="216"/>
      <c r="J76" s="216"/>
      <c r="K76" s="216"/>
      <c r="L76" s="216"/>
      <c r="M76" s="216"/>
      <c r="N76" s="216"/>
      <c r="O76" s="216"/>
      <c r="P76" s="216"/>
      <c r="Q76" s="216"/>
      <c r="R76" s="216"/>
      <c r="S76" s="216"/>
      <c r="T76" s="216"/>
      <c r="U76" s="216"/>
      <c r="V76" s="216"/>
      <c r="W76" s="216"/>
      <c r="X76" s="216"/>
      <c r="Y76" s="216"/>
      <c r="Z76" s="216"/>
      <c r="AA76" s="225"/>
      <c r="AB76" s="216"/>
      <c r="AC76" s="216"/>
      <c r="AD76" s="216"/>
      <c r="AE76" s="216"/>
      <c r="AF76" s="216"/>
      <c r="AG76" s="216"/>
      <c r="AH76" s="216"/>
      <c r="AI76" s="216"/>
      <c r="AJ76" s="81">
        <f t="shared" si="0"/>
        <v>0</v>
      </c>
      <c r="AK76" s="37"/>
      <c r="AL76" s="37"/>
      <c r="AM76" s="37"/>
      <c r="AN76" s="37"/>
      <c r="AO76" s="37"/>
      <c r="AP76" s="37"/>
      <c r="AQ76" s="37"/>
      <c r="AR76" s="37"/>
      <c r="AS76" s="37"/>
      <c r="AT76" s="37"/>
      <c r="AU76" s="37"/>
      <c r="AV76" s="37"/>
      <c r="AW76" s="37"/>
      <c r="AX76" s="37"/>
      <c r="AY76" s="37"/>
      <c r="AZ76" s="37"/>
      <c r="BA76" s="37"/>
      <c r="BB76" s="37"/>
      <c r="BC76" s="37"/>
      <c r="BD76" s="37"/>
      <c r="BE76" s="37"/>
      <c r="BF76" s="37"/>
      <c r="BG76" s="37"/>
      <c r="BH76" s="37"/>
      <c r="BI76" s="37"/>
      <c r="BJ76" s="37"/>
      <c r="BK76" s="37"/>
      <c r="BL76" s="37"/>
      <c r="BM76" s="37"/>
      <c r="BN76" s="37"/>
      <c r="BO76" s="37"/>
      <c r="BP76" s="37"/>
      <c r="BQ76" s="81">
        <f t="shared" si="1"/>
        <v>0</v>
      </c>
      <c r="BR76" s="37"/>
      <c r="BS76" s="37"/>
      <c r="BT76" s="37"/>
      <c r="BU76" s="37"/>
      <c r="BV76" s="37"/>
      <c r="BW76" s="37"/>
      <c r="BX76" s="37"/>
      <c r="BY76" s="37"/>
      <c r="BZ76" s="37"/>
      <c r="CA76" s="37"/>
      <c r="CB76" s="37"/>
      <c r="CC76" s="37"/>
      <c r="CD76" s="37"/>
      <c r="CE76" s="37"/>
      <c r="CF76" s="37"/>
      <c r="CG76" s="37"/>
      <c r="CH76" s="37"/>
      <c r="CI76" s="37"/>
      <c r="CJ76" s="37"/>
      <c r="CK76" s="37"/>
      <c r="CL76" s="37"/>
      <c r="CM76" s="37"/>
      <c r="CN76" s="37"/>
      <c r="CO76" s="37"/>
      <c r="CP76" s="37"/>
      <c r="CQ76" s="37"/>
      <c r="CR76" s="37"/>
      <c r="CS76" s="37"/>
      <c r="CT76" s="37"/>
      <c r="CU76" s="37"/>
      <c r="CV76" s="37"/>
      <c r="CW76" s="37"/>
      <c r="CX76" s="81">
        <f t="shared" si="2"/>
        <v>0</v>
      </c>
      <c r="CY76" s="37"/>
      <c r="CZ76" s="37"/>
      <c r="DA76" s="37"/>
      <c r="DB76" s="37"/>
      <c r="DC76" s="37"/>
      <c r="DD76" s="37"/>
      <c r="DE76" s="37"/>
      <c r="DF76" s="37"/>
      <c r="DG76" s="37"/>
      <c r="DH76" s="37"/>
      <c r="DI76" s="37"/>
      <c r="DJ76" s="37"/>
      <c r="DK76" s="37"/>
      <c r="DL76" s="37"/>
      <c r="DM76" s="37"/>
      <c r="DN76" s="37"/>
      <c r="DO76" s="37"/>
      <c r="DP76" s="37"/>
      <c r="DQ76" s="37"/>
      <c r="DR76" s="37"/>
      <c r="DS76" s="37"/>
      <c r="DT76" s="37"/>
      <c r="DU76" s="37"/>
      <c r="DV76" s="37"/>
      <c r="DW76" s="37"/>
      <c r="DX76" s="37"/>
      <c r="DY76" s="37"/>
      <c r="DZ76" s="37"/>
      <c r="EA76" s="37"/>
      <c r="EB76" s="37"/>
      <c r="EC76" s="37"/>
      <c r="ED76" s="37"/>
      <c r="EE76" s="81">
        <f t="shared" si="3"/>
        <v>0</v>
      </c>
      <c r="EF76" s="37"/>
      <c r="EG76" s="37"/>
      <c r="EH76" s="37"/>
      <c r="EI76" s="37"/>
      <c r="EJ76" s="37"/>
      <c r="EK76" s="37"/>
      <c r="EL76" s="37"/>
      <c r="EM76" s="37"/>
      <c r="EN76" s="37"/>
      <c r="EO76" s="37"/>
      <c r="EP76" s="37"/>
      <c r="EQ76" s="37"/>
      <c r="ER76" s="37"/>
      <c r="ES76" s="37"/>
      <c r="ET76" s="37"/>
      <c r="EU76" s="37"/>
      <c r="EV76" s="37"/>
      <c r="EW76" s="37"/>
      <c r="EX76" s="37"/>
      <c r="EY76" s="37"/>
      <c r="EZ76" s="37"/>
      <c r="FA76" s="37"/>
      <c r="FB76" s="37"/>
      <c r="FC76" s="37"/>
      <c r="FD76" s="37"/>
      <c r="FE76" s="37"/>
      <c r="FF76" s="37"/>
      <c r="FG76" s="37"/>
      <c r="FH76" s="37"/>
      <c r="FI76" s="37"/>
      <c r="FJ76" s="37"/>
      <c r="FK76" s="37"/>
      <c r="FL76" s="81">
        <f t="shared" si="4"/>
        <v>0</v>
      </c>
      <c r="FM76" s="37"/>
      <c r="FN76" s="37"/>
      <c r="FO76" s="37"/>
      <c r="FP76" s="37"/>
      <c r="FQ76" s="37"/>
      <c r="FR76" s="37"/>
      <c r="FS76" s="37"/>
      <c r="FT76" s="37"/>
      <c r="FU76" s="37"/>
      <c r="FV76" s="37"/>
      <c r="FW76" s="37"/>
      <c r="FX76" s="37"/>
      <c r="FY76" s="37"/>
      <c r="FZ76" s="37"/>
      <c r="GA76" s="37"/>
      <c r="GB76" s="37"/>
      <c r="GC76" s="37"/>
      <c r="GD76" s="37"/>
      <c r="GE76" s="37"/>
      <c r="GF76" s="37"/>
      <c r="GG76" s="37"/>
      <c r="GH76" s="37"/>
      <c r="GI76" s="37"/>
      <c r="GJ76" s="37"/>
      <c r="GK76" s="37"/>
      <c r="GL76" s="37"/>
      <c r="GM76" s="37"/>
      <c r="GN76" s="37"/>
      <c r="GO76" s="37"/>
      <c r="GP76" s="37"/>
      <c r="GQ76" s="37"/>
      <c r="GR76" s="37"/>
      <c r="GS76" s="81">
        <f t="shared" si="5"/>
        <v>0</v>
      </c>
      <c r="GT76" s="37"/>
      <c r="GU76" s="37"/>
      <c r="GV76" s="37"/>
      <c r="GW76" s="37"/>
      <c r="GX76" s="37"/>
      <c r="GY76" s="37"/>
      <c r="GZ76" s="37"/>
      <c r="HA76" s="37"/>
      <c r="HB76" s="37"/>
      <c r="HC76" s="37"/>
      <c r="HD76" s="37"/>
      <c r="HE76" s="37"/>
      <c r="HF76" s="37"/>
      <c r="HG76" s="37"/>
      <c r="HH76" s="37"/>
      <c r="HI76" s="37"/>
      <c r="HJ76" s="37"/>
      <c r="HK76" s="37"/>
      <c r="HL76" s="37"/>
      <c r="HM76" s="37"/>
      <c r="HN76" s="37"/>
      <c r="HO76" s="37"/>
      <c r="HP76" s="37"/>
      <c r="HQ76" s="37"/>
      <c r="HR76" s="37"/>
      <c r="HS76" s="37"/>
      <c r="HT76" s="37"/>
      <c r="HU76" s="37"/>
      <c r="HV76" s="37"/>
      <c r="HW76" s="37"/>
      <c r="HX76" s="37"/>
      <c r="HY76" s="37"/>
      <c r="HZ76" s="81">
        <f t="shared" si="6"/>
        <v>0</v>
      </c>
    </row>
    <row r="77" spans="1:234" ht="15" customHeight="1">
      <c r="A77" s="440"/>
      <c r="B77" s="91" t="s">
        <v>671</v>
      </c>
      <c r="C77" s="124">
        <v>42063</v>
      </c>
      <c r="D77" s="207"/>
      <c r="E77" s="216"/>
      <c r="F77" s="216"/>
      <c r="G77" s="216"/>
      <c r="H77" s="216"/>
      <c r="I77" s="216"/>
      <c r="J77" s="216"/>
      <c r="K77" s="216"/>
      <c r="L77" s="216"/>
      <c r="M77" s="216"/>
      <c r="N77" s="216"/>
      <c r="O77" s="216"/>
      <c r="P77" s="216"/>
      <c r="Q77" s="216"/>
      <c r="R77" s="216"/>
      <c r="S77" s="216"/>
      <c r="T77" s="216"/>
      <c r="U77" s="216"/>
      <c r="V77" s="216"/>
      <c r="W77" s="216"/>
      <c r="X77" s="216"/>
      <c r="Y77" s="216"/>
      <c r="Z77" s="216"/>
      <c r="AA77" s="225"/>
      <c r="AB77" s="216"/>
      <c r="AC77" s="216"/>
      <c r="AD77" s="216"/>
      <c r="AE77" s="216"/>
      <c r="AF77" s="216"/>
      <c r="AG77" s="216"/>
      <c r="AH77" s="216"/>
      <c r="AI77" s="216"/>
      <c r="AJ77" s="81">
        <f t="shared" si="0"/>
        <v>0</v>
      </c>
      <c r="AK77" s="37"/>
      <c r="AL77" s="37"/>
      <c r="AM77" s="37"/>
      <c r="AN77" s="37"/>
      <c r="AO77" s="37"/>
      <c r="AP77" s="37"/>
      <c r="AQ77" s="37"/>
      <c r="AR77" s="37"/>
      <c r="AS77" s="37"/>
      <c r="AT77" s="37"/>
      <c r="AU77" s="37"/>
      <c r="AV77" s="37"/>
      <c r="AW77" s="37"/>
      <c r="AX77" s="37"/>
      <c r="AY77" s="37"/>
      <c r="AZ77" s="37"/>
      <c r="BA77" s="37"/>
      <c r="BB77" s="37"/>
      <c r="BC77" s="37"/>
      <c r="BD77" s="37"/>
      <c r="BE77" s="37"/>
      <c r="BF77" s="37"/>
      <c r="BG77" s="37"/>
      <c r="BH77" s="37"/>
      <c r="BI77" s="37"/>
      <c r="BJ77" s="37"/>
      <c r="BK77" s="37"/>
      <c r="BL77" s="37"/>
      <c r="BM77" s="37"/>
      <c r="BN77" s="37"/>
      <c r="BO77" s="37"/>
      <c r="BP77" s="37"/>
      <c r="BQ77" s="81">
        <f t="shared" si="1"/>
        <v>0</v>
      </c>
      <c r="BR77" s="37"/>
      <c r="BS77" s="37"/>
      <c r="BT77" s="37"/>
      <c r="BU77" s="37"/>
      <c r="BV77" s="37"/>
      <c r="BW77" s="37"/>
      <c r="BX77" s="37"/>
      <c r="BY77" s="37"/>
      <c r="BZ77" s="37"/>
      <c r="CA77" s="37"/>
      <c r="CB77" s="37"/>
      <c r="CC77" s="37"/>
      <c r="CD77" s="37"/>
      <c r="CE77" s="37"/>
      <c r="CF77" s="37"/>
      <c r="CG77" s="37"/>
      <c r="CH77" s="37"/>
      <c r="CI77" s="37"/>
      <c r="CJ77" s="37"/>
      <c r="CK77" s="37"/>
      <c r="CL77" s="37"/>
      <c r="CM77" s="37"/>
      <c r="CN77" s="37"/>
      <c r="CO77" s="37"/>
      <c r="CP77" s="37"/>
      <c r="CQ77" s="37"/>
      <c r="CR77" s="37"/>
      <c r="CS77" s="37"/>
      <c r="CT77" s="37"/>
      <c r="CU77" s="37"/>
      <c r="CV77" s="37"/>
      <c r="CW77" s="37"/>
      <c r="CX77" s="81">
        <f t="shared" si="2"/>
        <v>0</v>
      </c>
      <c r="CY77" s="37"/>
      <c r="CZ77" s="37"/>
      <c r="DA77" s="37"/>
      <c r="DB77" s="37"/>
      <c r="DC77" s="37"/>
      <c r="DD77" s="37"/>
      <c r="DE77" s="37"/>
      <c r="DF77" s="37"/>
      <c r="DG77" s="37"/>
      <c r="DH77" s="37"/>
      <c r="DI77" s="37"/>
      <c r="DJ77" s="37"/>
      <c r="DK77" s="37"/>
      <c r="DL77" s="37"/>
      <c r="DM77" s="37"/>
      <c r="DN77" s="37"/>
      <c r="DO77" s="37"/>
      <c r="DP77" s="37"/>
      <c r="DQ77" s="37"/>
      <c r="DR77" s="37"/>
      <c r="DS77" s="37"/>
      <c r="DT77" s="37"/>
      <c r="DU77" s="37"/>
      <c r="DV77" s="37"/>
      <c r="DW77" s="37"/>
      <c r="DX77" s="37"/>
      <c r="DY77" s="37"/>
      <c r="DZ77" s="37"/>
      <c r="EA77" s="37"/>
      <c r="EB77" s="37"/>
      <c r="EC77" s="37"/>
      <c r="ED77" s="37"/>
      <c r="EE77" s="81">
        <f t="shared" si="3"/>
        <v>0</v>
      </c>
      <c r="EF77" s="37"/>
      <c r="EG77" s="37"/>
      <c r="EH77" s="37"/>
      <c r="EI77" s="37"/>
      <c r="EJ77" s="37"/>
      <c r="EK77" s="37"/>
      <c r="EL77" s="37"/>
      <c r="EM77" s="37"/>
      <c r="EN77" s="37"/>
      <c r="EO77" s="37"/>
      <c r="EP77" s="37"/>
      <c r="EQ77" s="37"/>
      <c r="ER77" s="37"/>
      <c r="ES77" s="37"/>
      <c r="ET77" s="37"/>
      <c r="EU77" s="37"/>
      <c r="EV77" s="37"/>
      <c r="EW77" s="37"/>
      <c r="EX77" s="37"/>
      <c r="EY77" s="37"/>
      <c r="EZ77" s="37"/>
      <c r="FA77" s="37"/>
      <c r="FB77" s="37"/>
      <c r="FC77" s="37"/>
      <c r="FD77" s="37"/>
      <c r="FE77" s="37"/>
      <c r="FF77" s="37"/>
      <c r="FG77" s="37"/>
      <c r="FH77" s="37"/>
      <c r="FI77" s="37"/>
      <c r="FJ77" s="37"/>
      <c r="FK77" s="37"/>
      <c r="FL77" s="81">
        <f t="shared" si="4"/>
        <v>0</v>
      </c>
      <c r="FM77" s="37"/>
      <c r="FN77" s="37"/>
      <c r="FO77" s="37"/>
      <c r="FP77" s="37"/>
      <c r="FQ77" s="37"/>
      <c r="FR77" s="37"/>
      <c r="FS77" s="37"/>
      <c r="FT77" s="37"/>
      <c r="FU77" s="37"/>
      <c r="FV77" s="37"/>
      <c r="FW77" s="37"/>
      <c r="FX77" s="37"/>
      <c r="FY77" s="37"/>
      <c r="FZ77" s="37"/>
      <c r="GA77" s="37"/>
      <c r="GB77" s="37"/>
      <c r="GC77" s="37"/>
      <c r="GD77" s="37"/>
      <c r="GE77" s="37"/>
      <c r="GF77" s="37"/>
      <c r="GG77" s="37"/>
      <c r="GH77" s="37"/>
      <c r="GI77" s="37"/>
      <c r="GJ77" s="37"/>
      <c r="GK77" s="37"/>
      <c r="GL77" s="37"/>
      <c r="GM77" s="37"/>
      <c r="GN77" s="37"/>
      <c r="GO77" s="37"/>
      <c r="GP77" s="37"/>
      <c r="GQ77" s="37"/>
      <c r="GR77" s="37"/>
      <c r="GS77" s="81">
        <f t="shared" si="5"/>
        <v>0</v>
      </c>
      <c r="GT77" s="37"/>
      <c r="GU77" s="37"/>
      <c r="GV77" s="37"/>
      <c r="GW77" s="37"/>
      <c r="GX77" s="37"/>
      <c r="GY77" s="37"/>
      <c r="GZ77" s="37"/>
      <c r="HA77" s="37"/>
      <c r="HB77" s="37"/>
      <c r="HC77" s="37"/>
      <c r="HD77" s="37"/>
      <c r="HE77" s="37"/>
      <c r="HF77" s="37"/>
      <c r="HG77" s="37"/>
      <c r="HH77" s="37"/>
      <c r="HI77" s="37"/>
      <c r="HJ77" s="37"/>
      <c r="HK77" s="37"/>
      <c r="HL77" s="37"/>
      <c r="HM77" s="37"/>
      <c r="HN77" s="37"/>
      <c r="HO77" s="37"/>
      <c r="HP77" s="37"/>
      <c r="HQ77" s="37"/>
      <c r="HR77" s="37"/>
      <c r="HS77" s="37"/>
      <c r="HT77" s="37"/>
      <c r="HU77" s="37"/>
      <c r="HV77" s="37"/>
      <c r="HW77" s="37"/>
      <c r="HX77" s="37"/>
      <c r="HY77" s="37"/>
      <c r="HZ77" s="81">
        <f t="shared" si="6"/>
        <v>0</v>
      </c>
    </row>
    <row r="78" spans="1:234" ht="15" customHeight="1">
      <c r="A78" s="440"/>
      <c r="B78" s="91" t="s">
        <v>672</v>
      </c>
      <c r="C78" s="124">
        <v>42094</v>
      </c>
      <c r="D78" s="207"/>
      <c r="E78" s="216"/>
      <c r="F78" s="216"/>
      <c r="G78" s="216"/>
      <c r="H78" s="216"/>
      <c r="I78" s="216"/>
      <c r="J78" s="216"/>
      <c r="K78" s="216"/>
      <c r="L78" s="216"/>
      <c r="M78" s="216"/>
      <c r="N78" s="216"/>
      <c r="O78" s="216"/>
      <c r="P78" s="216"/>
      <c r="Q78" s="216"/>
      <c r="R78" s="216"/>
      <c r="S78" s="216"/>
      <c r="T78" s="216"/>
      <c r="U78" s="216"/>
      <c r="V78" s="216"/>
      <c r="W78" s="216"/>
      <c r="X78" s="216"/>
      <c r="Y78" s="216"/>
      <c r="Z78" s="216"/>
      <c r="AA78" s="225"/>
      <c r="AB78" s="216"/>
      <c r="AC78" s="216"/>
      <c r="AD78" s="216"/>
      <c r="AE78" s="216"/>
      <c r="AF78" s="216"/>
      <c r="AG78" s="216"/>
      <c r="AH78" s="216"/>
      <c r="AI78" s="216"/>
      <c r="AJ78" s="81">
        <f t="shared" si="0"/>
        <v>0</v>
      </c>
      <c r="AK78" s="37"/>
      <c r="AL78" s="37"/>
      <c r="AM78" s="37"/>
      <c r="AN78" s="37"/>
      <c r="AO78" s="37"/>
      <c r="AP78" s="37"/>
      <c r="AQ78" s="37"/>
      <c r="AR78" s="37"/>
      <c r="AS78" s="37"/>
      <c r="AT78" s="37"/>
      <c r="AU78" s="37"/>
      <c r="AV78" s="37"/>
      <c r="AW78" s="37"/>
      <c r="AX78" s="37"/>
      <c r="AY78" s="37"/>
      <c r="AZ78" s="37"/>
      <c r="BA78" s="37"/>
      <c r="BB78" s="37"/>
      <c r="BC78" s="37"/>
      <c r="BD78" s="37"/>
      <c r="BE78" s="37"/>
      <c r="BF78" s="37"/>
      <c r="BG78" s="37"/>
      <c r="BH78" s="37"/>
      <c r="BI78" s="37"/>
      <c r="BJ78" s="37"/>
      <c r="BK78" s="37"/>
      <c r="BL78" s="37"/>
      <c r="BM78" s="37"/>
      <c r="BN78" s="37"/>
      <c r="BO78" s="37"/>
      <c r="BP78" s="37"/>
      <c r="BQ78" s="81">
        <f t="shared" si="1"/>
        <v>0</v>
      </c>
      <c r="BR78" s="37"/>
      <c r="BS78" s="37"/>
      <c r="BT78" s="37"/>
      <c r="BU78" s="37"/>
      <c r="BV78" s="37"/>
      <c r="BW78" s="37"/>
      <c r="BX78" s="37"/>
      <c r="BY78" s="37"/>
      <c r="BZ78" s="37"/>
      <c r="CA78" s="37"/>
      <c r="CB78" s="37"/>
      <c r="CC78" s="37"/>
      <c r="CD78" s="37"/>
      <c r="CE78" s="37"/>
      <c r="CF78" s="37"/>
      <c r="CG78" s="37"/>
      <c r="CH78" s="37"/>
      <c r="CI78" s="37"/>
      <c r="CJ78" s="37"/>
      <c r="CK78" s="37"/>
      <c r="CL78" s="37"/>
      <c r="CM78" s="37"/>
      <c r="CN78" s="37"/>
      <c r="CO78" s="37"/>
      <c r="CP78" s="37"/>
      <c r="CQ78" s="37"/>
      <c r="CR78" s="37"/>
      <c r="CS78" s="37"/>
      <c r="CT78" s="37"/>
      <c r="CU78" s="37"/>
      <c r="CV78" s="37"/>
      <c r="CW78" s="37"/>
      <c r="CX78" s="81">
        <f t="shared" si="2"/>
        <v>0</v>
      </c>
      <c r="CY78" s="37"/>
      <c r="CZ78" s="37"/>
      <c r="DA78" s="37"/>
      <c r="DB78" s="37"/>
      <c r="DC78" s="37"/>
      <c r="DD78" s="37"/>
      <c r="DE78" s="37"/>
      <c r="DF78" s="37"/>
      <c r="DG78" s="37"/>
      <c r="DH78" s="37"/>
      <c r="DI78" s="37"/>
      <c r="DJ78" s="37"/>
      <c r="DK78" s="37"/>
      <c r="DL78" s="37"/>
      <c r="DM78" s="37"/>
      <c r="DN78" s="37"/>
      <c r="DO78" s="37"/>
      <c r="DP78" s="37"/>
      <c r="DQ78" s="37"/>
      <c r="DR78" s="37"/>
      <c r="DS78" s="37"/>
      <c r="DT78" s="37"/>
      <c r="DU78" s="37"/>
      <c r="DV78" s="37"/>
      <c r="DW78" s="37"/>
      <c r="DX78" s="37"/>
      <c r="DY78" s="37"/>
      <c r="DZ78" s="37"/>
      <c r="EA78" s="37"/>
      <c r="EB78" s="37"/>
      <c r="EC78" s="37"/>
      <c r="ED78" s="37"/>
      <c r="EE78" s="81">
        <f t="shared" si="3"/>
        <v>0</v>
      </c>
      <c r="EF78" s="37"/>
      <c r="EG78" s="37"/>
      <c r="EH78" s="37"/>
      <c r="EI78" s="37"/>
      <c r="EJ78" s="37"/>
      <c r="EK78" s="37"/>
      <c r="EL78" s="37"/>
      <c r="EM78" s="37"/>
      <c r="EN78" s="37"/>
      <c r="EO78" s="37"/>
      <c r="EP78" s="37"/>
      <c r="EQ78" s="37"/>
      <c r="ER78" s="37"/>
      <c r="ES78" s="37"/>
      <c r="ET78" s="37"/>
      <c r="EU78" s="37"/>
      <c r="EV78" s="37"/>
      <c r="EW78" s="37"/>
      <c r="EX78" s="37"/>
      <c r="EY78" s="37"/>
      <c r="EZ78" s="37"/>
      <c r="FA78" s="37"/>
      <c r="FB78" s="37"/>
      <c r="FC78" s="37"/>
      <c r="FD78" s="37"/>
      <c r="FE78" s="37"/>
      <c r="FF78" s="37"/>
      <c r="FG78" s="37"/>
      <c r="FH78" s="37"/>
      <c r="FI78" s="37"/>
      <c r="FJ78" s="37"/>
      <c r="FK78" s="37"/>
      <c r="FL78" s="81">
        <f t="shared" si="4"/>
        <v>0</v>
      </c>
      <c r="FM78" s="37"/>
      <c r="FN78" s="37"/>
      <c r="FO78" s="37"/>
      <c r="FP78" s="37"/>
      <c r="FQ78" s="37"/>
      <c r="FR78" s="37"/>
      <c r="FS78" s="37"/>
      <c r="FT78" s="37"/>
      <c r="FU78" s="37"/>
      <c r="FV78" s="37"/>
      <c r="FW78" s="37"/>
      <c r="FX78" s="37"/>
      <c r="FY78" s="37"/>
      <c r="FZ78" s="37"/>
      <c r="GA78" s="37"/>
      <c r="GB78" s="37"/>
      <c r="GC78" s="37"/>
      <c r="GD78" s="37"/>
      <c r="GE78" s="37"/>
      <c r="GF78" s="37"/>
      <c r="GG78" s="37"/>
      <c r="GH78" s="37"/>
      <c r="GI78" s="37"/>
      <c r="GJ78" s="37"/>
      <c r="GK78" s="37"/>
      <c r="GL78" s="37"/>
      <c r="GM78" s="37"/>
      <c r="GN78" s="37"/>
      <c r="GO78" s="37"/>
      <c r="GP78" s="37"/>
      <c r="GQ78" s="37"/>
      <c r="GR78" s="37"/>
      <c r="GS78" s="81">
        <f t="shared" si="5"/>
        <v>0</v>
      </c>
      <c r="GT78" s="37"/>
      <c r="GU78" s="37"/>
      <c r="GV78" s="37"/>
      <c r="GW78" s="37"/>
      <c r="GX78" s="37"/>
      <c r="GY78" s="37"/>
      <c r="GZ78" s="37"/>
      <c r="HA78" s="37"/>
      <c r="HB78" s="37"/>
      <c r="HC78" s="37"/>
      <c r="HD78" s="37"/>
      <c r="HE78" s="37"/>
      <c r="HF78" s="37"/>
      <c r="HG78" s="37"/>
      <c r="HH78" s="37"/>
      <c r="HI78" s="37"/>
      <c r="HJ78" s="37"/>
      <c r="HK78" s="37"/>
      <c r="HL78" s="37"/>
      <c r="HM78" s="37"/>
      <c r="HN78" s="37"/>
      <c r="HO78" s="37"/>
      <c r="HP78" s="37"/>
      <c r="HQ78" s="37"/>
      <c r="HR78" s="37"/>
      <c r="HS78" s="37"/>
      <c r="HT78" s="37"/>
      <c r="HU78" s="37"/>
      <c r="HV78" s="37"/>
      <c r="HW78" s="37"/>
      <c r="HX78" s="37"/>
      <c r="HY78" s="38"/>
      <c r="HZ78" s="81">
        <f t="shared" si="6"/>
        <v>0</v>
      </c>
    </row>
    <row r="79" spans="1:234" ht="15" customHeight="1" thickBot="1">
      <c r="A79" s="441"/>
      <c r="B79" s="94" t="s">
        <v>674</v>
      </c>
      <c r="C79" s="126">
        <v>42124</v>
      </c>
      <c r="D79" s="210"/>
      <c r="E79" s="219"/>
      <c r="F79" s="219"/>
      <c r="G79" s="219"/>
      <c r="H79" s="219"/>
      <c r="I79" s="219"/>
      <c r="J79" s="219"/>
      <c r="K79" s="219"/>
      <c r="L79" s="219"/>
      <c r="M79" s="219"/>
      <c r="N79" s="219"/>
      <c r="O79" s="219"/>
      <c r="P79" s="219"/>
      <c r="Q79" s="219"/>
      <c r="R79" s="219"/>
      <c r="S79" s="219"/>
      <c r="T79" s="219"/>
      <c r="U79" s="219"/>
      <c r="V79" s="219"/>
      <c r="W79" s="219"/>
      <c r="X79" s="228"/>
      <c r="Y79" s="228"/>
      <c r="Z79" s="228"/>
      <c r="AA79" s="229"/>
      <c r="AB79" s="219"/>
      <c r="AC79" s="219"/>
      <c r="AD79" s="219"/>
      <c r="AE79" s="219"/>
      <c r="AF79" s="219"/>
      <c r="AG79" s="219"/>
      <c r="AH79" s="219"/>
      <c r="AI79" s="219"/>
      <c r="AJ79" s="81">
        <f t="shared" si="0"/>
        <v>0</v>
      </c>
      <c r="AK79" s="39"/>
      <c r="AL79" s="39"/>
      <c r="AM79" s="39"/>
      <c r="AN79" s="39"/>
      <c r="AO79" s="39"/>
      <c r="AP79" s="39"/>
      <c r="AQ79" s="39"/>
      <c r="AR79" s="39"/>
      <c r="AS79" s="39"/>
      <c r="AT79" s="39"/>
      <c r="AU79" s="39"/>
      <c r="AV79" s="39"/>
      <c r="AW79" s="39"/>
      <c r="AX79" s="39"/>
      <c r="AY79" s="39"/>
      <c r="AZ79" s="39"/>
      <c r="BA79" s="39"/>
      <c r="BB79" s="39"/>
      <c r="BC79" s="39"/>
      <c r="BD79" s="39"/>
      <c r="BE79" s="39"/>
      <c r="BF79" s="39"/>
      <c r="BG79" s="39"/>
      <c r="BH79" s="39"/>
      <c r="BI79" s="39"/>
      <c r="BJ79" s="39"/>
      <c r="BK79" s="39"/>
      <c r="BL79" s="39"/>
      <c r="BM79" s="39"/>
      <c r="BN79" s="39"/>
      <c r="BO79" s="39"/>
      <c r="BP79" s="39"/>
      <c r="BQ79" s="81">
        <f t="shared" si="1"/>
        <v>0</v>
      </c>
      <c r="BR79" s="39"/>
      <c r="BS79" s="39"/>
      <c r="BT79" s="39"/>
      <c r="BU79" s="39"/>
      <c r="BV79" s="39"/>
      <c r="BW79" s="39"/>
      <c r="BX79" s="39"/>
      <c r="BY79" s="39"/>
      <c r="BZ79" s="39"/>
      <c r="CA79" s="39"/>
      <c r="CB79" s="39"/>
      <c r="CC79" s="39"/>
      <c r="CD79" s="39"/>
      <c r="CE79" s="39"/>
      <c r="CF79" s="39"/>
      <c r="CG79" s="39"/>
      <c r="CH79" s="39"/>
      <c r="CI79" s="39"/>
      <c r="CJ79" s="39"/>
      <c r="CK79" s="39"/>
      <c r="CL79" s="39"/>
      <c r="CM79" s="39"/>
      <c r="CN79" s="39"/>
      <c r="CO79" s="39"/>
      <c r="CP79" s="39"/>
      <c r="CQ79" s="39"/>
      <c r="CR79" s="39"/>
      <c r="CS79" s="39"/>
      <c r="CT79" s="39"/>
      <c r="CU79" s="39"/>
      <c r="CV79" s="39"/>
      <c r="CW79" s="39"/>
      <c r="CX79" s="81">
        <f t="shared" si="2"/>
        <v>0</v>
      </c>
      <c r="CY79" s="39"/>
      <c r="CZ79" s="39"/>
      <c r="DA79" s="39"/>
      <c r="DB79" s="39"/>
      <c r="DC79" s="39"/>
      <c r="DD79" s="39"/>
      <c r="DE79" s="39"/>
      <c r="DF79" s="39"/>
      <c r="DG79" s="39"/>
      <c r="DH79" s="39"/>
      <c r="DI79" s="39"/>
      <c r="DJ79" s="39"/>
      <c r="DK79" s="39"/>
      <c r="DL79" s="39"/>
      <c r="DM79" s="39"/>
      <c r="DN79" s="39"/>
      <c r="DO79" s="39"/>
      <c r="DP79" s="39"/>
      <c r="DQ79" s="39"/>
      <c r="DR79" s="39"/>
      <c r="DS79" s="39"/>
      <c r="DT79" s="39"/>
      <c r="DU79" s="39"/>
      <c r="DV79" s="39"/>
      <c r="DW79" s="39"/>
      <c r="DX79" s="39"/>
      <c r="DY79" s="39"/>
      <c r="DZ79" s="39"/>
      <c r="EA79" s="39"/>
      <c r="EB79" s="39"/>
      <c r="EC79" s="39"/>
      <c r="ED79" s="39"/>
      <c r="EE79" s="81">
        <f t="shared" si="3"/>
        <v>0</v>
      </c>
      <c r="EF79" s="39"/>
      <c r="EG79" s="39"/>
      <c r="EH79" s="39"/>
      <c r="EI79" s="39"/>
      <c r="EJ79" s="39"/>
      <c r="EK79" s="39"/>
      <c r="EL79" s="39"/>
      <c r="EM79" s="39"/>
      <c r="EN79" s="39"/>
      <c r="EO79" s="39"/>
      <c r="EP79" s="39"/>
      <c r="EQ79" s="39"/>
      <c r="ER79" s="39"/>
      <c r="ES79" s="39"/>
      <c r="ET79" s="39"/>
      <c r="EU79" s="39"/>
      <c r="EV79" s="39"/>
      <c r="EW79" s="39"/>
      <c r="EX79" s="39"/>
      <c r="EY79" s="39"/>
      <c r="EZ79" s="39"/>
      <c r="FA79" s="39"/>
      <c r="FB79" s="39"/>
      <c r="FC79" s="39"/>
      <c r="FD79" s="39"/>
      <c r="FE79" s="39"/>
      <c r="FF79" s="39"/>
      <c r="FG79" s="39"/>
      <c r="FH79" s="39"/>
      <c r="FI79" s="39"/>
      <c r="FJ79" s="39"/>
      <c r="FK79" s="39"/>
      <c r="FL79" s="81">
        <f t="shared" si="4"/>
        <v>0</v>
      </c>
      <c r="FM79" s="39"/>
      <c r="FN79" s="39"/>
      <c r="FO79" s="39"/>
      <c r="FP79" s="39"/>
      <c r="FQ79" s="39"/>
      <c r="FR79" s="39"/>
      <c r="FS79" s="39"/>
      <c r="FT79" s="39"/>
      <c r="FU79" s="39"/>
      <c r="FV79" s="39"/>
      <c r="FW79" s="39"/>
      <c r="FX79" s="39"/>
      <c r="FY79" s="39"/>
      <c r="FZ79" s="39"/>
      <c r="GA79" s="39"/>
      <c r="GB79" s="39"/>
      <c r="GC79" s="39"/>
      <c r="GD79" s="39"/>
      <c r="GE79" s="39"/>
      <c r="GF79" s="39"/>
      <c r="GG79" s="39"/>
      <c r="GH79" s="39"/>
      <c r="GI79" s="39"/>
      <c r="GJ79" s="39"/>
      <c r="GK79" s="39"/>
      <c r="GL79" s="39"/>
      <c r="GM79" s="39"/>
      <c r="GN79" s="39"/>
      <c r="GO79" s="39"/>
      <c r="GP79" s="39"/>
      <c r="GQ79" s="39"/>
      <c r="GR79" s="39"/>
      <c r="GS79" s="81">
        <f t="shared" si="5"/>
        <v>0</v>
      </c>
      <c r="GT79" s="40"/>
      <c r="GU79" s="40"/>
      <c r="GV79" s="40"/>
      <c r="GW79" s="40"/>
      <c r="GX79" s="40"/>
      <c r="GY79" s="40"/>
      <c r="GZ79" s="40"/>
      <c r="HA79" s="40"/>
      <c r="HB79" s="41"/>
      <c r="HC79" s="40"/>
      <c r="HD79" s="41"/>
      <c r="HE79" s="40"/>
      <c r="HF79" s="41"/>
      <c r="HG79" s="40"/>
      <c r="HH79" s="41"/>
      <c r="HI79" s="41"/>
      <c r="HJ79" s="40"/>
      <c r="HK79" s="41"/>
      <c r="HL79" s="40"/>
      <c r="HM79" s="41"/>
      <c r="HN79" s="40"/>
      <c r="HO79" s="41"/>
      <c r="HP79" s="40"/>
      <c r="HQ79" s="41"/>
      <c r="HR79" s="40"/>
      <c r="HS79" s="41"/>
      <c r="HT79" s="40"/>
      <c r="HU79" s="41"/>
      <c r="HV79" s="41"/>
      <c r="HW79" s="41"/>
      <c r="HX79" s="41"/>
      <c r="HY79" s="131"/>
      <c r="HZ79" s="81">
        <f t="shared" si="6"/>
        <v>0</v>
      </c>
    </row>
    <row r="80" spans="1:234" ht="15" customHeight="1" thickBot="1">
      <c r="A80" s="436" t="s">
        <v>56</v>
      </c>
      <c r="B80" s="437"/>
      <c r="C80" s="438"/>
      <c r="D80" s="133"/>
      <c r="E80" s="40"/>
      <c r="F80" s="40"/>
      <c r="G80" s="40"/>
      <c r="H80" s="40"/>
      <c r="I80" s="40"/>
      <c r="J80" s="40"/>
      <c r="K80" s="40"/>
      <c r="L80" s="40"/>
      <c r="M80" s="40"/>
      <c r="N80" s="40"/>
      <c r="O80" s="40"/>
      <c r="P80" s="40"/>
      <c r="Q80" s="40"/>
      <c r="R80" s="40"/>
      <c r="S80" s="40"/>
      <c r="T80" s="40"/>
      <c r="U80" s="40"/>
      <c r="V80" s="40"/>
      <c r="W80" s="40"/>
      <c r="X80" s="40"/>
      <c r="Y80" s="40"/>
      <c r="Z80" s="40"/>
      <c r="AA80" s="111"/>
      <c r="AB80" s="130"/>
      <c r="AC80" s="40"/>
      <c r="AD80" s="40"/>
      <c r="AE80" s="40"/>
      <c r="AF80" s="40"/>
      <c r="AG80" s="40"/>
      <c r="AH80" s="40"/>
      <c r="AI80" s="40"/>
      <c r="AJ80" s="108"/>
      <c r="AK80" s="40"/>
      <c r="AL80" s="40"/>
      <c r="AM80" s="40"/>
      <c r="AN80" s="40"/>
      <c r="AO80" s="40"/>
      <c r="AP80" s="40"/>
      <c r="AQ80" s="40"/>
      <c r="AR80" s="40"/>
      <c r="AS80" s="41"/>
      <c r="AT80" s="40"/>
      <c r="AU80" s="41"/>
      <c r="AV80" s="41"/>
      <c r="AW80" s="41"/>
      <c r="AX80" s="41"/>
      <c r="AY80" s="41"/>
      <c r="AZ80" s="41"/>
      <c r="BA80" s="42"/>
      <c r="BB80" s="42"/>
      <c r="BC80" s="42"/>
      <c r="BD80" s="42"/>
      <c r="BE80" s="42"/>
      <c r="BF80" s="42"/>
      <c r="BG80" s="49"/>
      <c r="BH80" s="49"/>
      <c r="BI80" s="41"/>
      <c r="BJ80" s="42"/>
      <c r="BK80" s="42"/>
      <c r="BL80" s="42"/>
      <c r="BM80" s="42"/>
      <c r="BN80" s="42"/>
      <c r="BO80" s="42"/>
      <c r="BP80" s="127"/>
      <c r="BQ80" s="108"/>
      <c r="BR80" s="40"/>
      <c r="BS80" s="40"/>
      <c r="BT80" s="40"/>
      <c r="BU80" s="40"/>
      <c r="BV80" s="40"/>
      <c r="BW80" s="40"/>
      <c r="BX80" s="40"/>
      <c r="BY80" s="40"/>
      <c r="BZ80" s="41"/>
      <c r="CA80" s="40"/>
      <c r="CB80" s="41"/>
      <c r="CC80" s="41"/>
      <c r="CD80" s="41"/>
      <c r="CE80" s="41"/>
      <c r="CF80" s="41"/>
      <c r="CG80" s="41"/>
      <c r="CH80" s="42"/>
      <c r="CI80" s="42"/>
      <c r="CJ80" s="42"/>
      <c r="CK80" s="42"/>
      <c r="CL80" s="42"/>
      <c r="CM80" s="42"/>
      <c r="CN80" s="49"/>
      <c r="CO80" s="49"/>
      <c r="CP80" s="41"/>
      <c r="CQ80" s="42"/>
      <c r="CR80" s="42"/>
      <c r="CS80" s="42"/>
      <c r="CT80" s="42"/>
      <c r="CU80" s="42"/>
      <c r="CV80" s="42"/>
      <c r="CW80" s="127"/>
      <c r="CX80" s="108"/>
      <c r="CY80" s="40"/>
      <c r="CZ80" s="40"/>
      <c r="DA80" s="40"/>
      <c r="DB80" s="40"/>
      <c r="DC80" s="40"/>
      <c r="DD80" s="40"/>
      <c r="DE80" s="40"/>
      <c r="DF80" s="40"/>
      <c r="DG80" s="41"/>
      <c r="DH80" s="40"/>
      <c r="DI80" s="41"/>
      <c r="DJ80" s="41"/>
      <c r="DK80" s="41"/>
      <c r="DL80" s="41"/>
      <c r="DM80" s="41"/>
      <c r="DN80" s="41"/>
      <c r="DO80" s="42"/>
      <c r="DP80" s="42"/>
      <c r="DQ80" s="42"/>
      <c r="DR80" s="42"/>
      <c r="DS80" s="42"/>
      <c r="DT80" s="42"/>
      <c r="DU80" s="49"/>
      <c r="DV80" s="49"/>
      <c r="DW80" s="41"/>
      <c r="DX80" s="42"/>
      <c r="DY80" s="42"/>
      <c r="DZ80" s="42"/>
      <c r="EA80" s="42"/>
      <c r="EB80" s="42"/>
      <c r="EC80" s="42"/>
      <c r="ED80" s="127"/>
      <c r="EE80" s="108"/>
      <c r="EF80" s="40"/>
      <c r="EG80" s="40"/>
      <c r="EH80" s="40"/>
      <c r="EI80" s="40"/>
      <c r="EJ80" s="40"/>
      <c r="EK80" s="40"/>
      <c r="EL80" s="40"/>
      <c r="EM80" s="40"/>
      <c r="EN80" s="41"/>
      <c r="EO80" s="40"/>
      <c r="EP80" s="41"/>
      <c r="EQ80" s="41"/>
      <c r="ER80" s="41"/>
      <c r="ES80" s="41"/>
      <c r="ET80" s="41"/>
      <c r="EU80" s="41"/>
      <c r="EV80" s="42"/>
      <c r="EW80" s="42"/>
      <c r="EX80" s="42"/>
      <c r="EY80" s="42"/>
      <c r="EZ80" s="42"/>
      <c r="FA80" s="42"/>
      <c r="FB80" s="49"/>
      <c r="FC80" s="49"/>
      <c r="FD80" s="41"/>
      <c r="FE80" s="42"/>
      <c r="FF80" s="42"/>
      <c r="FG80" s="42"/>
      <c r="FH80" s="42"/>
      <c r="FI80" s="42"/>
      <c r="FJ80" s="42"/>
      <c r="FK80" s="127"/>
      <c r="FL80" s="108"/>
      <c r="FM80" s="40"/>
      <c r="FN80" s="40"/>
      <c r="FO80" s="40"/>
      <c r="FP80" s="40"/>
      <c r="FQ80" s="40"/>
      <c r="FR80" s="40"/>
      <c r="FS80" s="40"/>
      <c r="FT80" s="40"/>
      <c r="FU80" s="41"/>
      <c r="FV80" s="40"/>
      <c r="FW80" s="41"/>
      <c r="FX80" s="41"/>
      <c r="FY80" s="41"/>
      <c r="FZ80" s="41"/>
      <c r="GA80" s="41"/>
      <c r="GB80" s="41"/>
      <c r="GC80" s="42"/>
      <c r="GD80" s="42"/>
      <c r="GE80" s="42"/>
      <c r="GF80" s="42"/>
      <c r="GG80" s="42"/>
      <c r="GH80" s="42"/>
      <c r="GI80" s="49"/>
      <c r="GJ80" s="49"/>
      <c r="GK80" s="41"/>
      <c r="GL80" s="42"/>
      <c r="GM80" s="42"/>
      <c r="GN80" s="42"/>
      <c r="GO80" s="42"/>
      <c r="GP80" s="42"/>
      <c r="GQ80" s="42"/>
      <c r="GR80" s="127"/>
      <c r="GS80" s="108"/>
      <c r="GT80" s="40"/>
      <c r="GU80" s="40"/>
      <c r="GV80" s="40"/>
      <c r="GW80" s="40"/>
      <c r="GX80" s="40"/>
      <c r="GY80" s="40"/>
      <c r="GZ80" s="40"/>
      <c r="HA80" s="40"/>
      <c r="HB80" s="41"/>
      <c r="HC80" s="40"/>
      <c r="HD80" s="41"/>
      <c r="HE80" s="41"/>
      <c r="HF80" s="41"/>
      <c r="HG80" s="41"/>
      <c r="HH80" s="41"/>
      <c r="HI80" s="41"/>
      <c r="HJ80" s="42"/>
      <c r="HK80" s="42"/>
      <c r="HL80" s="42"/>
      <c r="HM80" s="42"/>
      <c r="HN80" s="42"/>
      <c r="HO80" s="42"/>
      <c r="HP80" s="49"/>
      <c r="HQ80" s="49"/>
      <c r="HR80" s="41"/>
      <c r="HS80" s="42"/>
      <c r="HT80" s="42"/>
      <c r="HU80" s="42"/>
      <c r="HV80" s="42"/>
      <c r="HW80" s="42"/>
      <c r="HX80" s="42"/>
      <c r="HY80" s="130"/>
      <c r="HZ80" s="108"/>
    </row>
    <row r="81" spans="1:234" ht="15" customHeight="1" thickBot="1">
      <c r="A81" s="436" t="s">
        <v>57</v>
      </c>
      <c r="B81" s="437"/>
      <c r="C81" s="438"/>
      <c r="D81" s="133"/>
      <c r="E81" s="40"/>
      <c r="F81" s="40"/>
      <c r="G81" s="40"/>
      <c r="H81" s="40"/>
      <c r="I81" s="40"/>
      <c r="J81" s="40"/>
      <c r="K81" s="40"/>
      <c r="L81" s="40"/>
      <c r="M81" s="40"/>
      <c r="N81" s="40"/>
      <c r="O81" s="40"/>
      <c r="P81" s="40"/>
      <c r="Q81" s="40"/>
      <c r="R81" s="40"/>
      <c r="S81" s="40"/>
      <c r="T81" s="40"/>
      <c r="U81" s="40"/>
      <c r="V81" s="40"/>
      <c r="W81" s="40"/>
      <c r="X81" s="40"/>
      <c r="Y81" s="40"/>
      <c r="Z81" s="40"/>
      <c r="AA81" s="111"/>
      <c r="AB81" s="130"/>
      <c r="AC81" s="40"/>
      <c r="AD81" s="40"/>
      <c r="AE81" s="40"/>
      <c r="AF81" s="40"/>
      <c r="AG81" s="40"/>
      <c r="AH81" s="40"/>
      <c r="AI81" s="40"/>
      <c r="AJ81" s="47"/>
      <c r="AK81" s="40"/>
      <c r="AL81" s="40"/>
      <c r="AM81" s="40"/>
      <c r="AN81" s="40"/>
      <c r="AO81" s="40"/>
      <c r="AP81" s="40"/>
      <c r="AQ81" s="40"/>
      <c r="AR81" s="40"/>
      <c r="AS81" s="41"/>
      <c r="AT81" s="40"/>
      <c r="AU81" s="41"/>
      <c r="AV81" s="41"/>
      <c r="AW81" s="41"/>
      <c r="AX81" s="41"/>
      <c r="AY81" s="41"/>
      <c r="AZ81" s="41"/>
      <c r="BA81" s="42"/>
      <c r="BB81" s="42"/>
      <c r="BC81" s="42"/>
      <c r="BD81" s="42"/>
      <c r="BE81" s="42"/>
      <c r="BF81" s="42"/>
      <c r="BG81" s="49"/>
      <c r="BH81" s="49"/>
      <c r="BI81" s="41"/>
      <c r="BJ81" s="42"/>
      <c r="BK81" s="42"/>
      <c r="BL81" s="42"/>
      <c r="BM81" s="42"/>
      <c r="BN81" s="42"/>
      <c r="BO81" s="42"/>
      <c r="BP81" s="41"/>
      <c r="BQ81" s="47"/>
      <c r="BR81" s="40"/>
      <c r="BS81" s="40"/>
      <c r="BT81" s="40"/>
      <c r="BU81" s="40"/>
      <c r="BV81" s="40"/>
      <c r="BW81" s="40"/>
      <c r="BX81" s="40"/>
      <c r="BY81" s="40"/>
      <c r="BZ81" s="41"/>
      <c r="CA81" s="40"/>
      <c r="CB81" s="41"/>
      <c r="CC81" s="41"/>
      <c r="CD81" s="41"/>
      <c r="CE81" s="41"/>
      <c r="CF81" s="41"/>
      <c r="CG81" s="41"/>
      <c r="CH81" s="42"/>
      <c r="CI81" s="42"/>
      <c r="CJ81" s="42"/>
      <c r="CK81" s="42"/>
      <c r="CL81" s="42"/>
      <c r="CM81" s="42"/>
      <c r="CN81" s="49"/>
      <c r="CO81" s="49"/>
      <c r="CP81" s="41"/>
      <c r="CQ81" s="42"/>
      <c r="CR81" s="42"/>
      <c r="CS81" s="42"/>
      <c r="CT81" s="42"/>
      <c r="CU81" s="42"/>
      <c r="CV81" s="42"/>
      <c r="CW81" s="41"/>
      <c r="CX81" s="47"/>
      <c r="CY81" s="40"/>
      <c r="CZ81" s="40"/>
      <c r="DA81" s="40"/>
      <c r="DB81" s="40"/>
      <c r="DC81" s="40"/>
      <c r="DD81" s="40"/>
      <c r="DE81" s="40"/>
      <c r="DF81" s="40"/>
      <c r="DG81" s="41"/>
      <c r="DH81" s="40"/>
      <c r="DI81" s="41"/>
      <c r="DJ81" s="41"/>
      <c r="DK81" s="41"/>
      <c r="DL81" s="41"/>
      <c r="DM81" s="41"/>
      <c r="DN81" s="41"/>
      <c r="DO81" s="42"/>
      <c r="DP81" s="42"/>
      <c r="DQ81" s="42"/>
      <c r="DR81" s="42"/>
      <c r="DS81" s="42"/>
      <c r="DT81" s="42"/>
      <c r="DU81" s="49"/>
      <c r="DV81" s="49"/>
      <c r="DW81" s="41"/>
      <c r="DX81" s="42"/>
      <c r="DY81" s="42"/>
      <c r="DZ81" s="42"/>
      <c r="EA81" s="42"/>
      <c r="EB81" s="42"/>
      <c r="EC81" s="42"/>
      <c r="ED81" s="41"/>
      <c r="EE81" s="47"/>
      <c r="EF81" s="40"/>
      <c r="EG81" s="40"/>
      <c r="EH81" s="40"/>
      <c r="EI81" s="40"/>
      <c r="EJ81" s="40"/>
      <c r="EK81" s="40"/>
      <c r="EL81" s="40"/>
      <c r="EM81" s="40"/>
      <c r="EN81" s="41"/>
      <c r="EO81" s="40"/>
      <c r="EP81" s="41"/>
      <c r="EQ81" s="41"/>
      <c r="ER81" s="41"/>
      <c r="ES81" s="41"/>
      <c r="ET81" s="41"/>
      <c r="EU81" s="41"/>
      <c r="EV81" s="42"/>
      <c r="EW81" s="42"/>
      <c r="EX81" s="42"/>
      <c r="EY81" s="42"/>
      <c r="EZ81" s="42"/>
      <c r="FA81" s="42"/>
      <c r="FB81" s="49"/>
      <c r="FC81" s="49"/>
      <c r="FD81" s="41"/>
      <c r="FE81" s="42"/>
      <c r="FF81" s="42"/>
      <c r="FG81" s="42"/>
      <c r="FH81" s="42"/>
      <c r="FI81" s="42"/>
      <c r="FJ81" s="42"/>
      <c r="FK81" s="42"/>
      <c r="FL81" s="47"/>
      <c r="FM81" s="40"/>
      <c r="FN81" s="40"/>
      <c r="FO81" s="40"/>
      <c r="FP81" s="40"/>
      <c r="FQ81" s="40"/>
      <c r="FR81" s="40"/>
      <c r="FS81" s="40"/>
      <c r="FT81" s="40"/>
      <c r="FU81" s="41"/>
      <c r="FV81" s="40"/>
      <c r="FW81" s="41"/>
      <c r="FX81" s="41"/>
      <c r="FY81" s="41"/>
      <c r="FZ81" s="41"/>
      <c r="GA81" s="41"/>
      <c r="GB81" s="41"/>
      <c r="GC81" s="42"/>
      <c r="GD81" s="42"/>
      <c r="GE81" s="42"/>
      <c r="GF81" s="42"/>
      <c r="GG81" s="42"/>
      <c r="GH81" s="42"/>
      <c r="GI81" s="49"/>
      <c r="GJ81" s="49"/>
      <c r="GK81" s="41"/>
      <c r="GL81" s="42"/>
      <c r="GM81" s="42"/>
      <c r="GN81" s="42"/>
      <c r="GO81" s="42"/>
      <c r="GP81" s="42"/>
      <c r="GQ81" s="42"/>
      <c r="GR81" s="42"/>
      <c r="GS81" s="47"/>
      <c r="GT81" s="40"/>
      <c r="GU81" s="40"/>
      <c r="GV81" s="40"/>
      <c r="GW81" s="40"/>
      <c r="GX81" s="40"/>
      <c r="GY81" s="40"/>
      <c r="GZ81" s="40"/>
      <c r="HA81" s="40"/>
      <c r="HB81" s="41"/>
      <c r="HC81" s="40"/>
      <c r="HD81" s="41"/>
      <c r="HE81" s="41"/>
      <c r="HF81" s="41"/>
      <c r="HG81" s="41"/>
      <c r="HH81" s="41"/>
      <c r="HI81" s="41"/>
      <c r="HJ81" s="42"/>
      <c r="HK81" s="42"/>
      <c r="HL81" s="42"/>
      <c r="HM81" s="42"/>
      <c r="HN81" s="42"/>
      <c r="HO81" s="42"/>
      <c r="HP81" s="49"/>
      <c r="HQ81" s="49"/>
      <c r="HR81" s="41"/>
      <c r="HS81" s="42"/>
      <c r="HT81" s="42"/>
      <c r="HU81" s="42"/>
      <c r="HV81" s="42"/>
      <c r="HW81" s="42"/>
      <c r="HX81" s="42"/>
      <c r="HY81" s="42"/>
      <c r="HZ81" s="47"/>
    </row>
    <row r="82" spans="1:234" ht="15" customHeight="1" thickBot="1">
      <c r="A82" s="436" t="s">
        <v>376</v>
      </c>
      <c r="B82" s="437"/>
      <c r="C82" s="438"/>
      <c r="D82" s="134" t="e">
        <f t="shared" ref="D82:AI82" si="7">SUM(D81)/D80</f>
        <v>#DIV/0!</v>
      </c>
      <c r="E82" s="109" t="e">
        <f t="shared" si="7"/>
        <v>#DIV/0!</v>
      </c>
      <c r="F82" s="109" t="e">
        <f t="shared" si="7"/>
        <v>#DIV/0!</v>
      </c>
      <c r="G82" s="109" t="e">
        <f t="shared" si="7"/>
        <v>#DIV/0!</v>
      </c>
      <c r="H82" s="109" t="e">
        <f t="shared" si="7"/>
        <v>#DIV/0!</v>
      </c>
      <c r="I82" s="109" t="e">
        <f t="shared" si="7"/>
        <v>#DIV/0!</v>
      </c>
      <c r="J82" s="109" t="e">
        <f t="shared" si="7"/>
        <v>#DIV/0!</v>
      </c>
      <c r="K82" s="109" t="e">
        <f t="shared" si="7"/>
        <v>#DIV/0!</v>
      </c>
      <c r="L82" s="109" t="e">
        <f t="shared" si="7"/>
        <v>#DIV/0!</v>
      </c>
      <c r="M82" s="109" t="e">
        <f t="shared" si="7"/>
        <v>#DIV/0!</v>
      </c>
      <c r="N82" s="109" t="e">
        <f t="shared" si="7"/>
        <v>#DIV/0!</v>
      </c>
      <c r="O82" s="109" t="e">
        <f t="shared" si="7"/>
        <v>#DIV/0!</v>
      </c>
      <c r="P82" s="109" t="e">
        <f t="shared" si="7"/>
        <v>#DIV/0!</v>
      </c>
      <c r="Q82" s="109" t="e">
        <f t="shared" si="7"/>
        <v>#DIV/0!</v>
      </c>
      <c r="R82" s="109" t="e">
        <f t="shared" si="7"/>
        <v>#DIV/0!</v>
      </c>
      <c r="S82" s="109" t="e">
        <f t="shared" si="7"/>
        <v>#DIV/0!</v>
      </c>
      <c r="T82" s="109" t="e">
        <f t="shared" si="7"/>
        <v>#DIV/0!</v>
      </c>
      <c r="U82" s="109" t="e">
        <f t="shared" si="7"/>
        <v>#DIV/0!</v>
      </c>
      <c r="V82" s="109" t="e">
        <f t="shared" si="7"/>
        <v>#DIV/0!</v>
      </c>
      <c r="W82" s="109" t="e">
        <f t="shared" si="7"/>
        <v>#DIV/0!</v>
      </c>
      <c r="X82" s="109" t="e">
        <f t="shared" si="7"/>
        <v>#DIV/0!</v>
      </c>
      <c r="Y82" s="109" t="e">
        <f t="shared" si="7"/>
        <v>#DIV/0!</v>
      </c>
      <c r="Z82" s="109" t="e">
        <f t="shared" si="7"/>
        <v>#DIV/0!</v>
      </c>
      <c r="AA82" s="112" t="e">
        <f t="shared" si="7"/>
        <v>#DIV/0!</v>
      </c>
      <c r="AB82" s="128" t="e">
        <f t="shared" si="7"/>
        <v>#DIV/0!</v>
      </c>
      <c r="AC82" s="109" t="e">
        <f t="shared" si="7"/>
        <v>#DIV/0!</v>
      </c>
      <c r="AD82" s="109" t="e">
        <f t="shared" si="7"/>
        <v>#DIV/0!</v>
      </c>
      <c r="AE82" s="109" t="e">
        <f t="shared" si="7"/>
        <v>#DIV/0!</v>
      </c>
      <c r="AF82" s="109" t="e">
        <f t="shared" si="7"/>
        <v>#DIV/0!</v>
      </c>
      <c r="AG82" s="109" t="e">
        <f t="shared" si="7"/>
        <v>#DIV/0!</v>
      </c>
      <c r="AH82" s="109" t="e">
        <f t="shared" si="7"/>
        <v>#DIV/0!</v>
      </c>
      <c r="AI82" s="109" t="e">
        <f t="shared" si="7"/>
        <v>#DIV/0!</v>
      </c>
      <c r="AJ82" s="60"/>
      <c r="AK82" s="109" t="e">
        <f t="shared" ref="AK82:BP82" si="8">SUM(AK81/AK80)</f>
        <v>#DIV/0!</v>
      </c>
      <c r="AL82" s="109" t="e">
        <f t="shared" si="8"/>
        <v>#DIV/0!</v>
      </c>
      <c r="AM82" s="109" t="e">
        <f t="shared" si="8"/>
        <v>#DIV/0!</v>
      </c>
      <c r="AN82" s="109" t="e">
        <f t="shared" si="8"/>
        <v>#DIV/0!</v>
      </c>
      <c r="AO82" s="109" t="e">
        <f t="shared" si="8"/>
        <v>#DIV/0!</v>
      </c>
      <c r="AP82" s="109" t="e">
        <f t="shared" si="8"/>
        <v>#DIV/0!</v>
      </c>
      <c r="AQ82" s="109" t="e">
        <f t="shared" si="8"/>
        <v>#DIV/0!</v>
      </c>
      <c r="AR82" s="109" t="e">
        <f t="shared" si="8"/>
        <v>#DIV/0!</v>
      </c>
      <c r="AS82" s="109" t="e">
        <f t="shared" si="8"/>
        <v>#DIV/0!</v>
      </c>
      <c r="AT82" s="109" t="e">
        <f t="shared" si="8"/>
        <v>#DIV/0!</v>
      </c>
      <c r="AU82" s="109" t="e">
        <f t="shared" si="8"/>
        <v>#DIV/0!</v>
      </c>
      <c r="AV82" s="109" t="e">
        <f t="shared" si="8"/>
        <v>#DIV/0!</v>
      </c>
      <c r="AW82" s="109" t="e">
        <f t="shared" si="8"/>
        <v>#DIV/0!</v>
      </c>
      <c r="AX82" s="109" t="e">
        <f t="shared" si="8"/>
        <v>#DIV/0!</v>
      </c>
      <c r="AY82" s="109" t="e">
        <f t="shared" si="8"/>
        <v>#DIV/0!</v>
      </c>
      <c r="AZ82" s="109" t="e">
        <f t="shared" si="8"/>
        <v>#DIV/0!</v>
      </c>
      <c r="BA82" s="109" t="e">
        <f t="shared" si="8"/>
        <v>#DIV/0!</v>
      </c>
      <c r="BB82" s="109" t="e">
        <f t="shared" si="8"/>
        <v>#DIV/0!</v>
      </c>
      <c r="BC82" s="109" t="e">
        <f t="shared" si="8"/>
        <v>#DIV/0!</v>
      </c>
      <c r="BD82" s="109" t="e">
        <f t="shared" si="8"/>
        <v>#DIV/0!</v>
      </c>
      <c r="BE82" s="109" t="e">
        <f t="shared" si="8"/>
        <v>#DIV/0!</v>
      </c>
      <c r="BF82" s="109" t="e">
        <f t="shared" si="8"/>
        <v>#DIV/0!</v>
      </c>
      <c r="BG82" s="109" t="e">
        <f t="shared" si="8"/>
        <v>#DIV/0!</v>
      </c>
      <c r="BH82" s="109" t="e">
        <f t="shared" si="8"/>
        <v>#DIV/0!</v>
      </c>
      <c r="BI82" s="109" t="e">
        <f t="shared" si="8"/>
        <v>#DIV/0!</v>
      </c>
      <c r="BJ82" s="109" t="e">
        <f t="shared" si="8"/>
        <v>#DIV/0!</v>
      </c>
      <c r="BK82" s="109" t="e">
        <f t="shared" si="8"/>
        <v>#DIV/0!</v>
      </c>
      <c r="BL82" s="109" t="e">
        <f t="shared" si="8"/>
        <v>#DIV/0!</v>
      </c>
      <c r="BM82" s="109" t="e">
        <f t="shared" si="8"/>
        <v>#DIV/0!</v>
      </c>
      <c r="BN82" s="109" t="e">
        <f t="shared" si="8"/>
        <v>#DIV/0!</v>
      </c>
      <c r="BO82" s="109" t="e">
        <f t="shared" si="8"/>
        <v>#DIV/0!</v>
      </c>
      <c r="BP82" s="109" t="e">
        <f t="shared" si="8"/>
        <v>#DIV/0!</v>
      </c>
      <c r="BQ82" s="60"/>
      <c r="BR82" s="109" t="e">
        <f t="shared" ref="BR82:CW82" si="9">SUM(BR81/BR80)</f>
        <v>#DIV/0!</v>
      </c>
      <c r="BS82" s="109" t="e">
        <f t="shared" si="9"/>
        <v>#DIV/0!</v>
      </c>
      <c r="BT82" s="109" t="e">
        <f t="shared" si="9"/>
        <v>#DIV/0!</v>
      </c>
      <c r="BU82" s="109" t="e">
        <f t="shared" si="9"/>
        <v>#DIV/0!</v>
      </c>
      <c r="BV82" s="109" t="e">
        <f t="shared" si="9"/>
        <v>#DIV/0!</v>
      </c>
      <c r="BW82" s="109" t="e">
        <f t="shared" si="9"/>
        <v>#DIV/0!</v>
      </c>
      <c r="BX82" s="109" t="e">
        <f t="shared" si="9"/>
        <v>#DIV/0!</v>
      </c>
      <c r="BY82" s="109" t="e">
        <f t="shared" si="9"/>
        <v>#DIV/0!</v>
      </c>
      <c r="BZ82" s="109" t="e">
        <f t="shared" si="9"/>
        <v>#DIV/0!</v>
      </c>
      <c r="CA82" s="109" t="e">
        <f t="shared" si="9"/>
        <v>#DIV/0!</v>
      </c>
      <c r="CB82" s="109" t="e">
        <f t="shared" si="9"/>
        <v>#DIV/0!</v>
      </c>
      <c r="CC82" s="109" t="e">
        <f t="shared" si="9"/>
        <v>#DIV/0!</v>
      </c>
      <c r="CD82" s="109" t="e">
        <f t="shared" si="9"/>
        <v>#DIV/0!</v>
      </c>
      <c r="CE82" s="109" t="e">
        <f t="shared" si="9"/>
        <v>#DIV/0!</v>
      </c>
      <c r="CF82" s="109" t="e">
        <f t="shared" si="9"/>
        <v>#DIV/0!</v>
      </c>
      <c r="CG82" s="109" t="e">
        <f t="shared" si="9"/>
        <v>#DIV/0!</v>
      </c>
      <c r="CH82" s="109" t="e">
        <f t="shared" si="9"/>
        <v>#DIV/0!</v>
      </c>
      <c r="CI82" s="109" t="e">
        <f t="shared" si="9"/>
        <v>#DIV/0!</v>
      </c>
      <c r="CJ82" s="109" t="e">
        <f t="shared" si="9"/>
        <v>#DIV/0!</v>
      </c>
      <c r="CK82" s="109" t="e">
        <f t="shared" si="9"/>
        <v>#DIV/0!</v>
      </c>
      <c r="CL82" s="109" t="e">
        <f t="shared" si="9"/>
        <v>#DIV/0!</v>
      </c>
      <c r="CM82" s="109" t="e">
        <f t="shared" si="9"/>
        <v>#DIV/0!</v>
      </c>
      <c r="CN82" s="109" t="e">
        <f t="shared" si="9"/>
        <v>#DIV/0!</v>
      </c>
      <c r="CO82" s="109" t="e">
        <f t="shared" si="9"/>
        <v>#DIV/0!</v>
      </c>
      <c r="CP82" s="109" t="e">
        <f t="shared" si="9"/>
        <v>#DIV/0!</v>
      </c>
      <c r="CQ82" s="109" t="e">
        <f t="shared" si="9"/>
        <v>#DIV/0!</v>
      </c>
      <c r="CR82" s="109" t="e">
        <f t="shared" si="9"/>
        <v>#DIV/0!</v>
      </c>
      <c r="CS82" s="109" t="e">
        <f t="shared" si="9"/>
        <v>#DIV/0!</v>
      </c>
      <c r="CT82" s="109" t="e">
        <f t="shared" si="9"/>
        <v>#DIV/0!</v>
      </c>
      <c r="CU82" s="109" t="e">
        <f t="shared" si="9"/>
        <v>#DIV/0!</v>
      </c>
      <c r="CV82" s="109" t="e">
        <f t="shared" si="9"/>
        <v>#DIV/0!</v>
      </c>
      <c r="CW82" s="128" t="e">
        <f t="shared" si="9"/>
        <v>#DIV/0!</v>
      </c>
      <c r="CX82" s="60"/>
      <c r="CY82" s="109" t="e">
        <f t="shared" ref="CY82:ED82" si="10">SUM(CY81/CY80)</f>
        <v>#DIV/0!</v>
      </c>
      <c r="CZ82" s="109" t="e">
        <f t="shared" si="10"/>
        <v>#DIV/0!</v>
      </c>
      <c r="DA82" s="109" t="e">
        <f t="shared" si="10"/>
        <v>#DIV/0!</v>
      </c>
      <c r="DB82" s="109" t="e">
        <f t="shared" si="10"/>
        <v>#DIV/0!</v>
      </c>
      <c r="DC82" s="109" t="e">
        <f t="shared" si="10"/>
        <v>#DIV/0!</v>
      </c>
      <c r="DD82" s="109" t="e">
        <f t="shared" si="10"/>
        <v>#DIV/0!</v>
      </c>
      <c r="DE82" s="109" t="e">
        <f t="shared" si="10"/>
        <v>#DIV/0!</v>
      </c>
      <c r="DF82" s="109" t="e">
        <f t="shared" si="10"/>
        <v>#DIV/0!</v>
      </c>
      <c r="DG82" s="109" t="e">
        <f t="shared" si="10"/>
        <v>#DIV/0!</v>
      </c>
      <c r="DH82" s="109" t="e">
        <f t="shared" si="10"/>
        <v>#DIV/0!</v>
      </c>
      <c r="DI82" s="109" t="e">
        <f t="shared" si="10"/>
        <v>#DIV/0!</v>
      </c>
      <c r="DJ82" s="109" t="e">
        <f t="shared" si="10"/>
        <v>#DIV/0!</v>
      </c>
      <c r="DK82" s="109" t="e">
        <f t="shared" si="10"/>
        <v>#DIV/0!</v>
      </c>
      <c r="DL82" s="109" t="e">
        <f t="shared" si="10"/>
        <v>#DIV/0!</v>
      </c>
      <c r="DM82" s="109" t="e">
        <f t="shared" si="10"/>
        <v>#DIV/0!</v>
      </c>
      <c r="DN82" s="109" t="e">
        <f t="shared" si="10"/>
        <v>#DIV/0!</v>
      </c>
      <c r="DO82" s="109" t="e">
        <f t="shared" si="10"/>
        <v>#DIV/0!</v>
      </c>
      <c r="DP82" s="109" t="e">
        <f t="shared" si="10"/>
        <v>#DIV/0!</v>
      </c>
      <c r="DQ82" s="109" t="e">
        <f t="shared" si="10"/>
        <v>#DIV/0!</v>
      </c>
      <c r="DR82" s="109" t="e">
        <f t="shared" si="10"/>
        <v>#DIV/0!</v>
      </c>
      <c r="DS82" s="109" t="e">
        <f t="shared" si="10"/>
        <v>#DIV/0!</v>
      </c>
      <c r="DT82" s="109" t="e">
        <f t="shared" si="10"/>
        <v>#DIV/0!</v>
      </c>
      <c r="DU82" s="109" t="e">
        <f t="shared" si="10"/>
        <v>#DIV/0!</v>
      </c>
      <c r="DV82" s="109" t="e">
        <f t="shared" si="10"/>
        <v>#DIV/0!</v>
      </c>
      <c r="DW82" s="109" t="e">
        <f t="shared" si="10"/>
        <v>#DIV/0!</v>
      </c>
      <c r="DX82" s="109" t="e">
        <f t="shared" si="10"/>
        <v>#DIV/0!</v>
      </c>
      <c r="DY82" s="109" t="e">
        <f t="shared" si="10"/>
        <v>#DIV/0!</v>
      </c>
      <c r="DZ82" s="109" t="e">
        <f t="shared" si="10"/>
        <v>#DIV/0!</v>
      </c>
      <c r="EA82" s="109" t="e">
        <f t="shared" si="10"/>
        <v>#DIV/0!</v>
      </c>
      <c r="EB82" s="109" t="e">
        <f t="shared" si="10"/>
        <v>#DIV/0!</v>
      </c>
      <c r="EC82" s="109" t="e">
        <f t="shared" si="10"/>
        <v>#DIV/0!</v>
      </c>
      <c r="ED82" s="128" t="e">
        <f t="shared" si="10"/>
        <v>#DIV/0!</v>
      </c>
      <c r="EE82" s="60"/>
      <c r="EF82" s="40" t="e">
        <f t="shared" ref="EF82:FK82" si="11">SUM(EF81/EF80)</f>
        <v>#DIV/0!</v>
      </c>
      <c r="EG82" s="40" t="e">
        <f t="shared" si="11"/>
        <v>#DIV/0!</v>
      </c>
      <c r="EH82" s="40" t="e">
        <f t="shared" si="11"/>
        <v>#DIV/0!</v>
      </c>
      <c r="EI82" s="40" t="e">
        <f t="shared" si="11"/>
        <v>#DIV/0!</v>
      </c>
      <c r="EJ82" s="40" t="e">
        <f t="shared" si="11"/>
        <v>#DIV/0!</v>
      </c>
      <c r="EK82" s="40" t="e">
        <f t="shared" si="11"/>
        <v>#DIV/0!</v>
      </c>
      <c r="EL82" s="40" t="e">
        <f t="shared" si="11"/>
        <v>#DIV/0!</v>
      </c>
      <c r="EM82" s="40" t="e">
        <f t="shared" si="11"/>
        <v>#DIV/0!</v>
      </c>
      <c r="EN82" s="41" t="e">
        <f t="shared" si="11"/>
        <v>#DIV/0!</v>
      </c>
      <c r="EO82" s="40" t="e">
        <f t="shared" si="11"/>
        <v>#DIV/0!</v>
      </c>
      <c r="EP82" s="41" t="e">
        <f t="shared" si="11"/>
        <v>#DIV/0!</v>
      </c>
      <c r="EQ82" s="41" t="e">
        <f t="shared" si="11"/>
        <v>#DIV/0!</v>
      </c>
      <c r="ER82" s="41" t="e">
        <f t="shared" si="11"/>
        <v>#DIV/0!</v>
      </c>
      <c r="ES82" s="41" t="e">
        <f t="shared" si="11"/>
        <v>#DIV/0!</v>
      </c>
      <c r="ET82" s="41" t="e">
        <f t="shared" si="11"/>
        <v>#DIV/0!</v>
      </c>
      <c r="EU82" s="41" t="e">
        <f t="shared" si="11"/>
        <v>#DIV/0!</v>
      </c>
      <c r="EV82" s="42" t="e">
        <f t="shared" si="11"/>
        <v>#DIV/0!</v>
      </c>
      <c r="EW82" s="42" t="e">
        <f t="shared" si="11"/>
        <v>#DIV/0!</v>
      </c>
      <c r="EX82" s="42" t="e">
        <f t="shared" si="11"/>
        <v>#DIV/0!</v>
      </c>
      <c r="EY82" s="42" t="e">
        <f t="shared" si="11"/>
        <v>#DIV/0!</v>
      </c>
      <c r="EZ82" s="42" t="e">
        <f t="shared" si="11"/>
        <v>#DIV/0!</v>
      </c>
      <c r="FA82" s="42" t="e">
        <f t="shared" si="11"/>
        <v>#DIV/0!</v>
      </c>
      <c r="FB82" s="49" t="e">
        <f t="shared" si="11"/>
        <v>#DIV/0!</v>
      </c>
      <c r="FC82" s="49" t="e">
        <f t="shared" si="11"/>
        <v>#DIV/0!</v>
      </c>
      <c r="FD82" s="41" t="e">
        <f t="shared" si="11"/>
        <v>#DIV/0!</v>
      </c>
      <c r="FE82" s="42" t="e">
        <f t="shared" si="11"/>
        <v>#DIV/0!</v>
      </c>
      <c r="FF82" s="42" t="e">
        <f t="shared" si="11"/>
        <v>#DIV/0!</v>
      </c>
      <c r="FG82" s="42" t="e">
        <f t="shared" si="11"/>
        <v>#DIV/0!</v>
      </c>
      <c r="FH82" s="42" t="e">
        <f t="shared" si="11"/>
        <v>#DIV/0!</v>
      </c>
      <c r="FI82" s="42" t="e">
        <f t="shared" si="11"/>
        <v>#DIV/0!</v>
      </c>
      <c r="FJ82" s="42" t="e">
        <f t="shared" si="11"/>
        <v>#DIV/0!</v>
      </c>
      <c r="FK82" s="42" t="e">
        <f t="shared" si="11"/>
        <v>#DIV/0!</v>
      </c>
      <c r="FL82" s="60"/>
      <c r="FM82" s="40" t="e">
        <f t="shared" ref="FM82:GR82" si="12">SUM(FM81/FM80)</f>
        <v>#DIV/0!</v>
      </c>
      <c r="FN82" s="40" t="e">
        <f t="shared" si="12"/>
        <v>#DIV/0!</v>
      </c>
      <c r="FO82" s="40" t="e">
        <f t="shared" si="12"/>
        <v>#DIV/0!</v>
      </c>
      <c r="FP82" s="40" t="e">
        <f t="shared" si="12"/>
        <v>#DIV/0!</v>
      </c>
      <c r="FQ82" s="40" t="e">
        <f t="shared" si="12"/>
        <v>#DIV/0!</v>
      </c>
      <c r="FR82" s="40" t="e">
        <f t="shared" si="12"/>
        <v>#DIV/0!</v>
      </c>
      <c r="FS82" s="40" t="e">
        <f t="shared" si="12"/>
        <v>#DIV/0!</v>
      </c>
      <c r="FT82" s="40" t="e">
        <f t="shared" si="12"/>
        <v>#DIV/0!</v>
      </c>
      <c r="FU82" s="41" t="e">
        <f t="shared" si="12"/>
        <v>#DIV/0!</v>
      </c>
      <c r="FV82" s="40" t="e">
        <f t="shared" si="12"/>
        <v>#DIV/0!</v>
      </c>
      <c r="FW82" s="41" t="e">
        <f t="shared" si="12"/>
        <v>#DIV/0!</v>
      </c>
      <c r="FX82" s="41" t="e">
        <f t="shared" si="12"/>
        <v>#DIV/0!</v>
      </c>
      <c r="FY82" s="41" t="e">
        <f t="shared" si="12"/>
        <v>#DIV/0!</v>
      </c>
      <c r="FZ82" s="41" t="e">
        <f t="shared" si="12"/>
        <v>#DIV/0!</v>
      </c>
      <c r="GA82" s="41" t="e">
        <f t="shared" si="12"/>
        <v>#DIV/0!</v>
      </c>
      <c r="GB82" s="41" t="e">
        <f t="shared" si="12"/>
        <v>#DIV/0!</v>
      </c>
      <c r="GC82" s="42" t="e">
        <f t="shared" si="12"/>
        <v>#DIV/0!</v>
      </c>
      <c r="GD82" s="42" t="e">
        <f t="shared" si="12"/>
        <v>#DIV/0!</v>
      </c>
      <c r="GE82" s="42" t="e">
        <f t="shared" si="12"/>
        <v>#DIV/0!</v>
      </c>
      <c r="GF82" s="42" t="e">
        <f t="shared" si="12"/>
        <v>#DIV/0!</v>
      </c>
      <c r="GG82" s="42" t="e">
        <f t="shared" si="12"/>
        <v>#DIV/0!</v>
      </c>
      <c r="GH82" s="42" t="e">
        <f t="shared" si="12"/>
        <v>#DIV/0!</v>
      </c>
      <c r="GI82" s="49" t="e">
        <f t="shared" si="12"/>
        <v>#DIV/0!</v>
      </c>
      <c r="GJ82" s="49" t="e">
        <f t="shared" si="12"/>
        <v>#DIV/0!</v>
      </c>
      <c r="GK82" s="41" t="e">
        <f t="shared" si="12"/>
        <v>#DIV/0!</v>
      </c>
      <c r="GL82" s="42" t="e">
        <f t="shared" si="12"/>
        <v>#DIV/0!</v>
      </c>
      <c r="GM82" s="42" t="e">
        <f t="shared" si="12"/>
        <v>#DIV/0!</v>
      </c>
      <c r="GN82" s="42" t="e">
        <f t="shared" si="12"/>
        <v>#DIV/0!</v>
      </c>
      <c r="GO82" s="42" t="e">
        <f t="shared" si="12"/>
        <v>#DIV/0!</v>
      </c>
      <c r="GP82" s="42" t="e">
        <f t="shared" si="12"/>
        <v>#DIV/0!</v>
      </c>
      <c r="GQ82" s="42" t="e">
        <f t="shared" si="12"/>
        <v>#DIV/0!</v>
      </c>
      <c r="GR82" s="42" t="e">
        <f t="shared" si="12"/>
        <v>#DIV/0!</v>
      </c>
      <c r="GS82" s="60"/>
      <c r="GT82" s="40" t="e">
        <f t="shared" ref="GT82:HY82" si="13">SUM(GT81/GT80)</f>
        <v>#DIV/0!</v>
      </c>
      <c r="GU82" s="40" t="e">
        <f t="shared" si="13"/>
        <v>#DIV/0!</v>
      </c>
      <c r="GV82" s="40" t="e">
        <f t="shared" si="13"/>
        <v>#DIV/0!</v>
      </c>
      <c r="GW82" s="40" t="e">
        <f t="shared" si="13"/>
        <v>#DIV/0!</v>
      </c>
      <c r="GX82" s="40" t="e">
        <f t="shared" si="13"/>
        <v>#DIV/0!</v>
      </c>
      <c r="GY82" s="40" t="e">
        <f t="shared" si="13"/>
        <v>#DIV/0!</v>
      </c>
      <c r="GZ82" s="40" t="e">
        <f t="shared" si="13"/>
        <v>#DIV/0!</v>
      </c>
      <c r="HA82" s="40" t="e">
        <f t="shared" si="13"/>
        <v>#DIV/0!</v>
      </c>
      <c r="HB82" s="41" t="e">
        <f t="shared" si="13"/>
        <v>#DIV/0!</v>
      </c>
      <c r="HC82" s="40" t="e">
        <f t="shared" si="13"/>
        <v>#DIV/0!</v>
      </c>
      <c r="HD82" s="41" t="e">
        <f t="shared" si="13"/>
        <v>#DIV/0!</v>
      </c>
      <c r="HE82" s="41" t="e">
        <f t="shared" si="13"/>
        <v>#DIV/0!</v>
      </c>
      <c r="HF82" s="41" t="e">
        <f t="shared" si="13"/>
        <v>#DIV/0!</v>
      </c>
      <c r="HG82" s="41" t="e">
        <f t="shared" si="13"/>
        <v>#DIV/0!</v>
      </c>
      <c r="HH82" s="41" t="e">
        <f t="shared" si="13"/>
        <v>#DIV/0!</v>
      </c>
      <c r="HI82" s="41" t="e">
        <f t="shared" si="13"/>
        <v>#DIV/0!</v>
      </c>
      <c r="HJ82" s="42" t="e">
        <f t="shared" si="13"/>
        <v>#DIV/0!</v>
      </c>
      <c r="HK82" s="42" t="e">
        <f t="shared" si="13"/>
        <v>#DIV/0!</v>
      </c>
      <c r="HL82" s="42" t="e">
        <f t="shared" si="13"/>
        <v>#DIV/0!</v>
      </c>
      <c r="HM82" s="42" t="e">
        <f t="shared" si="13"/>
        <v>#DIV/0!</v>
      </c>
      <c r="HN82" s="42" t="e">
        <f t="shared" si="13"/>
        <v>#DIV/0!</v>
      </c>
      <c r="HO82" s="42" t="e">
        <f t="shared" si="13"/>
        <v>#DIV/0!</v>
      </c>
      <c r="HP82" s="49" t="e">
        <f t="shared" si="13"/>
        <v>#DIV/0!</v>
      </c>
      <c r="HQ82" s="49" t="e">
        <f t="shared" si="13"/>
        <v>#DIV/0!</v>
      </c>
      <c r="HR82" s="41" t="e">
        <f t="shared" si="13"/>
        <v>#DIV/0!</v>
      </c>
      <c r="HS82" s="42" t="e">
        <f t="shared" si="13"/>
        <v>#DIV/0!</v>
      </c>
      <c r="HT82" s="42" t="e">
        <f t="shared" si="13"/>
        <v>#DIV/0!</v>
      </c>
      <c r="HU82" s="42" t="e">
        <f t="shared" si="13"/>
        <v>#DIV/0!</v>
      </c>
      <c r="HV82" s="42" t="e">
        <f t="shared" si="13"/>
        <v>#DIV/0!</v>
      </c>
      <c r="HW82" s="42" t="e">
        <f t="shared" si="13"/>
        <v>#DIV/0!</v>
      </c>
      <c r="HX82" s="42" t="e">
        <f t="shared" si="13"/>
        <v>#DIV/0!</v>
      </c>
      <c r="HY82" s="42" t="e">
        <f t="shared" si="13"/>
        <v>#DIV/0!</v>
      </c>
      <c r="HZ82" s="60"/>
    </row>
  </sheetData>
  <customSheetViews>
    <customSheetView guid="{40F3301A-350B-4C91-8A86-FCF6B8B00353}" scale="50" showPageBreaks="1" showGridLines="0" view="pageBreakPreview" topLeftCell="A37">
      <selection activeCell="G43" sqref="G43:AI43"/>
      <colBreaks count="6" manualBreakCount="6">
        <brk id="36" max="1048575" man="1"/>
        <brk id="69" max="1048575" man="1"/>
        <brk id="102" max="1048575" man="1"/>
        <brk id="135" max="1048575" man="1"/>
        <brk id="168" max="1048575" man="1"/>
        <brk id="201" max="1048575" man="1"/>
      </colBreaks>
      <pageMargins left="0.70866141732283472" right="0.70866141732283472" top="0.74803149606299213" bottom="0.74803149606299213" header="0.31496062992125984" footer="0.31496062992125984"/>
      <pageSetup paperSize="8" scale="13" fitToWidth="2" fitToHeight="2" orientation="landscape" r:id="rId1"/>
      <headerFooter alignWithMargins="0"/>
    </customSheetView>
    <customSheetView guid="{602C46CA-75E7-4764-8EAC-8D1F7A92EF25}" scale="50" showPageBreaks="1" showGridLines="0" view="pageBreakPreview" topLeftCell="A37">
      <selection activeCell="G43" sqref="G43:AI43"/>
      <colBreaks count="6" manualBreakCount="6">
        <brk id="36" max="1048575" man="1"/>
        <brk id="69" max="1048575" man="1"/>
        <brk id="102" max="1048575" man="1"/>
        <brk id="135" max="1048575" man="1"/>
        <brk id="168" max="1048575" man="1"/>
        <brk id="201" max="1048575" man="1"/>
      </colBreaks>
      <pageMargins left="0.70866141732283472" right="0.70866141732283472" top="0.74803149606299213" bottom="0.74803149606299213" header="0.31496062992125984" footer="0.31496062992125984"/>
      <pageSetup paperSize="8" scale="13" fitToWidth="2" fitToHeight="2" orientation="landscape" r:id="rId2"/>
      <headerFooter alignWithMargins="0"/>
    </customSheetView>
    <customSheetView guid="{ABDB51C7-6D08-40F7-B6BE-16703804264F}" scale="50" showPageBreaks="1" showGridLines="0" view="pageBreakPreview" showRuler="0">
      <selection activeCell="A4" sqref="A4:IV4"/>
      <colBreaks count="6" manualBreakCount="6">
        <brk id="36" max="1048575" man="1"/>
        <brk id="69" max="1048575" man="1"/>
        <brk id="102" max="1048575" man="1"/>
        <brk id="135" max="1048575" man="1"/>
        <brk id="168" max="1048575" man="1"/>
        <brk id="201" max="1048575" man="1"/>
      </colBreaks>
      <pageMargins left="0.70866141732283472" right="0.70866141732283472" top="0.74803149606299213" bottom="0.74803149606299213" header="0.31496062992125984" footer="0.31496062992125984"/>
      <pageSetup paperSize="8" scale="13" fitToWidth="2" fitToHeight="2" orientation="landscape" r:id="rId3"/>
      <headerFooter alignWithMargins="0"/>
    </customSheetView>
    <customSheetView guid="{7C8FB8B5-5EBC-470F-90AF-3696B4743E7A}" scale="50" showPageBreaks="1" showGridLines="0" view="pageBreakPreview" topLeftCell="A37">
      <selection activeCell="G43" sqref="G43:AI43"/>
      <colBreaks count="6" manualBreakCount="6">
        <brk id="36" max="1048575" man="1"/>
        <brk id="69" max="1048575" man="1"/>
        <brk id="102" max="1048575" man="1"/>
        <brk id="135" max="1048575" man="1"/>
        <brk id="168" max="1048575" man="1"/>
        <brk id="201" max="1048575" man="1"/>
      </colBreaks>
      <pageMargins left="0.70866141732283472" right="0.70866141732283472" top="0.74803149606299213" bottom="0.74803149606299213" header="0.31496062992125984" footer="0.31496062992125984"/>
      <pageSetup paperSize="8" scale="13" fitToWidth="2" fitToHeight="2" orientation="landscape" r:id="rId4"/>
      <headerFooter alignWithMargins="0"/>
    </customSheetView>
    <customSheetView guid="{D8208DDB-97EB-4DC8-81A4-48BA925EBC49}" scale="50" showPageBreaks="1" showGridLines="0" view="pageBreakPreview" topLeftCell="A37">
      <selection activeCell="G43" sqref="G43:AI43"/>
      <colBreaks count="6" manualBreakCount="6">
        <brk id="36" max="1048575" man="1"/>
        <brk id="69" max="1048575" man="1"/>
        <brk id="102" max="1048575" man="1"/>
        <brk id="135" max="1048575" man="1"/>
        <brk id="168" max="1048575" man="1"/>
        <brk id="201" max="1048575" man="1"/>
      </colBreaks>
      <pageMargins left="0.70866141732283472" right="0.70866141732283472" top="0.74803149606299213" bottom="0.74803149606299213" header="0.31496062992125984" footer="0.31496062992125984"/>
      <pageSetup paperSize="8" scale="13" fitToWidth="2" fitToHeight="2" orientation="landscape" r:id="rId5"/>
      <headerFooter alignWithMargins="0"/>
    </customSheetView>
    <customSheetView guid="{9F1F7529-1FF0-4D82-9EDA-00729703BE2B}" scale="50" showPageBreaks="1" showGridLines="0" view="pageBreakPreview" topLeftCell="A37">
      <selection activeCell="G43" sqref="G43:AI43"/>
      <colBreaks count="6" manualBreakCount="6">
        <brk id="36" max="1048575" man="1"/>
        <brk id="69" max="1048575" man="1"/>
        <brk id="102" max="1048575" man="1"/>
        <brk id="135" max="1048575" man="1"/>
        <brk id="168" max="1048575" man="1"/>
        <brk id="201" max="1048575" man="1"/>
      </colBreaks>
      <pageMargins left="0.70866141732283472" right="0.70866141732283472" top="0.74803149606299213" bottom="0.74803149606299213" header="0.31496062992125984" footer="0.31496062992125984"/>
      <pageSetup paperSize="8" scale="13" fitToWidth="2" fitToHeight="2" orientation="landscape" r:id="rId6"/>
      <headerFooter alignWithMargins="0"/>
    </customSheetView>
    <customSheetView guid="{85DFE0C7-CF8F-4462-85BC-B49059D30F73}" scale="50" showPageBreaks="1" showGridLines="0" view="pageBreakPreview" topLeftCell="A9">
      <selection activeCell="C13" sqref="C13:C14"/>
      <colBreaks count="6" manualBreakCount="6">
        <brk id="36" max="1048575" man="1"/>
        <brk id="69" max="1048575" man="1"/>
        <brk id="102" max="1048575" man="1"/>
        <brk id="135" max="1048575" man="1"/>
        <brk id="168" max="1048575" man="1"/>
        <brk id="201" max="1048575" man="1"/>
      </colBreaks>
      <pageMargins left="0.70866141732283472" right="0.70866141732283472" top="0.74803149606299213" bottom="0.74803149606299213" header="0.31496062992125984" footer="0.31496062992125984"/>
      <pageSetup paperSize="8" scale="13" fitToWidth="2" fitToHeight="2" orientation="landscape" r:id="rId7"/>
      <headerFooter alignWithMargins="0"/>
    </customSheetView>
  </customSheetViews>
  <mergeCells count="290">
    <mergeCell ref="A1:C1"/>
    <mergeCell ref="E16:F16"/>
    <mergeCell ref="AL16:AM16"/>
    <mergeCell ref="AO16:BQ16"/>
    <mergeCell ref="AK7:BQ14"/>
    <mergeCell ref="BR7:CX14"/>
    <mergeCell ref="H16:AJ16"/>
    <mergeCell ref="N19:O19"/>
    <mergeCell ref="A10:B10"/>
    <mergeCell ref="A11:B11"/>
    <mergeCell ref="A12:B12"/>
    <mergeCell ref="A18:C18"/>
    <mergeCell ref="D1:AJ6"/>
    <mergeCell ref="H19:I19"/>
    <mergeCell ref="Z19:AA19"/>
    <mergeCell ref="A14:B14"/>
    <mergeCell ref="A15:C15"/>
    <mergeCell ref="A16:C16"/>
    <mergeCell ref="A17:C17"/>
    <mergeCell ref="A2:C2"/>
    <mergeCell ref="A3:B3"/>
    <mergeCell ref="A4:B4"/>
    <mergeCell ref="A6:B6"/>
    <mergeCell ref="A5:B5"/>
    <mergeCell ref="A8:B8"/>
    <mergeCell ref="A9:B9"/>
    <mergeCell ref="A13:B13"/>
    <mergeCell ref="D7:AJ14"/>
    <mergeCell ref="CY24:EE24"/>
    <mergeCell ref="AO19:AP19"/>
    <mergeCell ref="AX19:AY19"/>
    <mergeCell ref="BS19:BT19"/>
    <mergeCell ref="BY19:BZ19"/>
    <mergeCell ref="BD19:BE19"/>
    <mergeCell ref="BG19:BH19"/>
    <mergeCell ref="BP19:BQ19"/>
    <mergeCell ref="BM19:BN19"/>
    <mergeCell ref="DZ20:EB20"/>
    <mergeCell ref="DN20:DP20"/>
    <mergeCell ref="DX19:DY19"/>
    <mergeCell ref="EA19:EB19"/>
    <mergeCell ref="DQ20:DS20"/>
    <mergeCell ref="D20:F20"/>
    <mergeCell ref="D24:AJ24"/>
    <mergeCell ref="A7:B7"/>
    <mergeCell ref="AB20:AD20"/>
    <mergeCell ref="BR24:CX24"/>
    <mergeCell ref="AK24:BQ24"/>
    <mergeCell ref="T19:U19"/>
    <mergeCell ref="DB27:DV27"/>
    <mergeCell ref="DH20:DJ20"/>
    <mergeCell ref="DK20:DM20"/>
    <mergeCell ref="CY20:DA20"/>
    <mergeCell ref="DB20:DD20"/>
    <mergeCell ref="DE20:DG20"/>
    <mergeCell ref="DT20:DV20"/>
    <mergeCell ref="D26:AJ26"/>
    <mergeCell ref="EF37:EH37"/>
    <mergeCell ref="EF28:FL28"/>
    <mergeCell ref="EI27:FC27"/>
    <mergeCell ref="EF30:FL30"/>
    <mergeCell ref="EF35:EH36"/>
    <mergeCell ref="FL36:FL37"/>
    <mergeCell ref="EI31:FC31"/>
    <mergeCell ref="FL33:FL34"/>
    <mergeCell ref="EI29:FC29"/>
    <mergeCell ref="FH19:FI19"/>
    <mergeCell ref="FK19:FL19"/>
    <mergeCell ref="ED19:EE19"/>
    <mergeCell ref="EY19:EZ19"/>
    <mergeCell ref="DU19:DV19"/>
    <mergeCell ref="HZ33:HZ34"/>
    <mergeCell ref="GT35:GV36"/>
    <mergeCell ref="FM30:GS30"/>
    <mergeCell ref="FP31:GJ31"/>
    <mergeCell ref="HZ36:HZ37"/>
    <mergeCell ref="GS33:GS34"/>
    <mergeCell ref="GS36:GS37"/>
    <mergeCell ref="FP29:GJ29"/>
    <mergeCell ref="FM28:GS28"/>
    <mergeCell ref="FM37:FO37"/>
    <mergeCell ref="FM35:FO36"/>
    <mergeCell ref="HA19:HB19"/>
    <mergeCell ref="HD19:HE19"/>
    <mergeCell ref="GQ20:GS20"/>
    <mergeCell ref="FQ19:FR19"/>
    <mergeCell ref="GC19:GD19"/>
    <mergeCell ref="FZ19:GA19"/>
    <mergeCell ref="HV19:HW19"/>
    <mergeCell ref="CY26:EE26"/>
    <mergeCell ref="HP19:HQ19"/>
    <mergeCell ref="HS19:HT19"/>
    <mergeCell ref="HG19:HH19"/>
    <mergeCell ref="HJ19:HK19"/>
    <mergeCell ref="HM19:HN19"/>
    <mergeCell ref="GN20:GP20"/>
    <mergeCell ref="GW20:GY20"/>
    <mergeCell ref="GZ20:HB20"/>
    <mergeCell ref="GT20:GV20"/>
    <mergeCell ref="HI20:HK20"/>
    <mergeCell ref="HL20:HN20"/>
    <mergeCell ref="HC20:HE20"/>
    <mergeCell ref="GU19:GV19"/>
    <mergeCell ref="GX19:GY19"/>
    <mergeCell ref="GO19:GP19"/>
    <mergeCell ref="HR20:HT20"/>
    <mergeCell ref="GW27:HQ27"/>
    <mergeCell ref="FT19:FU19"/>
    <mergeCell ref="FW19:FX19"/>
    <mergeCell ref="GI19:GJ19"/>
    <mergeCell ref="FV20:FX20"/>
    <mergeCell ref="FY20:GA20"/>
    <mergeCell ref="AN27:BH27"/>
    <mergeCell ref="BR28:CX28"/>
    <mergeCell ref="BR26:CX26"/>
    <mergeCell ref="AK26:BQ26"/>
    <mergeCell ref="AK20:AM20"/>
    <mergeCell ref="BI20:BK20"/>
    <mergeCell ref="AQ20:AS20"/>
    <mergeCell ref="BU27:CO27"/>
    <mergeCell ref="CM20:CO20"/>
    <mergeCell ref="CP20:CR20"/>
    <mergeCell ref="CD20:CF20"/>
    <mergeCell ref="CG20:CI20"/>
    <mergeCell ref="CJ20:CL20"/>
    <mergeCell ref="CS20:CU20"/>
    <mergeCell ref="BX20:BZ20"/>
    <mergeCell ref="CV20:CX20"/>
    <mergeCell ref="GF19:GG19"/>
    <mergeCell ref="FN19:FO19"/>
    <mergeCell ref="FP27:GJ27"/>
    <mergeCell ref="EF26:FL26"/>
    <mergeCell ref="FM26:GS26"/>
    <mergeCell ref="FD20:FF20"/>
    <mergeCell ref="EI20:EK20"/>
    <mergeCell ref="EO20:EQ20"/>
    <mergeCell ref="GK20:GM20"/>
    <mergeCell ref="EL20:EN20"/>
    <mergeCell ref="EX20:EZ20"/>
    <mergeCell ref="EI25:FC25"/>
    <mergeCell ref="FA20:FC20"/>
    <mergeCell ref="FM24:GS24"/>
    <mergeCell ref="FG20:FI20"/>
    <mergeCell ref="FM20:FO20"/>
    <mergeCell ref="GB20:GD20"/>
    <mergeCell ref="FS20:FU20"/>
    <mergeCell ref="FP20:FR20"/>
    <mergeCell ref="EU20:EW20"/>
    <mergeCell ref="EF20:EH20"/>
    <mergeCell ref="GE20:GG20"/>
    <mergeCell ref="GH20:GJ20"/>
    <mergeCell ref="EF24:FL24"/>
    <mergeCell ref="FJ20:FL20"/>
    <mergeCell ref="ER20:ET20"/>
    <mergeCell ref="AK28:BQ28"/>
    <mergeCell ref="A34:C34"/>
    <mergeCell ref="A38:C38"/>
    <mergeCell ref="A35:C36"/>
    <mergeCell ref="CY30:EE30"/>
    <mergeCell ref="AJ33:AJ34"/>
    <mergeCell ref="A82:C82"/>
    <mergeCell ref="A39:A79"/>
    <mergeCell ref="A32:C32"/>
    <mergeCell ref="A30:C30"/>
    <mergeCell ref="DB31:DV31"/>
    <mergeCell ref="G31:AA31"/>
    <mergeCell ref="AJ36:AJ37"/>
    <mergeCell ref="D37:F37"/>
    <mergeCell ref="BQ33:BQ34"/>
    <mergeCell ref="CX33:CX34"/>
    <mergeCell ref="BQ36:BQ37"/>
    <mergeCell ref="BU31:CO31"/>
    <mergeCell ref="AK30:BQ30"/>
    <mergeCell ref="BR30:CX30"/>
    <mergeCell ref="AN31:BH31"/>
    <mergeCell ref="A31:C31"/>
    <mergeCell ref="A81:C81"/>
    <mergeCell ref="CY28:EE28"/>
    <mergeCell ref="AN29:BH29"/>
    <mergeCell ref="A80:C80"/>
    <mergeCell ref="A33:C33"/>
    <mergeCell ref="A37:C37"/>
    <mergeCell ref="CY35:DA36"/>
    <mergeCell ref="EE36:EE37"/>
    <mergeCell ref="AK35:AM36"/>
    <mergeCell ref="AK37:AM37"/>
    <mergeCell ref="CY37:DA37"/>
    <mergeCell ref="DB29:DV29"/>
    <mergeCell ref="EE33:EE34"/>
    <mergeCell ref="BR35:BT36"/>
    <mergeCell ref="CX36:CX37"/>
    <mergeCell ref="BR37:BT37"/>
    <mergeCell ref="D35:F36"/>
    <mergeCell ref="A29:C29"/>
    <mergeCell ref="D30:AJ30"/>
    <mergeCell ref="BU29:CO29"/>
    <mergeCell ref="G29:AA29"/>
    <mergeCell ref="A24:C24"/>
    <mergeCell ref="A26:C26"/>
    <mergeCell ref="D28:AJ28"/>
    <mergeCell ref="A25:C25"/>
    <mergeCell ref="A19:C19"/>
    <mergeCell ref="A22:C22"/>
    <mergeCell ref="A21:C21"/>
    <mergeCell ref="A23:C23"/>
    <mergeCell ref="A20:C20"/>
    <mergeCell ref="M20:O20"/>
    <mergeCell ref="P20:R20"/>
    <mergeCell ref="J20:L20"/>
    <mergeCell ref="A27:C27"/>
    <mergeCell ref="AF19:AG19"/>
    <mergeCell ref="W19:X19"/>
    <mergeCell ref="A28:C28"/>
    <mergeCell ref="AE20:AG20"/>
    <mergeCell ref="AH20:AJ20"/>
    <mergeCell ref="G27:AA27"/>
    <mergeCell ref="V20:X20"/>
    <mergeCell ref="Y20:AA20"/>
    <mergeCell ref="S20:U20"/>
    <mergeCell ref="E19:F19"/>
    <mergeCell ref="G20:I20"/>
    <mergeCell ref="HX20:HZ20"/>
    <mergeCell ref="GT24:HZ24"/>
    <mergeCell ref="GW25:HQ25"/>
    <mergeCell ref="HO20:HQ20"/>
    <mergeCell ref="HF20:HH20"/>
    <mergeCell ref="G25:AA25"/>
    <mergeCell ref="GT26:HZ26"/>
    <mergeCell ref="HU20:HW20"/>
    <mergeCell ref="DW20:DY20"/>
    <mergeCell ref="DB25:DV25"/>
    <mergeCell ref="EC20:EE20"/>
    <mergeCell ref="AN25:BH25"/>
    <mergeCell ref="AT20:AV20"/>
    <mergeCell ref="AW20:AY20"/>
    <mergeCell ref="AZ20:BB20"/>
    <mergeCell ref="BF20:BH20"/>
    <mergeCell ref="AN20:AP20"/>
    <mergeCell ref="BC20:BE20"/>
    <mergeCell ref="BO20:BQ20"/>
    <mergeCell ref="BL20:BN20"/>
    <mergeCell ref="BU20:BW20"/>
    <mergeCell ref="BR20:BT20"/>
    <mergeCell ref="CA20:CC20"/>
    <mergeCell ref="BU25:CO25"/>
    <mergeCell ref="CY7:EE14"/>
    <mergeCell ref="AK1:BQ6"/>
    <mergeCell ref="BR1:CX6"/>
    <mergeCell ref="CY1:EE6"/>
    <mergeCell ref="FB19:FC19"/>
    <mergeCell ref="FE19:FF19"/>
    <mergeCell ref="EP19:EQ19"/>
    <mergeCell ref="ES19:ET19"/>
    <mergeCell ref="EV19:EW19"/>
    <mergeCell ref="CE19:CF19"/>
    <mergeCell ref="CK19:CL19"/>
    <mergeCell ref="CQ19:CR19"/>
    <mergeCell ref="CZ16:DA16"/>
    <mergeCell ref="CZ19:DA19"/>
    <mergeCell ref="DC19:DD19"/>
    <mergeCell ref="DI19:DJ19"/>
    <mergeCell ref="DL19:DM19"/>
    <mergeCell ref="BS16:BT16"/>
    <mergeCell ref="BV16:CX16"/>
    <mergeCell ref="DO19:DP19"/>
    <mergeCell ref="DR19:DS19"/>
    <mergeCell ref="GW29:HQ29"/>
    <mergeCell ref="GW31:HQ31"/>
    <mergeCell ref="GT37:GV37"/>
    <mergeCell ref="GT30:HZ30"/>
    <mergeCell ref="FP25:GJ25"/>
    <mergeCell ref="GT1:HZ6"/>
    <mergeCell ref="EF1:FL6"/>
    <mergeCell ref="EF7:FL14"/>
    <mergeCell ref="FM1:GS6"/>
    <mergeCell ref="HY19:HZ19"/>
    <mergeCell ref="FQ16:GS16"/>
    <mergeCell ref="FN16:FO16"/>
    <mergeCell ref="GR19:GS19"/>
    <mergeCell ref="FM7:GS14"/>
    <mergeCell ref="GL19:GM19"/>
    <mergeCell ref="EG16:EH16"/>
    <mergeCell ref="EJ16:FL16"/>
    <mergeCell ref="EG19:EH19"/>
    <mergeCell ref="EJ19:EK19"/>
    <mergeCell ref="EM19:EN19"/>
    <mergeCell ref="GT7:HZ14"/>
    <mergeCell ref="GX16:HZ16"/>
    <mergeCell ref="GU16:GV16"/>
    <mergeCell ref="GT28:HZ28"/>
  </mergeCells>
  <phoneticPr fontId="8" type="noConversion"/>
  <conditionalFormatting sqref="AJ39:AJ80">
    <cfRule type="expression" dxfId="1943" priority="1471" stopIfTrue="1">
      <formula>NOT(ISERROR(SEARCH("No rating",AJ39)))</formula>
    </cfRule>
    <cfRule type="expression" dxfId="1942" priority="1472" stopIfTrue="1">
      <formula>NOT(ISERROR(SEARCH("Green",AJ39)))</formula>
    </cfRule>
    <cfRule type="expression" dxfId="1941" priority="1473" stopIfTrue="1">
      <formula>NOT(ISERROR(SEARCH("Amber",AJ39)))</formula>
    </cfRule>
  </conditionalFormatting>
  <conditionalFormatting sqref="AJ35 BQ35 CX35 EE35 FL35 GS35 HZ35">
    <cfRule type="expression" dxfId="1940" priority="1474" stopIfTrue="1">
      <formula>NOT(ISERROR(SEARCH("Green",AJ35)))</formula>
    </cfRule>
    <cfRule type="expression" dxfId="1939" priority="1475" stopIfTrue="1">
      <formula>NOT(ISERROR(SEARCH("Amber",AJ35)))</formula>
    </cfRule>
    <cfRule type="expression" dxfId="1938" priority="1476" stopIfTrue="1">
      <formula>NOT(ISERROR(SEARCH("Red",AJ35)))</formula>
    </cfRule>
  </conditionalFormatting>
  <conditionalFormatting sqref="D41:D79">
    <cfRule type="expression" dxfId="1937" priority="1477" stopIfTrue="1">
      <formula>IF($D41&gt;$D$34,1)</formula>
    </cfRule>
  </conditionalFormatting>
  <conditionalFormatting sqref="E40:E79">
    <cfRule type="expression" dxfId="1936" priority="1478" stopIfTrue="1">
      <formula>IF($E40&gt;$E$34,1)</formula>
    </cfRule>
  </conditionalFormatting>
  <conditionalFormatting sqref="F40:F79">
    <cfRule type="expression" dxfId="1935" priority="1479" stopIfTrue="1">
      <formula>IF($F40&gt;$F$34,1)</formula>
    </cfRule>
  </conditionalFormatting>
  <conditionalFormatting sqref="G39:G79">
    <cfRule type="expression" dxfId="1934" priority="1480" stopIfTrue="1">
      <formula>IF($G39&gt;$G$34,1)</formula>
    </cfRule>
  </conditionalFormatting>
  <conditionalFormatting sqref="H39:H40 H42:H79">
    <cfRule type="expression" dxfId="1933" priority="1481" stopIfTrue="1">
      <formula>IF($H39&gt;$H$34,1)</formula>
    </cfRule>
  </conditionalFormatting>
  <conditionalFormatting sqref="I39:I79">
    <cfRule type="expression" dxfId="1932" priority="1482" stopIfTrue="1">
      <formula>IF($I39&gt;$I$34,1)</formula>
    </cfRule>
  </conditionalFormatting>
  <conditionalFormatting sqref="J39:J79">
    <cfRule type="expression" dxfId="1931" priority="1483" stopIfTrue="1">
      <formula>IF($J39&gt;$J$34,1)</formula>
    </cfRule>
  </conditionalFormatting>
  <conditionalFormatting sqref="K39:K79">
    <cfRule type="expression" dxfId="1930" priority="1484" stopIfTrue="1">
      <formula>IF($K39&gt;$K$34,1)</formula>
    </cfRule>
  </conditionalFormatting>
  <conditionalFormatting sqref="L39:L79">
    <cfRule type="expression" dxfId="1929" priority="1485" stopIfTrue="1">
      <formula>IF($L39&gt;$L$34,1)</formula>
    </cfRule>
  </conditionalFormatting>
  <conditionalFormatting sqref="M39:M79">
    <cfRule type="expression" dxfId="1928" priority="1486" stopIfTrue="1">
      <formula>IF($M39&gt;$M$34,1)</formula>
    </cfRule>
  </conditionalFormatting>
  <conditionalFormatting sqref="N39:N79">
    <cfRule type="expression" dxfId="1927" priority="1487" stopIfTrue="1">
      <formula>IF($N39&gt;$N$34,1)</formula>
    </cfRule>
  </conditionalFormatting>
  <conditionalFormatting sqref="O39:O79">
    <cfRule type="expression" dxfId="1926" priority="1488" stopIfTrue="1">
      <formula>IF($O39&gt;$O$34,1)</formula>
    </cfRule>
  </conditionalFormatting>
  <conditionalFormatting sqref="P39:P79">
    <cfRule type="expression" dxfId="1925" priority="1489" stopIfTrue="1">
      <formula>IF($P39&gt;$P$34,1)</formula>
    </cfRule>
  </conditionalFormatting>
  <conditionalFormatting sqref="Q39:Q79">
    <cfRule type="expression" dxfId="1924" priority="1490" stopIfTrue="1">
      <formula>IF($Q39&gt;$Q$34,1)</formula>
    </cfRule>
  </conditionalFormatting>
  <conditionalFormatting sqref="R39:R79">
    <cfRule type="expression" dxfId="1923" priority="1491" stopIfTrue="1">
      <formula>IF($R39&gt;$R$34,1)</formula>
    </cfRule>
  </conditionalFormatting>
  <conditionalFormatting sqref="S39:S79">
    <cfRule type="expression" dxfId="1922" priority="1492" stopIfTrue="1">
      <formula>IF($S39&gt;$S$34,1)</formula>
    </cfRule>
  </conditionalFormatting>
  <conditionalFormatting sqref="T39:T79">
    <cfRule type="expression" dxfId="1921" priority="1493" stopIfTrue="1">
      <formula>IF($T39&gt;$T$34,1)</formula>
    </cfRule>
  </conditionalFormatting>
  <conditionalFormatting sqref="U39:U79">
    <cfRule type="expression" dxfId="1920" priority="1494" stopIfTrue="1">
      <formula>IF($U39&gt;$U$34,1)</formula>
    </cfRule>
  </conditionalFormatting>
  <conditionalFormatting sqref="V39:V79">
    <cfRule type="expression" dxfId="1919" priority="1495" stopIfTrue="1">
      <formula>IF($V39&gt;$V$34,1)</formula>
    </cfRule>
  </conditionalFormatting>
  <conditionalFormatting sqref="W39:W79">
    <cfRule type="expression" dxfId="1918" priority="1496" stopIfTrue="1">
      <formula>IF($W39&gt;$W$34,1)</formula>
    </cfRule>
  </conditionalFormatting>
  <conditionalFormatting sqref="X39:X78">
    <cfRule type="expression" dxfId="1917" priority="1497" stopIfTrue="1">
      <formula>IF($X39&gt;$X$34,1)</formula>
    </cfRule>
  </conditionalFormatting>
  <conditionalFormatting sqref="Y39:Y78">
    <cfRule type="expression" dxfId="1916" priority="1498" stopIfTrue="1">
      <formula>IF($Y39&gt;$Y$34,1)</formula>
    </cfRule>
  </conditionalFormatting>
  <conditionalFormatting sqref="Z39:Z78">
    <cfRule type="expression" dxfId="1915" priority="1499" stopIfTrue="1">
      <formula>IF($Z39&gt;$Z$34,1)</formula>
    </cfRule>
  </conditionalFormatting>
  <conditionalFormatting sqref="AA39:AA78">
    <cfRule type="expression" dxfId="1914" priority="1500" stopIfTrue="1">
      <formula>IF($AA39&gt;$AA$34,1)</formula>
    </cfRule>
  </conditionalFormatting>
  <conditionalFormatting sqref="AB39:AB79">
    <cfRule type="expression" dxfId="1913" priority="1501" stopIfTrue="1">
      <formula>IF($AB39&gt;$AB$34,1)</formula>
    </cfRule>
  </conditionalFormatting>
  <conditionalFormatting sqref="AC39:AC79">
    <cfRule type="expression" dxfId="1912" priority="1502" stopIfTrue="1">
      <formula>IF($AC39&gt;$AC$34,1)</formula>
    </cfRule>
  </conditionalFormatting>
  <conditionalFormatting sqref="AD39:AD79">
    <cfRule type="expression" dxfId="1911" priority="1503" stopIfTrue="1">
      <formula>IF($AD39&gt;$AD$34,1)</formula>
    </cfRule>
  </conditionalFormatting>
  <conditionalFormatting sqref="AE39:AE79">
    <cfRule type="expression" dxfId="1910" priority="1504" stopIfTrue="1">
      <formula>IF($AE39&gt;$AE$34,1)</formula>
    </cfRule>
  </conditionalFormatting>
  <conditionalFormatting sqref="AF39:AF79">
    <cfRule type="expression" dxfId="1909" priority="1505" stopIfTrue="1">
      <formula>IF($AF39&gt;$AF$34,1)</formula>
    </cfRule>
  </conditionalFormatting>
  <conditionalFormatting sqref="AG39:AG79">
    <cfRule type="expression" dxfId="1908" priority="1506" stopIfTrue="1">
      <formula>IF($AG39&gt;$AG$34,1)</formula>
    </cfRule>
  </conditionalFormatting>
  <conditionalFormatting sqref="AK39:AK42 AK44:AK79">
    <cfRule type="expression" dxfId="1907" priority="1507" stopIfTrue="1">
      <formula>IF($AK39&gt;$AK$34,1)</formula>
    </cfRule>
  </conditionalFormatting>
  <conditionalFormatting sqref="AL39:AL79">
    <cfRule type="expression" dxfId="1906" priority="1508" stopIfTrue="1">
      <formula>IF($AL39&gt;$AL$34,1)</formula>
    </cfRule>
  </conditionalFormatting>
  <conditionalFormatting sqref="GV79 AM39:AM79">
    <cfRule type="expression" dxfId="1905" priority="1509" stopIfTrue="1">
      <formula>IF($AM39&gt;$AM$34,1)</formula>
    </cfRule>
  </conditionalFormatting>
  <conditionalFormatting sqref="AN39:AN79">
    <cfRule type="expression" dxfId="1904" priority="1510" stopIfTrue="1">
      <formula>IF($AN39&gt;$AN$34,1)</formula>
    </cfRule>
  </conditionalFormatting>
  <conditionalFormatting sqref="AO39:AO79">
    <cfRule type="expression" dxfId="1903" priority="1511" stopIfTrue="1">
      <formula>IF($AO39&gt;$AO$34,1)</formula>
    </cfRule>
  </conditionalFormatting>
  <conditionalFormatting sqref="AP39:AP79">
    <cfRule type="expression" dxfId="1902" priority="1512" stopIfTrue="1">
      <formula>IF($AP39&gt;$AP$34,1)</formula>
    </cfRule>
  </conditionalFormatting>
  <conditionalFormatting sqref="AQ39:AQ79">
    <cfRule type="expression" dxfId="1901" priority="1513" stopIfTrue="1">
      <formula>IF($AQ39&gt;$AQ$34,1)</formula>
    </cfRule>
  </conditionalFormatting>
  <conditionalFormatting sqref="AR39:AR79">
    <cfRule type="expression" dxfId="1900" priority="1514" stopIfTrue="1">
      <formula>IF($AR39&gt;$AR$34,1)</formula>
    </cfRule>
  </conditionalFormatting>
  <conditionalFormatting sqref="AS39:AS79">
    <cfRule type="expression" dxfId="1899" priority="1515" stopIfTrue="1">
      <formula>IF($AS39&gt;$AS$34,1)</formula>
    </cfRule>
  </conditionalFormatting>
  <conditionalFormatting sqref="AT39:AT79">
    <cfRule type="expression" dxfId="1898" priority="1516" stopIfTrue="1">
      <formula>IF($AT39&gt;$AT$34,1)</formula>
    </cfRule>
  </conditionalFormatting>
  <conditionalFormatting sqref="AU39:AU79">
    <cfRule type="expression" dxfId="1897" priority="1517" stopIfTrue="1">
      <formula>IF($AU39&gt;$AU$34,1)</formula>
    </cfRule>
  </conditionalFormatting>
  <conditionalFormatting sqref="AV39:AV79">
    <cfRule type="expression" dxfId="1896" priority="1518" stopIfTrue="1">
      <formula>IF($AV39&gt;$AV$34,1)</formula>
    </cfRule>
  </conditionalFormatting>
  <conditionalFormatting sqref="AW39:AW79">
    <cfRule type="expression" dxfId="1895" priority="1519" stopIfTrue="1">
      <formula>IF($AW39&gt;$AW$34,1)</formula>
    </cfRule>
  </conditionalFormatting>
  <conditionalFormatting sqref="AX39:AX79">
    <cfRule type="expression" dxfId="1894" priority="1520" stopIfTrue="1">
      <formula>IF($AX39&gt;$AX$34,1)</formula>
    </cfRule>
  </conditionalFormatting>
  <conditionalFormatting sqref="AY39:AY79">
    <cfRule type="expression" dxfId="1893" priority="1521" stopIfTrue="1">
      <formula>IF($AY39&gt;$AY$34,1)</formula>
    </cfRule>
  </conditionalFormatting>
  <conditionalFormatting sqref="AZ39:AZ79">
    <cfRule type="expression" dxfId="1892" priority="1522" stopIfTrue="1">
      <formula>IF($AZ39&gt;$AZ$34,1)</formula>
    </cfRule>
  </conditionalFormatting>
  <conditionalFormatting sqref="BA39:BA79">
    <cfRule type="expression" dxfId="1891" priority="1523" stopIfTrue="1">
      <formula>IF($BA39&gt;$BA$34,1)</formula>
    </cfRule>
  </conditionalFormatting>
  <conditionalFormatting sqref="BB39:BB79">
    <cfRule type="expression" dxfId="1890" priority="1524" stopIfTrue="1">
      <formula>IF($BB39&gt;$BB$34,1)</formula>
    </cfRule>
  </conditionalFormatting>
  <conditionalFormatting sqref="BC39:BC79">
    <cfRule type="expression" dxfId="1889" priority="1525" stopIfTrue="1">
      <formula>IF($BC39&gt;$BC$34,1)</formula>
    </cfRule>
  </conditionalFormatting>
  <conditionalFormatting sqref="BD39:BD79">
    <cfRule type="expression" dxfId="1888" priority="1526" stopIfTrue="1">
      <formula>IF($BD39&gt;$BD$34,1)</formula>
    </cfRule>
  </conditionalFormatting>
  <conditionalFormatting sqref="BE39:BE79">
    <cfRule type="expression" dxfId="1887" priority="1527" stopIfTrue="1">
      <formula>IF($BE39&gt;$BE$34,1)</formula>
    </cfRule>
  </conditionalFormatting>
  <conditionalFormatting sqref="BF39:BF79">
    <cfRule type="expression" dxfId="1886" priority="1528" stopIfTrue="1">
      <formula>IF($BF39&gt;$BF$34,1)</formula>
    </cfRule>
  </conditionalFormatting>
  <conditionalFormatting sqref="BG39:BG79">
    <cfRule type="expression" dxfId="1885" priority="1529" stopIfTrue="1">
      <formula>IF($BG39&gt;$BG$34,1)</formula>
    </cfRule>
  </conditionalFormatting>
  <conditionalFormatting sqref="BH39:BH79">
    <cfRule type="expression" dxfId="1884" priority="1530" stopIfTrue="1">
      <formula>IF($BH39&gt;$BH$34,1)</formula>
    </cfRule>
  </conditionalFormatting>
  <conditionalFormatting sqref="BI39:BI79">
    <cfRule type="expression" dxfId="1883" priority="1531" stopIfTrue="1">
      <formula>IF($BI39&gt;$BI$34,1)</formula>
    </cfRule>
  </conditionalFormatting>
  <conditionalFormatting sqref="BJ39:BJ79">
    <cfRule type="expression" dxfId="1882" priority="1532" stopIfTrue="1">
      <formula>IF($BJ39&gt;$BJ$34,1)</formula>
    </cfRule>
  </conditionalFormatting>
  <conditionalFormatting sqref="BK39:BK79">
    <cfRule type="expression" dxfId="1881" priority="1533" stopIfTrue="1">
      <formula>IF($BK39&gt;$BK$34,1)</formula>
    </cfRule>
  </conditionalFormatting>
  <conditionalFormatting sqref="BL39:BL79">
    <cfRule type="expression" dxfId="1880" priority="1534" stopIfTrue="1">
      <formula>IF($BL39&gt;$BL$34,1)</formula>
    </cfRule>
  </conditionalFormatting>
  <conditionalFormatting sqref="BM39:BM79">
    <cfRule type="expression" dxfId="1879" priority="1535" stopIfTrue="1">
      <formula>IF($BM39&gt;$BM$34,1)</formula>
    </cfRule>
  </conditionalFormatting>
  <conditionalFormatting sqref="BN39:BN79">
    <cfRule type="expression" dxfId="1878" priority="1536" stopIfTrue="1">
      <formula>IF($BN39&gt;$BN$34,1)</formula>
    </cfRule>
  </conditionalFormatting>
  <conditionalFormatting sqref="BR39:BR79">
    <cfRule type="expression" dxfId="1877" priority="1537" stopIfTrue="1">
      <formula>IF($BR39&gt;$BR$34,1)</formula>
    </cfRule>
  </conditionalFormatting>
  <conditionalFormatting sqref="BS39:BS45 BS47:BS79">
    <cfRule type="expression" dxfId="1876" priority="1538" stopIfTrue="1">
      <formula>IF($BS39&gt;$BS$34,1)</formula>
    </cfRule>
  </conditionalFormatting>
  <conditionalFormatting sqref="BT39:BT79">
    <cfRule type="expression" dxfId="1875" priority="1539" stopIfTrue="1">
      <formula>IF($BT39&gt;$BT$34,1)</formula>
    </cfRule>
  </conditionalFormatting>
  <conditionalFormatting sqref="BU39:BU79">
    <cfRule type="expression" dxfId="1874" priority="1540" stopIfTrue="1">
      <formula>IF($BU39&gt;$BU$34,1)</formula>
    </cfRule>
  </conditionalFormatting>
  <conditionalFormatting sqref="BV39:BV79">
    <cfRule type="expression" dxfId="1873" priority="1541" stopIfTrue="1">
      <formula>IF($BV39&gt;$BV$34,1)</formula>
    </cfRule>
  </conditionalFormatting>
  <conditionalFormatting sqref="BW39:BW79">
    <cfRule type="expression" dxfId="1872" priority="1542" stopIfTrue="1">
      <formula>IF($BW39&gt;$BW$34,1)</formula>
    </cfRule>
  </conditionalFormatting>
  <conditionalFormatting sqref="BX39:BX79">
    <cfRule type="expression" dxfId="1871" priority="1543" stopIfTrue="1">
      <formula>IF($BX39&gt;$BX$34,1)</formula>
    </cfRule>
  </conditionalFormatting>
  <conditionalFormatting sqref="BY39:BY79">
    <cfRule type="expression" dxfId="1870" priority="1544" stopIfTrue="1">
      <formula>IF($BY39&gt;$BY$34,1)</formula>
    </cfRule>
  </conditionalFormatting>
  <conditionalFormatting sqref="BZ39:BZ79">
    <cfRule type="expression" dxfId="1869" priority="1545" stopIfTrue="1">
      <formula>IF($BZ39&gt;$BZ$34,1)</formula>
    </cfRule>
  </conditionalFormatting>
  <conditionalFormatting sqref="CA39:CA79">
    <cfRule type="expression" dxfId="1868" priority="1546" stopIfTrue="1">
      <formula>IF($CA39&gt;$CA$34,1)</formula>
    </cfRule>
  </conditionalFormatting>
  <conditionalFormatting sqref="CB39:CB79">
    <cfRule type="expression" dxfId="1867" priority="1547" stopIfTrue="1">
      <formula>IF($CB$39&gt;$CB$34,1)</formula>
    </cfRule>
  </conditionalFormatting>
  <conditionalFormatting sqref="CC39:CC79">
    <cfRule type="expression" dxfId="1866" priority="1548" stopIfTrue="1">
      <formula>IF($CC39&gt;$CC$34,1)</formula>
    </cfRule>
  </conditionalFormatting>
  <conditionalFormatting sqref="CD39:CD79">
    <cfRule type="expression" dxfId="1865" priority="1549" stopIfTrue="1">
      <formula>IF($CD39&gt;$CD$34,1)</formula>
    </cfRule>
  </conditionalFormatting>
  <conditionalFormatting sqref="CE39:CE79">
    <cfRule type="expression" dxfId="1864" priority="1550" stopIfTrue="1">
      <formula>IF($CE39&gt;$CE$34,1)</formula>
    </cfRule>
  </conditionalFormatting>
  <conditionalFormatting sqref="CF39:CF79">
    <cfRule type="expression" dxfId="1863" priority="1551" stopIfTrue="1">
      <formula>IF($CF39&gt;$CF$34,1)</formula>
    </cfRule>
  </conditionalFormatting>
  <conditionalFormatting sqref="CG39:CG79">
    <cfRule type="expression" dxfId="1862" priority="1552" stopIfTrue="1">
      <formula>IF($CG39&gt;$CG$34,1)</formula>
    </cfRule>
  </conditionalFormatting>
  <conditionalFormatting sqref="CH39:CH79">
    <cfRule type="expression" dxfId="1861" priority="1553" stopIfTrue="1">
      <formula>IF($CH39&gt;$CH$34,1)</formula>
    </cfRule>
  </conditionalFormatting>
  <conditionalFormatting sqref="CI39:CI79">
    <cfRule type="expression" dxfId="1860" priority="1554" stopIfTrue="1">
      <formula>IF($CI39&gt;$CI$34,1)</formula>
    </cfRule>
  </conditionalFormatting>
  <conditionalFormatting sqref="CJ39:CJ79">
    <cfRule type="expression" dxfId="1859" priority="1555" stopIfTrue="1">
      <formula>IF($CJ39&gt;$CJ$34,1)</formula>
    </cfRule>
  </conditionalFormatting>
  <conditionalFormatting sqref="CK39:CK79">
    <cfRule type="expression" dxfId="1858" priority="1556" stopIfTrue="1">
      <formula>IF($CK39&gt;$CK$34,1)</formula>
    </cfRule>
  </conditionalFormatting>
  <conditionalFormatting sqref="CL39:CL79">
    <cfRule type="expression" dxfId="1857" priority="1557" stopIfTrue="1">
      <formula>IF($CL39&gt;$CL$34,1)</formula>
    </cfRule>
  </conditionalFormatting>
  <conditionalFormatting sqref="CM39:CM79">
    <cfRule type="expression" dxfId="1856" priority="1558" stopIfTrue="1">
      <formula>IF($CM39&gt;$CM$34,1)</formula>
    </cfRule>
  </conditionalFormatting>
  <conditionalFormatting sqref="CN39:CN79">
    <cfRule type="expression" dxfId="1855" priority="1559" stopIfTrue="1">
      <formula>IF($CN39&gt;$CN$34,1)</formula>
    </cfRule>
  </conditionalFormatting>
  <conditionalFormatting sqref="CO39:CO79">
    <cfRule type="expression" dxfId="1854" priority="1560" stopIfTrue="1">
      <formula>IF($CO39&gt;$CO$34,1)</formula>
    </cfRule>
  </conditionalFormatting>
  <conditionalFormatting sqref="CP39:CP79">
    <cfRule type="expression" dxfId="1853" priority="1561" stopIfTrue="1">
      <formula>IF($CP39&gt;$CP$34,1)</formula>
    </cfRule>
  </conditionalFormatting>
  <conditionalFormatting sqref="CQ39:CQ79">
    <cfRule type="expression" dxfId="1852" priority="1562" stopIfTrue="1">
      <formula>IF($CQ39&gt;$CQ$34,1)</formula>
    </cfRule>
  </conditionalFormatting>
  <conditionalFormatting sqref="CR39:CR79">
    <cfRule type="expression" dxfId="1851" priority="1563" stopIfTrue="1">
      <formula>IF($CR39&gt;$CR$34,1)</formula>
    </cfRule>
  </conditionalFormatting>
  <conditionalFormatting sqref="CS39:CS79">
    <cfRule type="expression" dxfId="1850" priority="1564" stopIfTrue="1">
      <formula>IF($CS39&gt;$CS$34,1)</formula>
    </cfRule>
  </conditionalFormatting>
  <conditionalFormatting sqref="CT39:CT79">
    <cfRule type="expression" dxfId="1849" priority="1565" stopIfTrue="1">
      <formula>IF($CT39&gt;$CT$34,1)</formula>
    </cfRule>
  </conditionalFormatting>
  <conditionalFormatting sqref="CU39:CU79">
    <cfRule type="expression" dxfId="1848" priority="1566" stopIfTrue="1">
      <formula>IF($CU39&gt;$CU$34,1)</formula>
    </cfRule>
  </conditionalFormatting>
  <conditionalFormatting sqref="CV39:CV79">
    <cfRule type="expression" dxfId="1847" priority="1567" stopIfTrue="1">
      <formula>IF($CV39&gt;$CV$34,1)</formula>
    </cfRule>
  </conditionalFormatting>
  <conditionalFormatting sqref="CW39:CW79">
    <cfRule type="expression" dxfId="1846" priority="1568" stopIfTrue="1">
      <formula>IF($CW39&gt;$CW$34,1)</formula>
    </cfRule>
  </conditionalFormatting>
  <conditionalFormatting sqref="BO39:BO79">
    <cfRule type="expression" dxfId="1845" priority="1569" stopIfTrue="1">
      <formula>IF($BO39&gt;$BO$34,1)</formula>
    </cfRule>
  </conditionalFormatting>
  <conditionalFormatting sqref="AH39:AH79">
    <cfRule type="expression" dxfId="1844" priority="1570" stopIfTrue="1">
      <formula>IF($AH39&gt;$AH$34,1)</formula>
    </cfRule>
  </conditionalFormatting>
  <conditionalFormatting sqref="AI39:AI43 AI45:AI58 AI60:AI79">
    <cfRule type="expression" dxfId="1843" priority="1571" stopIfTrue="1">
      <formula>IF($AI39&gt;$AI$34,1)</formula>
    </cfRule>
  </conditionalFormatting>
  <conditionalFormatting sqref="CY39:CY79">
    <cfRule type="expression" dxfId="1842" priority="1572" stopIfTrue="1">
      <formula>IF($CY39&gt;$CY$34,1)</formula>
    </cfRule>
  </conditionalFormatting>
  <conditionalFormatting sqref="DA39:DA79">
    <cfRule type="expression" dxfId="1841" priority="1573" stopIfTrue="1">
      <formula>IF($DA39&gt;$DA$34,1)</formula>
    </cfRule>
  </conditionalFormatting>
  <conditionalFormatting sqref="DB39:DB79">
    <cfRule type="expression" dxfId="1840" priority="1574" stopIfTrue="1">
      <formula>IF($DB39&gt;$DB$34,1)</formula>
    </cfRule>
  </conditionalFormatting>
  <conditionalFormatting sqref="DC39:DC79">
    <cfRule type="expression" dxfId="1839" priority="1575" stopIfTrue="1">
      <formula>IF($DC39&gt;$DC$34,1)</formula>
    </cfRule>
  </conditionalFormatting>
  <conditionalFormatting sqref="DD39:DD79">
    <cfRule type="expression" dxfId="1838" priority="1576" stopIfTrue="1">
      <formula>IF($DD39&gt;$DD$34,1)</formula>
    </cfRule>
  </conditionalFormatting>
  <conditionalFormatting sqref="DE39:DE79">
    <cfRule type="expression" dxfId="1837" priority="1577" stopIfTrue="1">
      <formula>IF($DE39&gt;$DE$34,1)</formula>
    </cfRule>
  </conditionalFormatting>
  <conditionalFormatting sqref="DF39">
    <cfRule type="expression" dxfId="1836" priority="1578" stopIfTrue="1">
      <formula>IF($DF39&gt;$DF$34,1)</formula>
    </cfRule>
  </conditionalFormatting>
  <conditionalFormatting sqref="DG39:DG79">
    <cfRule type="expression" dxfId="1835" priority="1579" stopIfTrue="1">
      <formula>IF($DG39&gt;$DG$34,1)</formula>
    </cfRule>
  </conditionalFormatting>
  <conditionalFormatting sqref="DH39:DH79">
    <cfRule type="expression" dxfId="1834" priority="1580" stopIfTrue="1">
      <formula>IF($DH39&gt;$DH$34,1)</formula>
    </cfRule>
  </conditionalFormatting>
  <conditionalFormatting sqref="DI39:DI79">
    <cfRule type="expression" dxfId="1833" priority="1581" stopIfTrue="1">
      <formula>IF($DI$39&gt;$DI$34,1)</formula>
    </cfRule>
  </conditionalFormatting>
  <conditionalFormatting sqref="DJ39:DJ79">
    <cfRule type="expression" dxfId="1832" priority="1582" stopIfTrue="1">
      <formula>IF($DJ39&gt;$DJ$34,1)</formula>
    </cfRule>
  </conditionalFormatting>
  <conditionalFormatting sqref="DK39:DK79">
    <cfRule type="expression" dxfId="1831" priority="1583" stopIfTrue="1">
      <formula>IF($DK39&gt;$DK$34,1)</formula>
    </cfRule>
  </conditionalFormatting>
  <conditionalFormatting sqref="DL39:DL79">
    <cfRule type="expression" dxfId="1830" priority="1584" stopIfTrue="1">
      <formula>IF($DL$39&gt;$DL$34,1)</formula>
    </cfRule>
  </conditionalFormatting>
  <conditionalFormatting sqref="DM39:DM79">
    <cfRule type="expression" dxfId="1829" priority="1585" stopIfTrue="1">
      <formula>IF($DM39&gt;$DM$34,1)</formula>
    </cfRule>
  </conditionalFormatting>
  <conditionalFormatting sqref="DN39:DN79">
    <cfRule type="expression" dxfId="1828" priority="1586" stopIfTrue="1">
      <formula>IF($DN39&gt;$DN$34,1)</formula>
    </cfRule>
  </conditionalFormatting>
  <conditionalFormatting sqref="DO39:DO79">
    <cfRule type="expression" dxfId="1827" priority="1587" stopIfTrue="1">
      <formula>IF($DO39&gt;$DO$34,1)</formula>
    </cfRule>
  </conditionalFormatting>
  <conditionalFormatting sqref="DP39:DP79">
    <cfRule type="expression" dxfId="1826" priority="1588" stopIfTrue="1">
      <formula>IF($DP39&gt;$DP$34,1)</formula>
    </cfRule>
  </conditionalFormatting>
  <conditionalFormatting sqref="DQ39:DQ79">
    <cfRule type="expression" dxfId="1825" priority="1589" stopIfTrue="1">
      <formula>IF($DQ39&gt;$DQ$34,1)</formula>
    </cfRule>
  </conditionalFormatting>
  <conditionalFormatting sqref="DR39:DR79">
    <cfRule type="expression" dxfId="1824" priority="1590" stopIfTrue="1">
      <formula>IF($DR39&gt;$DR$34,1)</formula>
    </cfRule>
  </conditionalFormatting>
  <conditionalFormatting sqref="DS39:DS79">
    <cfRule type="expression" dxfId="1823" priority="1591" stopIfTrue="1">
      <formula>IF($DS39&gt;$DS$34,1)</formula>
    </cfRule>
  </conditionalFormatting>
  <conditionalFormatting sqref="DT39:DT79">
    <cfRule type="expression" dxfId="1822" priority="1592" stopIfTrue="1">
      <formula>IF($DT39&gt;$DT$34,1)</formula>
    </cfRule>
  </conditionalFormatting>
  <conditionalFormatting sqref="DU39:DU79">
    <cfRule type="expression" dxfId="1821" priority="1593" stopIfTrue="1">
      <formula>IF($DU39&gt;$DU$34,1)</formula>
    </cfRule>
  </conditionalFormatting>
  <conditionalFormatting sqref="DV39:DV79">
    <cfRule type="expression" dxfId="1820" priority="1594" stopIfTrue="1">
      <formula>IF($DV39&gt;$DV$34,1)</formula>
    </cfRule>
  </conditionalFormatting>
  <conditionalFormatting sqref="DW39:DW79">
    <cfRule type="expression" dxfId="1819" priority="1595" stopIfTrue="1">
      <formula>IF($DW39&gt;$DW$34,1)</formula>
    </cfRule>
  </conditionalFormatting>
  <conditionalFormatting sqref="DX39:DX79">
    <cfRule type="expression" dxfId="1818" priority="1596" stopIfTrue="1">
      <formula>IF($DX39&gt;$DX$34,1)</formula>
    </cfRule>
  </conditionalFormatting>
  <conditionalFormatting sqref="DY39:DY79">
    <cfRule type="expression" dxfId="1817" priority="1597" stopIfTrue="1">
      <formula>IF($DY39&gt;$DY$34,1)</formula>
    </cfRule>
  </conditionalFormatting>
  <conditionalFormatting sqref="DZ39:DZ79">
    <cfRule type="expression" dxfId="1816" priority="1598" stopIfTrue="1">
      <formula>IF($DZ39&gt;$DZ$34,1)</formula>
    </cfRule>
  </conditionalFormatting>
  <conditionalFormatting sqref="EA39:EA79">
    <cfRule type="expression" dxfId="1815" priority="1599" stopIfTrue="1">
      <formula>IF($EA39&gt;$EA$34,1)</formula>
    </cfRule>
  </conditionalFormatting>
  <conditionalFormatting sqref="EB39:EB79">
    <cfRule type="expression" dxfId="1814" priority="1600" stopIfTrue="1">
      <formula>IF($EB39&gt;$EB$34,1)</formula>
    </cfRule>
  </conditionalFormatting>
  <conditionalFormatting sqref="EC39:EC79">
    <cfRule type="expression" dxfId="1813" priority="1601" stopIfTrue="1">
      <formula>IF($EC$39&gt;$EC$34,1)</formula>
    </cfRule>
  </conditionalFormatting>
  <conditionalFormatting sqref="ED39:ED79">
    <cfRule type="expression" dxfId="1812" priority="1602" stopIfTrue="1">
      <formula>IF($ED39&gt;$ED$34,1)</formula>
    </cfRule>
  </conditionalFormatting>
  <conditionalFormatting sqref="CZ39:CZ79">
    <cfRule type="expression" dxfId="1811" priority="1603" stopIfTrue="1">
      <formula>IF($CZ39&gt;$CZ$34,1)</formula>
    </cfRule>
  </conditionalFormatting>
  <conditionalFormatting sqref="EF39:EF79">
    <cfRule type="expression" dxfId="1810" priority="1604" stopIfTrue="1">
      <formula>IF($EF39&gt;$EF$34,1)</formula>
    </cfRule>
  </conditionalFormatting>
  <conditionalFormatting sqref="EH39:EH79">
    <cfRule type="expression" dxfId="1809" priority="1605" stopIfTrue="1">
      <formula>IF($EH39&gt;$EH$34,1)</formula>
    </cfRule>
  </conditionalFormatting>
  <conditionalFormatting sqref="EI39:EI79">
    <cfRule type="expression" dxfId="1808" priority="1606" stopIfTrue="1">
      <formula>IF($EI39&gt;$EI$34,1)</formula>
    </cfRule>
  </conditionalFormatting>
  <conditionalFormatting sqref="EJ39:EJ79">
    <cfRule type="expression" dxfId="1807" priority="1607" stopIfTrue="1">
      <formula>IF($EJ39&gt;$EJ$34,1)</formula>
    </cfRule>
  </conditionalFormatting>
  <conditionalFormatting sqref="EK39:EK79">
    <cfRule type="expression" dxfId="1806" priority="1608" stopIfTrue="1">
      <formula>IF($EK39&gt;$EK$34,1)</formula>
    </cfRule>
  </conditionalFormatting>
  <conditionalFormatting sqref="EL39:EL79">
    <cfRule type="expression" dxfId="1805" priority="1609" stopIfTrue="1">
      <formula>IF($EL39&gt;$EL$34,1)</formula>
    </cfRule>
  </conditionalFormatting>
  <conditionalFormatting sqref="EM39:EM79">
    <cfRule type="expression" dxfId="1804" priority="1610" stopIfTrue="1">
      <formula>IF($EM39&gt;$EM$34,1)</formula>
    </cfRule>
  </conditionalFormatting>
  <conditionalFormatting sqref="EN39:EN79">
    <cfRule type="expression" dxfId="1803" priority="1611" stopIfTrue="1">
      <formula>IF($EN39&gt;$EN$34,1)</formula>
    </cfRule>
  </conditionalFormatting>
  <conditionalFormatting sqref="EO39:EO79">
    <cfRule type="expression" dxfId="1802" priority="1612" stopIfTrue="1">
      <formula>IF($EO39&gt;$EO$34,1)</formula>
    </cfRule>
  </conditionalFormatting>
  <conditionalFormatting sqref="EP39:EP79">
    <cfRule type="expression" dxfId="1801" priority="1613" stopIfTrue="1">
      <formula>IF($EP$39&gt;$EP$34,1)</formula>
    </cfRule>
  </conditionalFormatting>
  <conditionalFormatting sqref="EQ39:EQ79">
    <cfRule type="expression" dxfId="1800" priority="1614" stopIfTrue="1">
      <formula>IF($EQ39&gt;$EQ$34,1)</formula>
    </cfRule>
  </conditionalFormatting>
  <conditionalFormatting sqref="ER39:ER79">
    <cfRule type="expression" dxfId="1799" priority="1615" stopIfTrue="1">
      <formula>IF($ER39&gt;$ER$34,1)</formula>
    </cfRule>
  </conditionalFormatting>
  <conditionalFormatting sqref="ES39:ES79">
    <cfRule type="expression" dxfId="1798" priority="1616" stopIfTrue="1">
      <formula>IF($ES$39&gt;$ES$34,1)</formula>
    </cfRule>
  </conditionalFormatting>
  <conditionalFormatting sqref="ET39:ET79">
    <cfRule type="expression" dxfId="1797" priority="1617" stopIfTrue="1">
      <formula>IF($ET39&gt;$ET$34,1)</formula>
    </cfRule>
  </conditionalFormatting>
  <conditionalFormatting sqref="EU39:EU79">
    <cfRule type="expression" dxfId="1796" priority="1618" stopIfTrue="1">
      <formula>IF($EU39&gt;$EU$34,1)</formula>
    </cfRule>
  </conditionalFormatting>
  <conditionalFormatting sqref="EV39:EV79">
    <cfRule type="expression" dxfId="1795" priority="1619" stopIfTrue="1">
      <formula>IF($EV39&gt;$EV$34,1)</formula>
    </cfRule>
  </conditionalFormatting>
  <conditionalFormatting sqref="EW39:EW79">
    <cfRule type="expression" dxfId="1794" priority="1620" stopIfTrue="1">
      <formula>IF($EW39&gt;$EW$34,1)</formula>
    </cfRule>
  </conditionalFormatting>
  <conditionalFormatting sqref="EX39:EX79">
    <cfRule type="expression" dxfId="1793" priority="1621" stopIfTrue="1">
      <formula>IF($EX39&gt;$EX$34,1)</formula>
    </cfRule>
  </conditionalFormatting>
  <conditionalFormatting sqref="EY39:EY79">
    <cfRule type="expression" dxfId="1792" priority="1622" stopIfTrue="1">
      <formula>IF($EY39&gt;$EY$34,1)</formula>
    </cfRule>
  </conditionalFormatting>
  <conditionalFormatting sqref="EZ39:EZ79">
    <cfRule type="expression" dxfId="1791" priority="1623" stopIfTrue="1">
      <formula>IF($EZ39&gt;$EZ$34,1)</formula>
    </cfRule>
  </conditionalFormatting>
  <conditionalFormatting sqref="FA39:FA79">
    <cfRule type="expression" dxfId="1790" priority="1624" stopIfTrue="1">
      <formula>IF($FA39&gt;$FA$34,1)</formula>
    </cfRule>
  </conditionalFormatting>
  <conditionalFormatting sqref="FB39:FB79">
    <cfRule type="expression" dxfId="1789" priority="1625" stopIfTrue="1">
      <formula>IF($FB39&gt;$FB$34,1)</formula>
    </cfRule>
  </conditionalFormatting>
  <conditionalFormatting sqref="FC39:FC79">
    <cfRule type="expression" dxfId="1788" priority="1626" stopIfTrue="1">
      <formula>IF($FC39&gt;$FC$34,1)</formula>
    </cfRule>
  </conditionalFormatting>
  <conditionalFormatting sqref="FD39:FD79">
    <cfRule type="expression" dxfId="1787" priority="1627" stopIfTrue="1">
      <formula>IF($FD39&gt;$FD$34,1)</formula>
    </cfRule>
  </conditionalFormatting>
  <conditionalFormatting sqref="FE39:FE79">
    <cfRule type="expression" dxfId="1786" priority="1628" stopIfTrue="1">
      <formula>IF($FE39&gt;$FE$34,1)</formula>
    </cfRule>
  </conditionalFormatting>
  <conditionalFormatting sqref="FF39:FF79">
    <cfRule type="expression" dxfId="1785" priority="1629" stopIfTrue="1">
      <formula>IF($FF39&gt;$FF$34,1)</formula>
    </cfRule>
  </conditionalFormatting>
  <conditionalFormatting sqref="FG39:FG79">
    <cfRule type="expression" dxfId="1784" priority="1630" stopIfTrue="1">
      <formula>IF($FG39&gt;$FG$34,1)</formula>
    </cfRule>
  </conditionalFormatting>
  <conditionalFormatting sqref="FH39:FH79">
    <cfRule type="expression" dxfId="1783" priority="1631" stopIfTrue="1">
      <formula>IF($FH39&gt;$FH$34,1)</formula>
    </cfRule>
  </conditionalFormatting>
  <conditionalFormatting sqref="FI39:FI79">
    <cfRule type="expression" dxfId="1782" priority="1632" stopIfTrue="1">
      <formula>IF($FI39&gt;$FI$34,1)</formula>
    </cfRule>
  </conditionalFormatting>
  <conditionalFormatting sqref="FJ39:FJ79">
    <cfRule type="expression" dxfId="1781" priority="1633" stopIfTrue="1">
      <formula>IF($FJ$39&gt;$FJ$34,1)</formula>
    </cfRule>
  </conditionalFormatting>
  <conditionalFormatting sqref="FK39:FK79">
    <cfRule type="expression" dxfId="1780" priority="1634" stopIfTrue="1">
      <formula>IF($FK39&gt;$FK$34,1)</formula>
    </cfRule>
  </conditionalFormatting>
  <conditionalFormatting sqref="EG39:EG79">
    <cfRule type="expression" dxfId="1779" priority="1635" stopIfTrue="1">
      <formula>IF($EG39&gt;$EG$34,1)</formula>
    </cfRule>
  </conditionalFormatting>
  <conditionalFormatting sqref="FM39:FM79">
    <cfRule type="expression" dxfId="1778" priority="1636" stopIfTrue="1">
      <formula>IF($FM39&gt;$FM$34,1)</formula>
    </cfRule>
  </conditionalFormatting>
  <conditionalFormatting sqref="FO39:FO79">
    <cfRule type="expression" dxfId="1777" priority="1637" stopIfTrue="1">
      <formula>IF($FO39&gt;$FO$34,1)</formula>
    </cfRule>
  </conditionalFormatting>
  <conditionalFormatting sqref="FP39:FP79">
    <cfRule type="expression" dxfId="1776" priority="1638" stopIfTrue="1">
      <formula>IF($FP39&gt;$FP$34,1)</formula>
    </cfRule>
  </conditionalFormatting>
  <conditionalFormatting sqref="FQ39:FQ79">
    <cfRule type="expression" dxfId="1775" priority="1639" stopIfTrue="1">
      <formula>IF($FQ39&gt;$FQ$34,1)</formula>
    </cfRule>
  </conditionalFormatting>
  <conditionalFormatting sqref="FR39:FR79">
    <cfRule type="expression" dxfId="1774" priority="1640" stopIfTrue="1">
      <formula>IF($FR39&gt;$FR$34,1)</formula>
    </cfRule>
  </conditionalFormatting>
  <conditionalFormatting sqref="GA39:GA79">
    <cfRule type="expression" dxfId="1773" priority="1641" stopIfTrue="1">
      <formula>IF($GA39&gt;$GA$34,1)</formula>
    </cfRule>
  </conditionalFormatting>
  <conditionalFormatting sqref="GB39:GB79">
    <cfRule type="expression" dxfId="1772" priority="1642" stopIfTrue="1">
      <formula>IF($GB39&gt;$GB$34,1)</formula>
    </cfRule>
  </conditionalFormatting>
  <conditionalFormatting sqref="GC39:GC79">
    <cfRule type="expression" dxfId="1771" priority="1643" stopIfTrue="1">
      <formula>IF($GC39&gt;$GC$34,1)</formula>
    </cfRule>
  </conditionalFormatting>
  <conditionalFormatting sqref="GD39:GD79">
    <cfRule type="expression" dxfId="1770" priority="1644" stopIfTrue="1">
      <formula>IF($GD39&gt;$GD$34,1)</formula>
    </cfRule>
  </conditionalFormatting>
  <conditionalFormatting sqref="GE39:GE79">
    <cfRule type="expression" dxfId="1769" priority="1645" stopIfTrue="1">
      <formula>IF($GE39&gt;$GE$34,1)</formula>
    </cfRule>
  </conditionalFormatting>
  <conditionalFormatting sqref="GF39:GF79">
    <cfRule type="expression" dxfId="1768" priority="1646" stopIfTrue="1">
      <formula>IF($GF39&gt;$GF$34,1)</formula>
    </cfRule>
  </conditionalFormatting>
  <conditionalFormatting sqref="GG39:GG79">
    <cfRule type="expression" dxfId="1767" priority="1647" stopIfTrue="1">
      <formula>IF($GG39&gt;$GG$34,1)</formula>
    </cfRule>
  </conditionalFormatting>
  <conditionalFormatting sqref="GH39:GH79">
    <cfRule type="expression" dxfId="1766" priority="1648" stopIfTrue="1">
      <formula>IF($GH39&gt;$GH$34,1)</formula>
    </cfRule>
  </conditionalFormatting>
  <conditionalFormatting sqref="GI39:GI79">
    <cfRule type="expression" dxfId="1765" priority="1649" stopIfTrue="1">
      <formula>IF($GI39&gt;$GI$34,1)</formula>
    </cfRule>
  </conditionalFormatting>
  <conditionalFormatting sqref="GJ39:GJ79">
    <cfRule type="expression" dxfId="1764" priority="1650" stopIfTrue="1">
      <formula>IF($GJ39&gt;$GJ$34,1)</formula>
    </cfRule>
  </conditionalFormatting>
  <conditionalFormatting sqref="GK39:GK79">
    <cfRule type="expression" dxfId="1763" priority="1651" stopIfTrue="1">
      <formula>IF($GK39&gt;$GK$34,1)</formula>
    </cfRule>
  </conditionalFormatting>
  <conditionalFormatting sqref="GL39:GL79">
    <cfRule type="expression" dxfId="1762" priority="1652" stopIfTrue="1">
      <formula>IF($GL39&gt;$GL$34,1)</formula>
    </cfRule>
  </conditionalFormatting>
  <conditionalFormatting sqref="GM39:GM79">
    <cfRule type="expression" dxfId="1761" priority="1653" stopIfTrue="1">
      <formula>IF($GM39&gt;$GM$34,1)</formula>
    </cfRule>
  </conditionalFormatting>
  <conditionalFormatting sqref="GN39:GN79">
    <cfRule type="expression" dxfId="1760" priority="1654" stopIfTrue="1">
      <formula>IF($GN39&gt;$GN$34,1)</formula>
    </cfRule>
  </conditionalFormatting>
  <conditionalFormatting sqref="GO39:GO79">
    <cfRule type="expression" dxfId="1759" priority="1655" stopIfTrue="1">
      <formula>IF($GO39&gt;$GO$34,1)</formula>
    </cfRule>
  </conditionalFormatting>
  <conditionalFormatting sqref="GP39:GP79">
    <cfRule type="expression" dxfId="1758" priority="1656" stopIfTrue="1">
      <formula>IF(_gpI39&gt;$GP$34,1)</formula>
    </cfRule>
  </conditionalFormatting>
  <conditionalFormatting sqref="GQ39:GQ79">
    <cfRule type="expression" dxfId="1757" priority="1657" stopIfTrue="1">
      <formula>IF($GQ$39&gt;$GQ$34,1)</formula>
    </cfRule>
  </conditionalFormatting>
  <conditionalFormatting sqref="GR39:GR79">
    <cfRule type="expression" dxfId="1756" priority="1658" stopIfTrue="1">
      <formula>IF($GR39&gt;$GR$34,1)</formula>
    </cfRule>
  </conditionalFormatting>
  <conditionalFormatting sqref="FN39:FN79">
    <cfRule type="expression" dxfId="1755" priority="1659" stopIfTrue="1">
      <formula>IF($FN39&gt;$FN$34,1)</formula>
    </cfRule>
  </conditionalFormatting>
  <conditionalFormatting sqref="GT39:GT78">
    <cfRule type="expression" dxfId="1754" priority="1660" stopIfTrue="1">
      <formula>IF($GT39&gt;$GT$34,1)</formula>
    </cfRule>
  </conditionalFormatting>
  <conditionalFormatting sqref="GV39:GV78">
    <cfRule type="expression" dxfId="1753" priority="1661" stopIfTrue="1">
      <formula>IF($GV39&gt;$GV$34,1)</formula>
    </cfRule>
  </conditionalFormatting>
  <conditionalFormatting sqref="GW39:GW78">
    <cfRule type="expression" dxfId="1752" priority="1662" stopIfTrue="1">
      <formula>IF($GW39&gt;$GW$34,1)</formula>
    </cfRule>
  </conditionalFormatting>
  <conditionalFormatting sqref="HA39:HA78">
    <cfRule type="expression" dxfId="1751" priority="1663" stopIfTrue="1">
      <formula>IF($HA39&gt;$HA$34,1)</formula>
    </cfRule>
  </conditionalFormatting>
  <conditionalFormatting sqref="HB39:HB78">
    <cfRule type="expression" dxfId="1750" priority="1664" stopIfTrue="1">
      <formula>IF($HB39&gt;$HB$34,1)</formula>
    </cfRule>
  </conditionalFormatting>
  <conditionalFormatting sqref="HC39:HC78">
    <cfRule type="expression" dxfId="1749" priority="1665" stopIfTrue="1">
      <formula>IF($HC39&gt;$HC$34,1)</formula>
    </cfRule>
  </conditionalFormatting>
  <conditionalFormatting sqref="HD39:HD78">
    <cfRule type="expression" dxfId="1748" priority="1666" stopIfTrue="1">
      <formula>IF($HD$39&gt;$HD$34,1)</formula>
    </cfRule>
  </conditionalFormatting>
  <conditionalFormatting sqref="HE39:HE78">
    <cfRule type="expression" dxfId="1747" priority="1667" stopIfTrue="1">
      <formula>IF($HE39&gt;$HE$34,1)</formula>
    </cfRule>
  </conditionalFormatting>
  <conditionalFormatting sqref="HF39:HF78">
    <cfRule type="expression" dxfId="1746" priority="1668" stopIfTrue="1">
      <formula>IF($HF39&gt;$HF$34,1)</formula>
    </cfRule>
  </conditionalFormatting>
  <conditionalFormatting sqref="GZ39">
    <cfRule type="expression" dxfId="1745" priority="1669" stopIfTrue="1">
      <formula>IF($GZ$39&gt;$GZ$34,1)</formula>
    </cfRule>
  </conditionalFormatting>
  <conditionalFormatting sqref="HH39:HH78">
    <cfRule type="expression" dxfId="1744" priority="1670" stopIfTrue="1">
      <formula>IF($HH39&gt;$HH$34,1)</formula>
    </cfRule>
  </conditionalFormatting>
  <conditionalFormatting sqref="HI39:HI78">
    <cfRule type="expression" dxfId="1743" priority="1671" stopIfTrue="1">
      <formula>IF($HI39&gt;$HI$34,1)</formula>
    </cfRule>
  </conditionalFormatting>
  <conditionalFormatting sqref="HJ39:HJ78">
    <cfRule type="expression" dxfId="1742" priority="1672" stopIfTrue="1">
      <formula>IF($HJ39&gt;$HJ$34,1)</formula>
    </cfRule>
  </conditionalFormatting>
  <conditionalFormatting sqref="HK39:HK78">
    <cfRule type="expression" dxfId="1741" priority="1673" stopIfTrue="1">
      <formula>IF($HK39&gt;$HK$34,1)</formula>
    </cfRule>
  </conditionalFormatting>
  <conditionalFormatting sqref="HL39:HL78">
    <cfRule type="expression" dxfId="1740" priority="1674" stopIfTrue="1">
      <formula>IF($HL39&gt;$HL$34,1)</formula>
    </cfRule>
  </conditionalFormatting>
  <conditionalFormatting sqref="HM39:HM78">
    <cfRule type="expression" dxfId="1739" priority="1675" stopIfTrue="1">
      <formula>IF($HM39&gt;$HM$34,1)</formula>
    </cfRule>
  </conditionalFormatting>
  <conditionalFormatting sqref="HN39:HN78">
    <cfRule type="expression" dxfId="1738" priority="1676" stopIfTrue="1">
      <formula>IF($HN39&gt;$HN$34,1)</formula>
    </cfRule>
  </conditionalFormatting>
  <conditionalFormatting sqref="HO39:HO78">
    <cfRule type="expression" dxfId="1737" priority="1677" stopIfTrue="1">
      <formula>IF($HO39&gt;$HO$34,1)</formula>
    </cfRule>
  </conditionalFormatting>
  <conditionalFormatting sqref="HP39:HP78">
    <cfRule type="expression" dxfId="1736" priority="1678" stopIfTrue="1">
      <formula>IF($HP39&gt;$HP$34,1)</formula>
    </cfRule>
  </conditionalFormatting>
  <conditionalFormatting sqref="HQ39:HQ78">
    <cfRule type="expression" dxfId="1735" priority="1679" stopIfTrue="1">
      <formula>IF($HQ39&gt;$HQ$34,1)</formula>
    </cfRule>
  </conditionalFormatting>
  <conditionalFormatting sqref="HR39:HR78">
    <cfRule type="expression" dxfId="1734" priority="1680" stopIfTrue="1">
      <formula>IF($HR39&gt;$HR$34,1)</formula>
    </cfRule>
  </conditionalFormatting>
  <conditionalFormatting sqref="HS39:HS78">
    <cfRule type="expression" dxfId="1733" priority="1681" stopIfTrue="1">
      <formula>IF($HS39&gt;$HS$34,1)</formula>
    </cfRule>
  </conditionalFormatting>
  <conditionalFormatting sqref="HT39:HT78">
    <cfRule type="expression" dxfId="1732" priority="1682" stopIfTrue="1">
      <formula>IF($HT39&gt;$HT$34,1)</formula>
    </cfRule>
  </conditionalFormatting>
  <conditionalFormatting sqref="HU39:HU78">
    <cfRule type="expression" dxfId="1731" priority="1683" stopIfTrue="1">
      <formula>IF($HU39&gt;$HU$34,1)</formula>
    </cfRule>
  </conditionalFormatting>
  <conditionalFormatting sqref="HV39:HV78">
    <cfRule type="expression" dxfId="1730" priority="1684" stopIfTrue="1">
      <formula>IF($HV39&gt;$HV$34,1)</formula>
    </cfRule>
  </conditionalFormatting>
  <conditionalFormatting sqref="HW39:HW78">
    <cfRule type="expression" dxfId="1729" priority="1685" stopIfTrue="1">
      <formula>IF($HW39&gt;$HW$34,1)</formula>
    </cfRule>
  </conditionalFormatting>
  <conditionalFormatting sqref="GU39:GU78">
    <cfRule type="expression" dxfId="1728" priority="1686" stopIfTrue="1">
      <formula>IF($GU39&gt;$GU$34,1)</formula>
    </cfRule>
  </conditionalFormatting>
  <conditionalFormatting sqref="GX39:GX78">
    <cfRule type="expression" dxfId="1727" priority="1687" stopIfTrue="1">
      <formula>IF($GX39&gt;$GX$34,1)</formula>
    </cfRule>
  </conditionalFormatting>
  <conditionalFormatting sqref="GY39:GY78">
    <cfRule type="expression" dxfId="1726" priority="1688" stopIfTrue="1">
      <formula>IF($GY39&gt;$GY$34,1)</formula>
    </cfRule>
  </conditionalFormatting>
  <conditionalFormatting sqref="HG39:HG78">
    <cfRule type="expression" dxfId="1725" priority="1689" stopIfTrue="1">
      <formula>IF($HG39&gt;$HG$34,1)</formula>
    </cfRule>
  </conditionalFormatting>
  <conditionalFormatting sqref="HX39:HX78">
    <cfRule type="expression" dxfId="1724" priority="1690" stopIfTrue="1">
      <formula>IF($HX39&gt;$HX$34,1)</formula>
    </cfRule>
  </conditionalFormatting>
  <conditionalFormatting sqref="HY39:HY78">
    <cfRule type="expression" dxfId="1723" priority="1691" stopIfTrue="1">
      <formula>IF($HY39&gt;$HY$34,1)</formula>
    </cfRule>
  </conditionalFormatting>
  <conditionalFormatting sqref="D39:D40">
    <cfRule type="expression" dxfId="1722" priority="1692" stopIfTrue="1">
      <formula>IF($D39&gt;$D$34,1)</formula>
    </cfRule>
  </conditionalFormatting>
  <conditionalFormatting sqref="E39">
    <cfRule type="expression" dxfId="1721" priority="1693" stopIfTrue="1">
      <formula>IF($E39&gt;$E$34,1)</formula>
    </cfRule>
  </conditionalFormatting>
  <conditionalFormatting sqref="H41">
    <cfRule type="expression" dxfId="1720" priority="1694" stopIfTrue="1">
      <formula>IF($H41&gt;$H$34,1)</formula>
    </cfRule>
  </conditionalFormatting>
  <conditionalFormatting sqref="C13">
    <cfRule type="cellIs" dxfId="1719" priority="1695" stopIfTrue="1" operator="lessThan">
      <formula>$C$7</formula>
    </cfRule>
    <cfRule type="cellIs" dxfId="1718" priority="1696" stopIfTrue="1" operator="greaterThanOrEqual">
      <formula>$C$7</formula>
    </cfRule>
  </conditionalFormatting>
  <conditionalFormatting sqref="C14">
    <cfRule type="cellIs" dxfId="1717" priority="1697" stopIfTrue="1" operator="lessThan">
      <formula>0.5*SUM(C10:C12)</formula>
    </cfRule>
    <cfRule type="cellIs" dxfId="1716" priority="1698" stopIfTrue="1" operator="greaterThanOrEqual">
      <formula>0.5*SUM(C10:C12)</formula>
    </cfRule>
  </conditionalFormatting>
  <conditionalFormatting sqref="F39">
    <cfRule type="expression" dxfId="1715" priority="1699" stopIfTrue="1">
      <formula>IF($F39&gt;$F$34,1)</formula>
    </cfRule>
  </conditionalFormatting>
  <conditionalFormatting sqref="AI44 AI59">
    <cfRule type="expression" dxfId="1714" priority="1700" stopIfTrue="1">
      <formula>IF($AI44&gt;$AI$34,1)</formula>
    </cfRule>
  </conditionalFormatting>
  <conditionalFormatting sqref="AK43">
    <cfRule type="expression" dxfId="1713" priority="1701" stopIfTrue="1">
      <formula>IF($AK43&gt;$AK$34,1)</formula>
    </cfRule>
  </conditionalFormatting>
  <conditionalFormatting sqref="BS46">
    <cfRule type="expression" dxfId="1712" priority="1702" stopIfTrue="1">
      <formula>IF($BS46&gt;$BS$34,1)</formula>
    </cfRule>
  </conditionalFormatting>
  <conditionalFormatting sqref="BP39:BP78">
    <cfRule type="expression" dxfId="1711" priority="1703" stopIfTrue="1">
      <formula>IF($BP40&gt;$BP$34,1)</formula>
    </cfRule>
  </conditionalFormatting>
  <conditionalFormatting sqref="BP79">
    <cfRule type="expression" dxfId="1710" priority="1704" stopIfTrue="1">
      <formula>IF($BP81&gt;$BP$34,1)</formula>
    </cfRule>
  </conditionalFormatting>
  <conditionalFormatting sqref="AN37:BP37 BU37:CW37 DB37:ED37 EI37:FK37 FP37:GR37 GW37:HY37 G37:AI37">
    <cfRule type="cellIs" dxfId="1709" priority="1705" stopIfTrue="1" operator="equal">
      <formula>"Completed"</formula>
    </cfRule>
    <cfRule type="cellIs" dxfId="1708" priority="1706" stopIfTrue="1" operator="equal">
      <formula>"Delayed - amber"</formula>
    </cfRule>
    <cfRule type="cellIs" dxfId="1707" priority="1707" stopIfTrue="1" operator="equal">
      <formula>"Delayed - red"</formula>
    </cfRule>
  </conditionalFormatting>
  <conditionalFormatting sqref="AJ39:AJ80">
    <cfRule type="expression" dxfId="1706" priority="1468" stopIfTrue="1">
      <formula>NOT(ISERROR(SEARCH("No rating",AJ39)))</formula>
    </cfRule>
    <cfRule type="expression" dxfId="1705" priority="1469" stopIfTrue="1">
      <formula>NOT(ISERROR(SEARCH("Green",AJ39)))</formula>
    </cfRule>
    <cfRule type="expression" dxfId="1704" priority="1470" stopIfTrue="1">
      <formula>NOT(ISERROR(SEARCH("Amber",AJ39)))</formula>
    </cfRule>
  </conditionalFormatting>
  <conditionalFormatting sqref="AJ35 BQ35 CX35 EE35 FL35 GS35 HZ35">
    <cfRule type="expression" dxfId="1703" priority="1465" stopIfTrue="1">
      <formula>NOT(ISERROR(SEARCH("Green",AJ35)))</formula>
    </cfRule>
    <cfRule type="expression" dxfId="1702" priority="1466" stopIfTrue="1">
      <formula>NOT(ISERROR(SEARCH("Amber",AJ35)))</formula>
    </cfRule>
    <cfRule type="expression" dxfId="1701" priority="1467" stopIfTrue="1">
      <formula>NOT(ISERROR(SEARCH("Red",AJ35)))</formula>
    </cfRule>
  </conditionalFormatting>
  <conditionalFormatting sqref="D41:D79">
    <cfRule type="expression" dxfId="1700" priority="1464" stopIfTrue="1">
      <formula>IF($D41&gt;$D$34,1)</formula>
    </cfRule>
  </conditionalFormatting>
  <conditionalFormatting sqref="E40:E79">
    <cfRule type="expression" dxfId="1699" priority="1463" stopIfTrue="1">
      <formula>IF($E40&gt;$E$34,1)</formula>
    </cfRule>
  </conditionalFormatting>
  <conditionalFormatting sqref="F40:F79">
    <cfRule type="expression" dxfId="1698" priority="1462" stopIfTrue="1">
      <formula>IF($F40&gt;$F$34,1)</formula>
    </cfRule>
  </conditionalFormatting>
  <conditionalFormatting sqref="G39:G79">
    <cfRule type="expression" dxfId="1697" priority="1461" stopIfTrue="1">
      <formula>IF($G39&gt;$G$34,1)</formula>
    </cfRule>
  </conditionalFormatting>
  <conditionalFormatting sqref="H39:H40 H42:H79">
    <cfRule type="expression" dxfId="1696" priority="1460" stopIfTrue="1">
      <formula>IF($H39&gt;$H$34,1)</formula>
    </cfRule>
  </conditionalFormatting>
  <conditionalFormatting sqref="I39:I79">
    <cfRule type="expression" dxfId="1695" priority="1459" stopIfTrue="1">
      <formula>IF($I39&gt;$I$34,1)</formula>
    </cfRule>
  </conditionalFormatting>
  <conditionalFormatting sqref="J39:J79">
    <cfRule type="expression" dxfId="1694" priority="1458" stopIfTrue="1">
      <formula>IF($J39&gt;$J$34,1)</formula>
    </cfRule>
  </conditionalFormatting>
  <conditionalFormatting sqref="K39:K79">
    <cfRule type="expression" dxfId="1693" priority="1457" stopIfTrue="1">
      <formula>IF($K39&gt;$K$34,1)</formula>
    </cfRule>
  </conditionalFormatting>
  <conditionalFormatting sqref="L39:L79">
    <cfRule type="expression" dxfId="1692" priority="1456" stopIfTrue="1">
      <formula>IF($L39&gt;$L$34,1)</formula>
    </cfRule>
  </conditionalFormatting>
  <conditionalFormatting sqref="M39:M79">
    <cfRule type="expression" dxfId="1691" priority="1455" stopIfTrue="1">
      <formula>IF($M39&gt;$M$34,1)</formula>
    </cfRule>
  </conditionalFormatting>
  <conditionalFormatting sqref="N39:N79">
    <cfRule type="expression" dxfId="1690" priority="1454" stopIfTrue="1">
      <formula>IF($N39&gt;$N$34,1)</formula>
    </cfRule>
  </conditionalFormatting>
  <conditionalFormatting sqref="O39:O79">
    <cfRule type="expression" dxfId="1689" priority="1453" stopIfTrue="1">
      <formula>IF($O39&gt;$O$34,1)</formula>
    </cfRule>
  </conditionalFormatting>
  <conditionalFormatting sqref="P39:P79">
    <cfRule type="expression" dxfId="1688" priority="1452" stopIfTrue="1">
      <formula>IF($P39&gt;$P$34,1)</formula>
    </cfRule>
  </conditionalFormatting>
  <conditionalFormatting sqref="Q39:Q79">
    <cfRule type="expression" dxfId="1687" priority="1451" stopIfTrue="1">
      <formula>IF($Q39&gt;$Q$34,1)</formula>
    </cfRule>
  </conditionalFormatting>
  <conditionalFormatting sqref="R39:R79">
    <cfRule type="expression" dxfId="1686" priority="1450" stopIfTrue="1">
      <formula>IF($R39&gt;$R$34,1)</formula>
    </cfRule>
  </conditionalFormatting>
  <conditionalFormatting sqref="S39:S79">
    <cfRule type="expression" dxfId="1685" priority="1449" stopIfTrue="1">
      <formula>IF($S39&gt;$S$34,1)</formula>
    </cfRule>
  </conditionalFormatting>
  <conditionalFormatting sqref="T39:T79">
    <cfRule type="expression" dxfId="1684" priority="1448" stopIfTrue="1">
      <formula>IF($T39&gt;$T$34,1)</formula>
    </cfRule>
  </conditionalFormatting>
  <conditionalFormatting sqref="U39:U79">
    <cfRule type="expression" dxfId="1683" priority="1447" stopIfTrue="1">
      <formula>IF($U39&gt;$U$34,1)</formula>
    </cfRule>
  </conditionalFormatting>
  <conditionalFormatting sqref="V39:V79">
    <cfRule type="expression" dxfId="1682" priority="1446" stopIfTrue="1">
      <formula>IF($V39&gt;$V$34,1)</formula>
    </cfRule>
  </conditionalFormatting>
  <conditionalFormatting sqref="W39:W79">
    <cfRule type="expression" dxfId="1681" priority="1445" stopIfTrue="1">
      <formula>IF($W39&gt;$W$34,1)</formula>
    </cfRule>
  </conditionalFormatting>
  <conditionalFormatting sqref="X39:X78">
    <cfRule type="expression" dxfId="1680" priority="1444" stopIfTrue="1">
      <formula>IF($X39&gt;$X$34,1)</formula>
    </cfRule>
  </conditionalFormatting>
  <conditionalFormatting sqref="Y39:Y78">
    <cfRule type="expression" dxfId="1679" priority="1443" stopIfTrue="1">
      <formula>IF($Y39&gt;$Y$34,1)</formula>
    </cfRule>
  </conditionalFormatting>
  <conditionalFormatting sqref="Z39:Z78">
    <cfRule type="expression" dxfId="1678" priority="1442" stopIfTrue="1">
      <formula>IF($Z39&gt;$Z$34,1)</formula>
    </cfRule>
  </conditionalFormatting>
  <conditionalFormatting sqref="AA39:AA78">
    <cfRule type="expression" dxfId="1677" priority="1441" stopIfTrue="1">
      <formula>IF($AA39&gt;$AA$34,1)</formula>
    </cfRule>
  </conditionalFormatting>
  <conditionalFormatting sqref="AB39:AB79">
    <cfRule type="expression" dxfId="1676" priority="1440" stopIfTrue="1">
      <formula>IF($AB39&gt;$AB$34,1)</formula>
    </cfRule>
  </conditionalFormatting>
  <conditionalFormatting sqref="AC39:AC79">
    <cfRule type="expression" dxfId="1675" priority="1439" stopIfTrue="1">
      <formula>IF($AC39&gt;$AC$34,1)</formula>
    </cfRule>
  </conditionalFormatting>
  <conditionalFormatting sqref="AD39:AD79">
    <cfRule type="expression" dxfId="1674" priority="1438" stopIfTrue="1">
      <formula>IF($AD39&gt;$AD$34,1)</formula>
    </cfRule>
  </conditionalFormatting>
  <conditionalFormatting sqref="AE39:AE79">
    <cfRule type="expression" dxfId="1673" priority="1437" stopIfTrue="1">
      <formula>IF($AE39&gt;$AE$34,1)</formula>
    </cfRule>
  </conditionalFormatting>
  <conditionalFormatting sqref="AF39:AF79">
    <cfRule type="expression" dxfId="1672" priority="1436" stopIfTrue="1">
      <formula>IF($AF39&gt;$AF$34,1)</formula>
    </cfRule>
  </conditionalFormatting>
  <conditionalFormatting sqref="AG39:AG79">
    <cfRule type="expression" dxfId="1671" priority="1435" stopIfTrue="1">
      <formula>IF($AG39&gt;$AG$34,1)</formula>
    </cfRule>
  </conditionalFormatting>
  <conditionalFormatting sqref="AK39:AK42 AK44:AK79">
    <cfRule type="expression" dxfId="1670" priority="1434" stopIfTrue="1">
      <formula>IF($AK39&gt;$AK$34,1)</formula>
    </cfRule>
  </conditionalFormatting>
  <conditionalFormatting sqref="AL39:AL79">
    <cfRule type="expression" dxfId="1669" priority="1433" stopIfTrue="1">
      <formula>IF($AL39&gt;$AL$34,1)</formula>
    </cfRule>
  </conditionalFormatting>
  <conditionalFormatting sqref="GV79 AM39:AM79">
    <cfRule type="expression" dxfId="1668" priority="1432" stopIfTrue="1">
      <formula>IF($AM39&gt;$AM$34,1)</formula>
    </cfRule>
  </conditionalFormatting>
  <conditionalFormatting sqref="AN39:AN79">
    <cfRule type="expression" dxfId="1667" priority="1431" stopIfTrue="1">
      <formula>IF($AN39&gt;$AN$34,1)</formula>
    </cfRule>
  </conditionalFormatting>
  <conditionalFormatting sqref="AO39:AO79">
    <cfRule type="expression" dxfId="1666" priority="1430" stopIfTrue="1">
      <formula>IF($AO39&gt;$AO$34,1)</formula>
    </cfRule>
  </conditionalFormatting>
  <conditionalFormatting sqref="AP39:AP79">
    <cfRule type="expression" dxfId="1665" priority="1429" stopIfTrue="1">
      <formula>IF($AP39&gt;$AP$34,1)</formula>
    </cfRule>
  </conditionalFormatting>
  <conditionalFormatting sqref="AQ39:AQ79">
    <cfRule type="expression" dxfId="1664" priority="1428" stopIfTrue="1">
      <formula>IF($AQ39&gt;$AQ$34,1)</formula>
    </cfRule>
  </conditionalFormatting>
  <conditionalFormatting sqref="AR39:AR79">
    <cfRule type="expression" dxfId="1663" priority="1427" stopIfTrue="1">
      <formula>IF($AR39&gt;$AR$34,1)</formula>
    </cfRule>
  </conditionalFormatting>
  <conditionalFormatting sqref="AS39:AS79">
    <cfRule type="expression" dxfId="1662" priority="1426" stopIfTrue="1">
      <formula>IF($AS39&gt;$AS$34,1)</formula>
    </cfRule>
  </conditionalFormatting>
  <conditionalFormatting sqref="AT39:AT79">
    <cfRule type="expression" dxfId="1661" priority="1425" stopIfTrue="1">
      <formula>IF($AT39&gt;$AT$34,1)</formula>
    </cfRule>
  </conditionalFormatting>
  <conditionalFormatting sqref="AU39:AU79">
    <cfRule type="expression" dxfId="1660" priority="1424" stopIfTrue="1">
      <formula>IF($AU39&gt;$AU$34,1)</formula>
    </cfRule>
  </conditionalFormatting>
  <conditionalFormatting sqref="AV39:AV79">
    <cfRule type="expression" dxfId="1659" priority="1423" stopIfTrue="1">
      <formula>IF($AV39&gt;$AV$34,1)</formula>
    </cfRule>
  </conditionalFormatting>
  <conditionalFormatting sqref="AW39:AW79">
    <cfRule type="expression" dxfId="1658" priority="1422" stopIfTrue="1">
      <formula>IF($AW39&gt;$AW$34,1)</formula>
    </cfRule>
  </conditionalFormatting>
  <conditionalFormatting sqref="AX39:AX79">
    <cfRule type="expression" dxfId="1657" priority="1421" stopIfTrue="1">
      <formula>IF($AX39&gt;$AX$34,1)</formula>
    </cfRule>
  </conditionalFormatting>
  <conditionalFormatting sqref="AY39:AY79">
    <cfRule type="expression" dxfId="1656" priority="1420" stopIfTrue="1">
      <formula>IF($AY39&gt;$AY$34,1)</formula>
    </cfRule>
  </conditionalFormatting>
  <conditionalFormatting sqref="AZ39:AZ79">
    <cfRule type="expression" dxfId="1655" priority="1419" stopIfTrue="1">
      <formula>IF($AZ39&gt;$AX$34,1)</formula>
    </cfRule>
  </conditionalFormatting>
  <conditionalFormatting sqref="BA39:BA79">
    <cfRule type="expression" dxfId="1654" priority="1418" stopIfTrue="1">
      <formula>IF($BA39&gt;$BA$34,1)</formula>
    </cfRule>
  </conditionalFormatting>
  <conditionalFormatting sqref="BB39:BB79">
    <cfRule type="expression" dxfId="1653" priority="1417" stopIfTrue="1">
      <formula>IF($BB39&gt;$BB$34,1)</formula>
    </cfRule>
  </conditionalFormatting>
  <conditionalFormatting sqref="BC39:BC79">
    <cfRule type="expression" dxfId="1652" priority="1416" stopIfTrue="1">
      <formula>IF($BC39&gt;$BC$34,1)</formula>
    </cfRule>
  </conditionalFormatting>
  <conditionalFormatting sqref="BD39:BD79">
    <cfRule type="expression" dxfId="1651" priority="1415" stopIfTrue="1">
      <formula>IF($BD39&gt;$BD$34,1)</formula>
    </cfRule>
  </conditionalFormatting>
  <conditionalFormatting sqref="BE39:BE79">
    <cfRule type="expression" dxfId="1650" priority="1414" stopIfTrue="1">
      <formula>IF($BE39&gt;$BE$34,1)</formula>
    </cfRule>
  </conditionalFormatting>
  <conditionalFormatting sqref="BF39:BF79">
    <cfRule type="expression" dxfId="1649" priority="1413" stopIfTrue="1">
      <formula>IF($BF39&gt;$BF$34,1)</formula>
    </cfRule>
  </conditionalFormatting>
  <conditionalFormatting sqref="BG39:BG79">
    <cfRule type="expression" dxfId="1648" priority="1412" stopIfTrue="1">
      <formula>IF($BG39&gt;$BG$34,1)</formula>
    </cfRule>
  </conditionalFormatting>
  <conditionalFormatting sqref="BH39:BH79">
    <cfRule type="expression" dxfId="1647" priority="1411" stopIfTrue="1">
      <formula>IF($BH39&gt;$BH$34,1)</formula>
    </cfRule>
  </conditionalFormatting>
  <conditionalFormatting sqref="BI39:BI79">
    <cfRule type="expression" dxfId="1646" priority="1410" stopIfTrue="1">
      <formula>IF($BI39&gt;$BI$34,1)</formula>
    </cfRule>
  </conditionalFormatting>
  <conditionalFormatting sqref="BJ39:BJ79">
    <cfRule type="expression" dxfId="1645" priority="1409" stopIfTrue="1">
      <formula>IF($BJ39&gt;$BJ$34,1)</formula>
    </cfRule>
  </conditionalFormatting>
  <conditionalFormatting sqref="BK39:BK79">
    <cfRule type="expression" dxfId="1644" priority="1408" stopIfTrue="1">
      <formula>IF($BK39&gt;$BK$34,1)</formula>
    </cfRule>
  </conditionalFormatting>
  <conditionalFormatting sqref="BL39:BL79">
    <cfRule type="expression" dxfId="1643" priority="1407" stopIfTrue="1">
      <formula>IF($BL39&gt;$BL$34,1)</formula>
    </cfRule>
  </conditionalFormatting>
  <conditionalFormatting sqref="BM39:BM79">
    <cfRule type="expression" dxfId="1642" priority="1406" stopIfTrue="1">
      <formula>IF($BM39&gt;$BM$34,1)</formula>
    </cfRule>
  </conditionalFormatting>
  <conditionalFormatting sqref="BN39:BN79">
    <cfRule type="expression" dxfId="1641" priority="1405" stopIfTrue="1">
      <formula>IF($BN39&gt;$BN$34,1)</formula>
    </cfRule>
  </conditionalFormatting>
  <conditionalFormatting sqref="BR39:BR79">
    <cfRule type="expression" dxfId="1640" priority="1404" stopIfTrue="1">
      <formula>IF($BR39&gt;$BR$34,1)</formula>
    </cfRule>
  </conditionalFormatting>
  <conditionalFormatting sqref="BS39:BS45 BS47:BS79">
    <cfRule type="expression" dxfId="1639" priority="1403" stopIfTrue="1">
      <formula>IF($BS39&gt;$BS$34,1)</formula>
    </cfRule>
  </conditionalFormatting>
  <conditionalFormatting sqref="BT39:BT79">
    <cfRule type="expression" dxfId="1638" priority="1402" stopIfTrue="1">
      <formula>IF($BT39&gt;$BT$34,1)</formula>
    </cfRule>
  </conditionalFormatting>
  <conditionalFormatting sqref="BU39:BU79">
    <cfRule type="expression" dxfId="1637" priority="1401" stopIfTrue="1">
      <formula>IF($BU39&gt;$BU$34,1)</formula>
    </cfRule>
  </conditionalFormatting>
  <conditionalFormatting sqref="BV39:BV79">
    <cfRule type="expression" dxfId="1636" priority="1400" stopIfTrue="1">
      <formula>IF($BV39&gt;$BV$34,1)</formula>
    </cfRule>
  </conditionalFormatting>
  <conditionalFormatting sqref="BW39:BW79">
    <cfRule type="expression" dxfId="1635" priority="1399" stopIfTrue="1">
      <formula>IF($BW39&gt;$BW$34,1)</formula>
    </cfRule>
  </conditionalFormatting>
  <conditionalFormatting sqref="BX39:BX79">
    <cfRule type="expression" dxfId="1634" priority="1398" stopIfTrue="1">
      <formula>IF($BX39&gt;$BX$34,1)</formula>
    </cfRule>
  </conditionalFormatting>
  <conditionalFormatting sqref="BY39:BY79">
    <cfRule type="expression" dxfId="1633" priority="1397" stopIfTrue="1">
      <formula>IF($BY39&gt;$BY$34,1)</formula>
    </cfRule>
  </conditionalFormatting>
  <conditionalFormatting sqref="BZ39:BZ79">
    <cfRule type="expression" dxfId="1632" priority="1396" stopIfTrue="1">
      <formula>IF($BZ39&gt;$BZ$34,1)</formula>
    </cfRule>
  </conditionalFormatting>
  <conditionalFormatting sqref="CA39:CA79">
    <cfRule type="expression" dxfId="1631" priority="1395" stopIfTrue="1">
      <formula>IF($CA39&gt;$CA$34,1)</formula>
    </cfRule>
  </conditionalFormatting>
  <conditionalFormatting sqref="CB39:CB79">
    <cfRule type="expression" dxfId="1630" priority="1394" stopIfTrue="1">
      <formula>IF($CB$39&gt;$CB$34,1)</formula>
    </cfRule>
  </conditionalFormatting>
  <conditionalFormatting sqref="CC39:CC79">
    <cfRule type="expression" dxfId="1629" priority="1393" stopIfTrue="1">
      <formula>IF($CC39&gt;$CC$34,1)</formula>
    </cfRule>
  </conditionalFormatting>
  <conditionalFormatting sqref="CD39:CD79">
    <cfRule type="expression" dxfId="1628" priority="1392" stopIfTrue="1">
      <formula>IF($CD39&gt;$CD$34,1)</formula>
    </cfRule>
  </conditionalFormatting>
  <conditionalFormatting sqref="CE39:CE79">
    <cfRule type="expression" dxfId="1627" priority="1391" stopIfTrue="1">
      <formula>IF($CE39&gt;$CE$34,1)</formula>
    </cfRule>
  </conditionalFormatting>
  <conditionalFormatting sqref="CF39:CF79">
    <cfRule type="expression" dxfId="1626" priority="1390" stopIfTrue="1">
      <formula>IF($CF39&gt;$CF$34,1)</formula>
    </cfRule>
  </conditionalFormatting>
  <conditionalFormatting sqref="CG39:CG79">
    <cfRule type="expression" dxfId="1625" priority="1389" stopIfTrue="1">
      <formula>IF($CG39&gt;$CG$34,1)</formula>
    </cfRule>
  </conditionalFormatting>
  <conditionalFormatting sqref="CH39:CH79">
    <cfRule type="expression" dxfId="1624" priority="1388" stopIfTrue="1">
      <formula>IF($CH39&gt;$CH$34,1)</formula>
    </cfRule>
  </conditionalFormatting>
  <conditionalFormatting sqref="CI39:CI79">
    <cfRule type="expression" dxfId="1623" priority="1387" stopIfTrue="1">
      <formula>IF($CI39&gt;$CI$34,1)</formula>
    </cfRule>
  </conditionalFormatting>
  <conditionalFormatting sqref="CJ39:CJ79">
    <cfRule type="expression" dxfId="1622" priority="1386" stopIfTrue="1">
      <formula>IF($CJ39&gt;$CJ$34,1)</formula>
    </cfRule>
  </conditionalFormatting>
  <conditionalFormatting sqref="CK39:CK79">
    <cfRule type="expression" dxfId="1621" priority="1385" stopIfTrue="1">
      <formula>IF($CK39&gt;$CK$34,1)</formula>
    </cfRule>
  </conditionalFormatting>
  <conditionalFormatting sqref="CL39:CL79">
    <cfRule type="expression" dxfId="1620" priority="1384" stopIfTrue="1">
      <formula>IF($CL39&gt;$CL$34,1)</formula>
    </cfRule>
  </conditionalFormatting>
  <conditionalFormatting sqref="CM39:CM79">
    <cfRule type="expression" dxfId="1619" priority="1383" stopIfTrue="1">
      <formula>IF($CM39&gt;$CM$34,1)</formula>
    </cfRule>
  </conditionalFormatting>
  <conditionalFormatting sqref="CN39:CN79">
    <cfRule type="expression" dxfId="1618" priority="1382" stopIfTrue="1">
      <formula>IF($CN39&gt;$CN$34,1)</formula>
    </cfRule>
  </conditionalFormatting>
  <conditionalFormatting sqref="CO39:CO79">
    <cfRule type="expression" dxfId="1617" priority="1381" stopIfTrue="1">
      <formula>IF($CO39&gt;$CO$34,1)</formula>
    </cfRule>
  </conditionalFormatting>
  <conditionalFormatting sqref="CP39:CP79">
    <cfRule type="expression" dxfId="1616" priority="1380" stopIfTrue="1">
      <formula>IF($CP39&gt;$CP$34,1)</formula>
    </cfRule>
  </conditionalFormatting>
  <conditionalFormatting sqref="CQ39:CQ79">
    <cfRule type="expression" dxfId="1615" priority="1379" stopIfTrue="1">
      <formula>IF($CQ39&gt;$CQ$34,1)</formula>
    </cfRule>
  </conditionalFormatting>
  <conditionalFormatting sqref="CR39:CR79">
    <cfRule type="expression" dxfId="1614" priority="1378" stopIfTrue="1">
      <formula>IF($CR39&gt;$CR$34,1)</formula>
    </cfRule>
  </conditionalFormatting>
  <conditionalFormatting sqref="CS39:CS79">
    <cfRule type="expression" dxfId="1613" priority="1377" stopIfTrue="1">
      <formula>IF($CS39&gt;$CS$34,1)</formula>
    </cfRule>
  </conditionalFormatting>
  <conditionalFormatting sqref="CT39:CT79">
    <cfRule type="expression" dxfId="1612" priority="1376" stopIfTrue="1">
      <formula>IF($CT39&gt;$CT$34,1)</formula>
    </cfRule>
  </conditionalFormatting>
  <conditionalFormatting sqref="CU39:CU79">
    <cfRule type="expression" dxfId="1611" priority="1375" stopIfTrue="1">
      <formula>IF($CU39&gt;$CU$34,1)</formula>
    </cfRule>
  </conditionalFormatting>
  <conditionalFormatting sqref="CV39:CV79">
    <cfRule type="expression" dxfId="1610" priority="1374" stopIfTrue="1">
      <formula>IF($CV39&gt;$CV$34,1)</formula>
    </cfRule>
  </conditionalFormatting>
  <conditionalFormatting sqref="CW39:CW79">
    <cfRule type="expression" dxfId="1609" priority="1373" stopIfTrue="1">
      <formula>IF($CW39&gt;$CW$34,1)</formula>
    </cfRule>
  </conditionalFormatting>
  <conditionalFormatting sqref="BO39:BO79">
    <cfRule type="expression" dxfId="1608" priority="1372" stopIfTrue="1">
      <formula>IF($BO39&gt;$BO$34,1)</formula>
    </cfRule>
  </conditionalFormatting>
  <conditionalFormatting sqref="AH39:AH79">
    <cfRule type="expression" dxfId="1607" priority="1371" stopIfTrue="1">
      <formula>IF($AH39&gt;$AH$34,1)</formula>
    </cfRule>
  </conditionalFormatting>
  <conditionalFormatting sqref="AI39:AI43 AI45:AI58 AI60:AI79">
    <cfRule type="expression" dxfId="1606" priority="1370" stopIfTrue="1">
      <formula>IF($AI39&gt;$AI$34,1)</formula>
    </cfRule>
  </conditionalFormatting>
  <conditionalFormatting sqref="CY39:CY79">
    <cfRule type="expression" dxfId="1605" priority="1369" stopIfTrue="1">
      <formula>IF($CY39&gt;$CY$34,1)</formula>
    </cfRule>
  </conditionalFormatting>
  <conditionalFormatting sqref="DA39:DA79">
    <cfRule type="expression" dxfId="1604" priority="1368" stopIfTrue="1">
      <formula>IF($DA39&gt;$DA$34,1)</formula>
    </cfRule>
  </conditionalFormatting>
  <conditionalFormatting sqref="DB39:DB79">
    <cfRule type="expression" dxfId="1603" priority="1367" stopIfTrue="1">
      <formula>IF($DB39&gt;$DB$34,1)</formula>
    </cfRule>
  </conditionalFormatting>
  <conditionalFormatting sqref="DC39:DC79">
    <cfRule type="expression" dxfId="1602" priority="1366" stopIfTrue="1">
      <formula>IF($DC39&gt;$DC$34,1)</formula>
    </cfRule>
  </conditionalFormatting>
  <conditionalFormatting sqref="DD39:DD79">
    <cfRule type="expression" dxfId="1601" priority="1365" stopIfTrue="1">
      <formula>IF($DD39&gt;$DD$34,1)</formula>
    </cfRule>
  </conditionalFormatting>
  <conditionalFormatting sqref="DE39:DE79">
    <cfRule type="expression" dxfId="1600" priority="1364" stopIfTrue="1">
      <formula>IF($DE39&gt;$DE$34,1)</formula>
    </cfRule>
  </conditionalFormatting>
  <conditionalFormatting sqref="DF39">
    <cfRule type="expression" dxfId="1599" priority="1363" stopIfTrue="1">
      <formula>IF($DF39&gt;$DF$34,1)</formula>
    </cfRule>
  </conditionalFormatting>
  <conditionalFormatting sqref="DG39:DG79">
    <cfRule type="expression" dxfId="1598" priority="1362" stopIfTrue="1">
      <formula>IF($DG39&gt;$DG$34,1)</formula>
    </cfRule>
  </conditionalFormatting>
  <conditionalFormatting sqref="DH39:DH79">
    <cfRule type="expression" dxfId="1597" priority="1361" stopIfTrue="1">
      <formula>IF($DH39&gt;$DH$34,1)</formula>
    </cfRule>
  </conditionalFormatting>
  <conditionalFormatting sqref="DI39:DI79">
    <cfRule type="expression" dxfId="1596" priority="1360" stopIfTrue="1">
      <formula>IF($DI$39&gt;$DI$34,1)</formula>
    </cfRule>
  </conditionalFormatting>
  <conditionalFormatting sqref="DJ39:DJ79">
    <cfRule type="expression" dxfId="1595" priority="1359" stopIfTrue="1">
      <formula>IF($DJ39&gt;$DJ$34,1)</formula>
    </cfRule>
  </conditionalFormatting>
  <conditionalFormatting sqref="DK39:DK79">
    <cfRule type="expression" dxfId="1594" priority="1358" stopIfTrue="1">
      <formula>IF($DK39&gt;$DK$34,1)</formula>
    </cfRule>
  </conditionalFormatting>
  <conditionalFormatting sqref="DL39:DL79">
    <cfRule type="expression" dxfId="1593" priority="1357" stopIfTrue="1">
      <formula>IF($DL$39&gt;$DL$34,1)</formula>
    </cfRule>
  </conditionalFormatting>
  <conditionalFormatting sqref="DM39:DM79">
    <cfRule type="expression" dxfId="1592" priority="1356" stopIfTrue="1">
      <formula>IF($DM39&gt;$DM$34,1)</formula>
    </cfRule>
  </conditionalFormatting>
  <conditionalFormatting sqref="DN39:DN79">
    <cfRule type="expression" dxfId="1591" priority="1355" stopIfTrue="1">
      <formula>IF($DN39&gt;$DN$34,1)</formula>
    </cfRule>
  </conditionalFormatting>
  <conditionalFormatting sqref="DO39:DO79">
    <cfRule type="expression" dxfId="1590" priority="1354" stopIfTrue="1">
      <formula>IF($DO39&gt;$DO$34,1)</formula>
    </cfRule>
  </conditionalFormatting>
  <conditionalFormatting sqref="DP39:DP79">
    <cfRule type="expression" dxfId="1589" priority="1353" stopIfTrue="1">
      <formula>IF($DP39&gt;$DP$34,1)</formula>
    </cfRule>
  </conditionalFormatting>
  <conditionalFormatting sqref="DQ39:DQ79">
    <cfRule type="expression" dxfId="1588" priority="1352" stopIfTrue="1">
      <formula>IF($DQ39&gt;$DQ$34,1)</formula>
    </cfRule>
  </conditionalFormatting>
  <conditionalFormatting sqref="DR39:DR79">
    <cfRule type="expression" dxfId="1587" priority="1351" stopIfTrue="1">
      <formula>IF($DR39&gt;$DR$34,1)</formula>
    </cfRule>
  </conditionalFormatting>
  <conditionalFormatting sqref="DS39:DS79">
    <cfRule type="expression" dxfId="1586" priority="1350" stopIfTrue="1">
      <formula>IF($DS39&gt;$DS$34,1)</formula>
    </cfRule>
  </conditionalFormatting>
  <conditionalFormatting sqref="DT39:DT79">
    <cfRule type="expression" dxfId="1585" priority="1349" stopIfTrue="1">
      <formula>IF($DT39&gt;$DT$34,1)</formula>
    </cfRule>
  </conditionalFormatting>
  <conditionalFormatting sqref="DU39:DU79">
    <cfRule type="expression" dxfId="1584" priority="1348" stopIfTrue="1">
      <formula>IF($DU39&gt;$DU$34,1)</formula>
    </cfRule>
  </conditionalFormatting>
  <conditionalFormatting sqref="DV39:DV79">
    <cfRule type="expression" dxfId="1583" priority="1347" stopIfTrue="1">
      <formula>IF($DV39&gt;$DV$34,1)</formula>
    </cfRule>
  </conditionalFormatting>
  <conditionalFormatting sqref="DW39:DW79">
    <cfRule type="expression" dxfId="1582" priority="1346" stopIfTrue="1">
      <formula>IF($DW39&gt;$DW$34,1)</formula>
    </cfRule>
  </conditionalFormatting>
  <conditionalFormatting sqref="DX39:DX79">
    <cfRule type="expression" dxfId="1581" priority="1345" stopIfTrue="1">
      <formula>IF($DX39&gt;$DX$34,1)</formula>
    </cfRule>
  </conditionalFormatting>
  <conditionalFormatting sqref="DY39:DY79">
    <cfRule type="expression" dxfId="1580" priority="1344" stopIfTrue="1">
      <formula>IF($DY39&gt;$DY$34,1)</formula>
    </cfRule>
  </conditionalFormatting>
  <conditionalFormatting sqref="DZ39:DZ79">
    <cfRule type="expression" dxfId="1579" priority="1343" stopIfTrue="1">
      <formula>IF($DZ39&gt;$DZ$34,1)</formula>
    </cfRule>
  </conditionalFormatting>
  <conditionalFormatting sqref="EA39:EA79">
    <cfRule type="expression" dxfId="1578" priority="1342" stopIfTrue="1">
      <formula>IF($EA39&gt;$EA$34,1)</formula>
    </cfRule>
  </conditionalFormatting>
  <conditionalFormatting sqref="EB39:EB79">
    <cfRule type="expression" dxfId="1577" priority="1341" stopIfTrue="1">
      <formula>IF($EB39&gt;$EB$34,1)</formula>
    </cfRule>
  </conditionalFormatting>
  <conditionalFormatting sqref="EC39:EC79">
    <cfRule type="expression" dxfId="1576" priority="1340" stopIfTrue="1">
      <formula>IF($EC$39&gt;$EC$34,1)</formula>
    </cfRule>
  </conditionalFormatting>
  <conditionalFormatting sqref="ED39:ED79">
    <cfRule type="expression" dxfId="1575" priority="1339" stopIfTrue="1">
      <formula>IF($ED39&gt;$ED$34,1)</formula>
    </cfRule>
  </conditionalFormatting>
  <conditionalFormatting sqref="CZ39:CZ79">
    <cfRule type="expression" dxfId="1574" priority="1338" stopIfTrue="1">
      <formula>IF($CZ39&gt;$CZ$34,1)</formula>
    </cfRule>
  </conditionalFormatting>
  <conditionalFormatting sqref="EF39:EF79">
    <cfRule type="expression" dxfId="1573" priority="1337" stopIfTrue="1">
      <formula>IF($EF39&gt;$EF$34,1)</formula>
    </cfRule>
  </conditionalFormatting>
  <conditionalFormatting sqref="EH39:EH79">
    <cfRule type="expression" dxfId="1572" priority="1336" stopIfTrue="1">
      <formula>IF($EH39&gt;$EH$34,1)</formula>
    </cfRule>
  </conditionalFormatting>
  <conditionalFormatting sqref="EI39:EI79">
    <cfRule type="expression" dxfId="1571" priority="1335" stopIfTrue="1">
      <formula>IF($EI39&gt;$EI$34,1)</formula>
    </cfRule>
  </conditionalFormatting>
  <conditionalFormatting sqref="EJ39:EJ79">
    <cfRule type="expression" dxfId="1570" priority="1334" stopIfTrue="1">
      <formula>IF($EJ39&gt;$EJ$34,1)</formula>
    </cfRule>
  </conditionalFormatting>
  <conditionalFormatting sqref="EK39:EK79">
    <cfRule type="expression" dxfId="1569" priority="1333" stopIfTrue="1">
      <formula>IF($EK39&gt;$EK$34,1)</formula>
    </cfRule>
  </conditionalFormatting>
  <conditionalFormatting sqref="EL39:EL79">
    <cfRule type="expression" dxfId="1568" priority="1332" stopIfTrue="1">
      <formula>IF($EL39&gt;$EL$34,1)</formula>
    </cfRule>
  </conditionalFormatting>
  <conditionalFormatting sqref="EM39:EM79">
    <cfRule type="expression" dxfId="1567" priority="1331" stopIfTrue="1">
      <formula>IF($EM39&gt;$EM$34,1)</formula>
    </cfRule>
  </conditionalFormatting>
  <conditionalFormatting sqref="EN39:EN79">
    <cfRule type="expression" dxfId="1566" priority="1330" stopIfTrue="1">
      <formula>IF($EN39&gt;$EN$34,1)</formula>
    </cfRule>
  </conditionalFormatting>
  <conditionalFormatting sqref="EO39:EO79">
    <cfRule type="expression" dxfId="1565" priority="1329" stopIfTrue="1">
      <formula>IF($EO39&gt;$EO$34,1)</formula>
    </cfRule>
  </conditionalFormatting>
  <conditionalFormatting sqref="EP39:EP79">
    <cfRule type="expression" dxfId="1564" priority="1328" stopIfTrue="1">
      <formula>IF($EP$39&gt;$EP$34,1)</formula>
    </cfRule>
  </conditionalFormatting>
  <conditionalFormatting sqref="EQ39:EQ79">
    <cfRule type="expression" dxfId="1563" priority="1327" stopIfTrue="1">
      <formula>IF($EQ39&gt;$EQ$34,1)</formula>
    </cfRule>
  </conditionalFormatting>
  <conditionalFormatting sqref="ER39:ER79">
    <cfRule type="expression" dxfId="1562" priority="1326" stopIfTrue="1">
      <formula>IF($ER39&gt;$ER$34,1)</formula>
    </cfRule>
  </conditionalFormatting>
  <conditionalFormatting sqref="ES39:ES79">
    <cfRule type="expression" dxfId="1561" priority="1325" stopIfTrue="1">
      <formula>IF($ES$39&gt;$ES$34,1)</formula>
    </cfRule>
  </conditionalFormatting>
  <conditionalFormatting sqref="ET39:ET79">
    <cfRule type="expression" dxfId="1560" priority="1324" stopIfTrue="1">
      <formula>IF($ET39&gt;$ET$34,1)</formula>
    </cfRule>
  </conditionalFormatting>
  <conditionalFormatting sqref="EU39:EU79">
    <cfRule type="expression" dxfId="1559" priority="1323" stopIfTrue="1">
      <formula>IF($EU39&gt;$EU$34,1)</formula>
    </cfRule>
  </conditionalFormatting>
  <conditionalFormatting sqref="EV39:EV79">
    <cfRule type="expression" dxfId="1558" priority="1322" stopIfTrue="1">
      <formula>IF($EV39&gt;$EV$34,1)</formula>
    </cfRule>
  </conditionalFormatting>
  <conditionalFormatting sqref="EW39:EW79">
    <cfRule type="expression" dxfId="1557" priority="1321" stopIfTrue="1">
      <formula>IF($EW39&gt;$EW$34,1)</formula>
    </cfRule>
  </conditionalFormatting>
  <conditionalFormatting sqref="EX39:EX79">
    <cfRule type="expression" dxfId="1556" priority="1320" stopIfTrue="1">
      <formula>IF($EX39&gt;$EX$34,1)</formula>
    </cfRule>
  </conditionalFormatting>
  <conditionalFormatting sqref="EY39:EY79">
    <cfRule type="expression" dxfId="1555" priority="1319" stopIfTrue="1">
      <formula>IF($EY39&gt;$EY$34,1)</formula>
    </cfRule>
  </conditionalFormatting>
  <conditionalFormatting sqref="EZ39:EZ79">
    <cfRule type="expression" dxfId="1554" priority="1318" stopIfTrue="1">
      <formula>IF($EZ39&gt;$EZ$34,1)</formula>
    </cfRule>
  </conditionalFormatting>
  <conditionalFormatting sqref="FA39:FA79">
    <cfRule type="expression" dxfId="1553" priority="1317" stopIfTrue="1">
      <formula>IF($FA39&gt;$FA$34,1)</formula>
    </cfRule>
  </conditionalFormatting>
  <conditionalFormatting sqref="FB39:FB79">
    <cfRule type="expression" dxfId="1552" priority="1316" stopIfTrue="1">
      <formula>IF($FB39&gt;$FB$34,1)</formula>
    </cfRule>
  </conditionalFormatting>
  <conditionalFormatting sqref="FC39:FC79">
    <cfRule type="expression" dxfId="1551" priority="1315" stopIfTrue="1">
      <formula>IF($FC39&gt;$FC$34,1)</formula>
    </cfRule>
  </conditionalFormatting>
  <conditionalFormatting sqref="FD39:FD79">
    <cfRule type="expression" dxfId="1550" priority="1314" stopIfTrue="1">
      <formula>IF($FD39&gt;$FD$34,1)</formula>
    </cfRule>
  </conditionalFormatting>
  <conditionalFormatting sqref="FE39:FE79">
    <cfRule type="expression" dxfId="1549" priority="1313" stopIfTrue="1">
      <formula>IF($FE39&gt;$FE$34,1)</formula>
    </cfRule>
  </conditionalFormatting>
  <conditionalFormatting sqref="FF39:FF79">
    <cfRule type="expression" dxfId="1548" priority="1312" stopIfTrue="1">
      <formula>IF($FF39&gt;$FF$34,1)</formula>
    </cfRule>
  </conditionalFormatting>
  <conditionalFormatting sqref="FG39:FG79">
    <cfRule type="expression" dxfId="1547" priority="1311" stopIfTrue="1">
      <formula>IF($FG39&gt;$FG$34,1)</formula>
    </cfRule>
  </conditionalFormatting>
  <conditionalFormatting sqref="FH39:FH79">
    <cfRule type="expression" dxfId="1546" priority="1310" stopIfTrue="1">
      <formula>IF($FH39&gt;$FH$34,1)</formula>
    </cfRule>
  </conditionalFormatting>
  <conditionalFormatting sqref="FI39:FI79">
    <cfRule type="expression" dxfId="1545" priority="1309" stopIfTrue="1">
      <formula>IF($FI39&gt;$FI$34,1)</formula>
    </cfRule>
  </conditionalFormatting>
  <conditionalFormatting sqref="FJ39:FJ79">
    <cfRule type="expression" dxfId="1544" priority="1308" stopIfTrue="1">
      <formula>IF($FJ$39&gt;$FJ$34,1)</formula>
    </cfRule>
  </conditionalFormatting>
  <conditionalFormatting sqref="FK39:FK79">
    <cfRule type="expression" dxfId="1543" priority="1307" stopIfTrue="1">
      <formula>IF($FK39&gt;$FK$34,1)</formula>
    </cfRule>
  </conditionalFormatting>
  <conditionalFormatting sqref="EG39:EG79">
    <cfRule type="expression" dxfId="1542" priority="1306" stopIfTrue="1">
      <formula>IF($EG39&gt;$EG$34,1)</formula>
    </cfRule>
  </conditionalFormatting>
  <conditionalFormatting sqref="FM39:FM79">
    <cfRule type="expression" dxfId="1541" priority="1305" stopIfTrue="1">
      <formula>IF($FM39&gt;$FM$34,1)</formula>
    </cfRule>
  </conditionalFormatting>
  <conditionalFormatting sqref="FO39:FO79">
    <cfRule type="expression" dxfId="1540" priority="1304" stopIfTrue="1">
      <formula>IF($FO39&gt;$FO$34,1)</formula>
    </cfRule>
  </conditionalFormatting>
  <conditionalFormatting sqref="FP39:FP79">
    <cfRule type="expression" dxfId="1539" priority="1303" stopIfTrue="1">
      <formula>IF($FP39&gt;$FP$34,1)</formula>
    </cfRule>
  </conditionalFormatting>
  <conditionalFormatting sqref="FQ39:FQ79">
    <cfRule type="expression" dxfId="1538" priority="1302" stopIfTrue="1">
      <formula>IF($FQ39&gt;$FQ$34,1)</formula>
    </cfRule>
  </conditionalFormatting>
  <conditionalFormatting sqref="FR39:FR79">
    <cfRule type="expression" dxfId="1537" priority="1301" stopIfTrue="1">
      <formula>IF($FR39&gt;$FR$34,1)</formula>
    </cfRule>
  </conditionalFormatting>
  <conditionalFormatting sqref="GA39:GA79">
    <cfRule type="expression" dxfId="1536" priority="1300" stopIfTrue="1">
      <formula>IF($GA39&gt;$GA$34,1)</formula>
    </cfRule>
  </conditionalFormatting>
  <conditionalFormatting sqref="GB39:GB79">
    <cfRule type="expression" dxfId="1535" priority="1299" stopIfTrue="1">
      <formula>IF($GB39&gt;$GB$34,1)</formula>
    </cfRule>
  </conditionalFormatting>
  <conditionalFormatting sqref="GC39:GC79">
    <cfRule type="expression" dxfId="1534" priority="1298" stopIfTrue="1">
      <formula>IF($GC39&gt;$GC$34,1)</formula>
    </cfRule>
  </conditionalFormatting>
  <conditionalFormatting sqref="GD39:GD79">
    <cfRule type="expression" dxfId="1533" priority="1297" stopIfTrue="1">
      <formula>IF($GD39&gt;$GD$34,1)</formula>
    </cfRule>
  </conditionalFormatting>
  <conditionalFormatting sqref="GE39:GE79">
    <cfRule type="expression" dxfId="1532" priority="1296" stopIfTrue="1">
      <formula>IF($GE39&gt;$GE$34,1)</formula>
    </cfRule>
  </conditionalFormatting>
  <conditionalFormatting sqref="GF39:GF79">
    <cfRule type="expression" dxfId="1531" priority="1295" stopIfTrue="1">
      <formula>IF($GF39&gt;$GF$34,1)</formula>
    </cfRule>
  </conditionalFormatting>
  <conditionalFormatting sqref="GG39:GG79">
    <cfRule type="expression" dxfId="1530" priority="1294" stopIfTrue="1">
      <formula>IF($GG39&gt;$GG$34,1)</formula>
    </cfRule>
  </conditionalFormatting>
  <conditionalFormatting sqref="GH39:GH79">
    <cfRule type="expression" dxfId="1529" priority="1293" stopIfTrue="1">
      <formula>IF($GH39&gt;$GH$34,1)</formula>
    </cfRule>
  </conditionalFormatting>
  <conditionalFormatting sqref="GI39:GI79">
    <cfRule type="expression" dxfId="1528" priority="1292" stopIfTrue="1">
      <formula>IF($GI39&gt;$GI$34,1)</formula>
    </cfRule>
  </conditionalFormatting>
  <conditionalFormatting sqref="GJ39:GJ79">
    <cfRule type="expression" dxfId="1527" priority="1291" stopIfTrue="1">
      <formula>IF($GJ39&gt;$GJ$34,1)</formula>
    </cfRule>
  </conditionalFormatting>
  <conditionalFormatting sqref="GK39:GK79">
    <cfRule type="expression" dxfId="1526" priority="1290" stopIfTrue="1">
      <formula>IF($GK39&gt;$GK$34,1)</formula>
    </cfRule>
  </conditionalFormatting>
  <conditionalFormatting sqref="GL39:GL79">
    <cfRule type="expression" dxfId="1525" priority="1289" stopIfTrue="1">
      <formula>IF($GL39&gt;$GL$34,1)</formula>
    </cfRule>
  </conditionalFormatting>
  <conditionalFormatting sqref="GM39:GM79">
    <cfRule type="expression" dxfId="1524" priority="1288" stopIfTrue="1">
      <formula>IF($GM39&gt;$GM$34,1)</formula>
    </cfRule>
  </conditionalFormatting>
  <conditionalFormatting sqref="GN39:GN79">
    <cfRule type="expression" dxfId="1523" priority="1287" stopIfTrue="1">
      <formula>IF($GN39&gt;$GN$34,1)</formula>
    </cfRule>
  </conditionalFormatting>
  <conditionalFormatting sqref="GO39:GO79">
    <cfRule type="expression" dxfId="1522" priority="1286" stopIfTrue="1">
      <formula>IF($GO39&gt;$GO$34,1)</formula>
    </cfRule>
  </conditionalFormatting>
  <conditionalFormatting sqref="GP39:GP79">
    <cfRule type="expression" dxfId="1521" priority="1285" stopIfTrue="1">
      <formula>IF(____gpI39&gt;$GP$34,1)</formula>
    </cfRule>
  </conditionalFormatting>
  <conditionalFormatting sqref="GQ39:GQ79">
    <cfRule type="expression" dxfId="1520" priority="1284" stopIfTrue="1">
      <formula>IF($GQ$39&gt;$GQ$34,1)</formula>
    </cfRule>
  </conditionalFormatting>
  <conditionalFormatting sqref="GR39:GR79">
    <cfRule type="expression" dxfId="1519" priority="1283" stopIfTrue="1">
      <formula>IF($GR39&gt;$GR$34,1)</formula>
    </cfRule>
  </conditionalFormatting>
  <conditionalFormatting sqref="FN39:FN79">
    <cfRule type="expression" dxfId="1518" priority="1282" stopIfTrue="1">
      <formula>IF($FN39&gt;$FN$34,1)</formula>
    </cfRule>
  </conditionalFormatting>
  <conditionalFormatting sqref="GT39:GT78">
    <cfRule type="expression" dxfId="1517" priority="1281" stopIfTrue="1">
      <formula>IF($GT39&gt;$GT$34,1)</formula>
    </cfRule>
  </conditionalFormatting>
  <conditionalFormatting sqref="GV39:GV78">
    <cfRule type="expression" dxfId="1516" priority="1280" stopIfTrue="1">
      <formula>IF($GV39&gt;$GV$34,1)</formula>
    </cfRule>
  </conditionalFormatting>
  <conditionalFormatting sqref="GW39:GW78">
    <cfRule type="expression" dxfId="1515" priority="1279" stopIfTrue="1">
      <formula>IF($GW39&gt;$GW$34,1)</formula>
    </cfRule>
  </conditionalFormatting>
  <conditionalFormatting sqref="HA39:HA78">
    <cfRule type="expression" dxfId="1514" priority="1278" stopIfTrue="1">
      <formula>IF($HA39&gt;$HA$34,1)</formula>
    </cfRule>
  </conditionalFormatting>
  <conditionalFormatting sqref="HB39:HB78">
    <cfRule type="expression" dxfId="1513" priority="1277" stopIfTrue="1">
      <formula>IF($HB39&gt;$HB$34,1)</formula>
    </cfRule>
  </conditionalFormatting>
  <conditionalFormatting sqref="HC39:HC78">
    <cfRule type="expression" dxfId="1512" priority="1276" stopIfTrue="1">
      <formula>IF($HC39&gt;$HC$34,1)</formula>
    </cfRule>
  </conditionalFormatting>
  <conditionalFormatting sqref="HD39:HD78">
    <cfRule type="expression" dxfId="1511" priority="1275" stopIfTrue="1">
      <formula>IF($HD$39&gt;$HD$34,1)</formula>
    </cfRule>
  </conditionalFormatting>
  <conditionalFormatting sqref="HE39:HE78">
    <cfRule type="expression" dxfId="1510" priority="1274" stopIfTrue="1">
      <formula>IF($HE39&gt;$HE$34,1)</formula>
    </cfRule>
  </conditionalFormatting>
  <conditionalFormatting sqref="HF39:HF78">
    <cfRule type="expression" dxfId="1509" priority="1273" stopIfTrue="1">
      <formula>IF($HF39&gt;$HF$34,1)</formula>
    </cfRule>
  </conditionalFormatting>
  <conditionalFormatting sqref="GZ39">
    <cfRule type="expression" dxfId="1508" priority="1272" stopIfTrue="1">
      <formula>IF($GZ$39&gt;$GZ$34,1)</formula>
    </cfRule>
  </conditionalFormatting>
  <conditionalFormatting sqref="HH39:HH78">
    <cfRule type="expression" dxfId="1507" priority="1271" stopIfTrue="1">
      <formula>IF($HH39&gt;$HH$34,1)</formula>
    </cfRule>
  </conditionalFormatting>
  <conditionalFormatting sqref="HI39:HI78">
    <cfRule type="expression" dxfId="1506" priority="1270" stopIfTrue="1">
      <formula>IF($HI39&gt;$HI$34,1)</formula>
    </cfRule>
  </conditionalFormatting>
  <conditionalFormatting sqref="HJ39:HJ78">
    <cfRule type="expression" dxfId="1505" priority="1269" stopIfTrue="1">
      <formula>IF($HJ39&gt;$HJ$34,1)</formula>
    </cfRule>
  </conditionalFormatting>
  <conditionalFormatting sqref="HK39:HK78">
    <cfRule type="expression" dxfId="1504" priority="1268" stopIfTrue="1">
      <formula>IF($HK39&gt;$HK$34,1)</formula>
    </cfRule>
  </conditionalFormatting>
  <conditionalFormatting sqref="HL39:HL78">
    <cfRule type="expression" dxfId="1503" priority="1267" stopIfTrue="1">
      <formula>IF($HL39&gt;$HL$34,1)</formula>
    </cfRule>
  </conditionalFormatting>
  <conditionalFormatting sqref="HM39:HM78">
    <cfRule type="expression" dxfId="1502" priority="1266" stopIfTrue="1">
      <formula>IF($HM39&gt;$HM$34,1)</formula>
    </cfRule>
  </conditionalFormatting>
  <conditionalFormatting sqref="HN39:HN78">
    <cfRule type="expression" dxfId="1501" priority="1265" stopIfTrue="1">
      <formula>IF($HN39&gt;$HN$34,1)</formula>
    </cfRule>
  </conditionalFormatting>
  <conditionalFormatting sqref="HO39:HO78">
    <cfRule type="expression" dxfId="1500" priority="1264" stopIfTrue="1">
      <formula>IF($HO39&gt;$HO$34,1)</formula>
    </cfRule>
  </conditionalFormatting>
  <conditionalFormatting sqref="HP39:HP78">
    <cfRule type="expression" dxfId="1499" priority="1263" stopIfTrue="1">
      <formula>IF($HP39&gt;$HP$34,1)</formula>
    </cfRule>
  </conditionalFormatting>
  <conditionalFormatting sqref="HQ39:HQ78">
    <cfRule type="expression" dxfId="1498" priority="1262" stopIfTrue="1">
      <formula>IF($HQ39&gt;$HQ$34,1)</formula>
    </cfRule>
  </conditionalFormatting>
  <conditionalFormatting sqref="HR39:HR78">
    <cfRule type="expression" dxfId="1497" priority="1261" stopIfTrue="1">
      <formula>IF($HR39&gt;$HR$34,1)</formula>
    </cfRule>
  </conditionalFormatting>
  <conditionalFormatting sqref="HS39:HS78">
    <cfRule type="expression" dxfId="1496" priority="1260" stopIfTrue="1">
      <formula>IF($HS39&gt;$HS$34,1)</formula>
    </cfRule>
  </conditionalFormatting>
  <conditionalFormatting sqref="HT39:HT78">
    <cfRule type="expression" dxfId="1495" priority="1259" stopIfTrue="1">
      <formula>IF($HT39&gt;$HT$34,1)</formula>
    </cfRule>
  </conditionalFormatting>
  <conditionalFormatting sqref="HU39:HU78">
    <cfRule type="expression" dxfId="1494" priority="1258" stopIfTrue="1">
      <formula>IF($HU39&gt;$HU$34,1)</formula>
    </cfRule>
  </conditionalFormatting>
  <conditionalFormatting sqref="HV39:HV78">
    <cfRule type="expression" dxfId="1493" priority="1257" stopIfTrue="1">
      <formula>IF($HV39&gt;$HV$34,1)</formula>
    </cfRule>
  </conditionalFormatting>
  <conditionalFormatting sqref="HW39:HW78">
    <cfRule type="expression" dxfId="1492" priority="1256" stopIfTrue="1">
      <formula>IF($HW39&gt;$HW$34,1)</formula>
    </cfRule>
  </conditionalFormatting>
  <conditionalFormatting sqref="GU39:GU78">
    <cfRule type="expression" dxfId="1491" priority="1255" stopIfTrue="1">
      <formula>IF($GU39&gt;$GU$34,1)</formula>
    </cfRule>
  </conditionalFormatting>
  <conditionalFormatting sqref="GX39:GX78">
    <cfRule type="expression" dxfId="1490" priority="1254" stopIfTrue="1">
      <formula>IF($GX39&gt;$GX$34,1)</formula>
    </cfRule>
  </conditionalFormatting>
  <conditionalFormatting sqref="GY39:GY78">
    <cfRule type="expression" dxfId="1489" priority="1253" stopIfTrue="1">
      <formula>IF($GY39&gt;$GY$34,1)</formula>
    </cfRule>
  </conditionalFormatting>
  <conditionalFormatting sqref="HG39:HG78">
    <cfRule type="expression" dxfId="1488" priority="1252" stopIfTrue="1">
      <formula>IF($HG39&gt;$HG$34,1)</formula>
    </cfRule>
  </conditionalFormatting>
  <conditionalFormatting sqref="HX39:HX78">
    <cfRule type="expression" dxfId="1487" priority="1251" stopIfTrue="1">
      <formula>IF($HX39&gt;$HX$34,1)</formula>
    </cfRule>
  </conditionalFormatting>
  <conditionalFormatting sqref="HY39:HY78">
    <cfRule type="expression" dxfId="1486" priority="1250" stopIfTrue="1">
      <formula>IF($HY39&gt;$HY$34,1)</formula>
    </cfRule>
  </conditionalFormatting>
  <conditionalFormatting sqref="D39:D40">
    <cfRule type="expression" dxfId="1485" priority="1249" stopIfTrue="1">
      <formula>IF($D39&gt;$D$34,1)</formula>
    </cfRule>
  </conditionalFormatting>
  <conditionalFormatting sqref="E39">
    <cfRule type="expression" dxfId="1484" priority="1248" stopIfTrue="1">
      <formula>IF($E39&gt;$E$34,1)</formula>
    </cfRule>
  </conditionalFormatting>
  <conditionalFormatting sqref="H41">
    <cfRule type="expression" dxfId="1483" priority="1247" stopIfTrue="1">
      <formula>IF($H41&gt;$H$34,1)</formula>
    </cfRule>
  </conditionalFormatting>
  <conditionalFormatting sqref="C13">
    <cfRule type="cellIs" dxfId="1482" priority="1245" stopIfTrue="1" operator="lessThan">
      <formula>$C$7</formula>
    </cfRule>
    <cfRule type="cellIs" dxfId="1481" priority="1246" stopIfTrue="1" operator="greaterThanOrEqual">
      <formula>$C$7</formula>
    </cfRule>
  </conditionalFormatting>
  <conditionalFormatting sqref="C14">
    <cfRule type="cellIs" dxfId="1480" priority="1243" stopIfTrue="1" operator="lessThan">
      <formula>0.5*SUM(C10:C12)</formula>
    </cfRule>
    <cfRule type="cellIs" dxfId="1479" priority="1244" stopIfTrue="1" operator="greaterThanOrEqual">
      <formula>0.5*SUM(C10:C12)</formula>
    </cfRule>
  </conditionalFormatting>
  <conditionalFormatting sqref="F39">
    <cfRule type="expression" dxfId="1478" priority="1242" stopIfTrue="1">
      <formula>IF($F39&gt;$F$34,1)</formula>
    </cfRule>
  </conditionalFormatting>
  <conditionalFormatting sqref="AI44 AI59">
    <cfRule type="expression" dxfId="1477" priority="1241" stopIfTrue="1">
      <formula>IF($AI44&gt;$AI$34,1)</formula>
    </cfRule>
  </conditionalFormatting>
  <conditionalFormatting sqref="AK43">
    <cfRule type="expression" dxfId="1476" priority="1240" stopIfTrue="1">
      <formula>IF($AK43&gt;$AK$34,1)</formula>
    </cfRule>
  </conditionalFormatting>
  <conditionalFormatting sqref="BS46">
    <cfRule type="expression" dxfId="1475" priority="1239" stopIfTrue="1">
      <formula>IF($BS46&gt;$BS$34,1)</formula>
    </cfRule>
  </conditionalFormatting>
  <conditionalFormatting sqref="BP39:BP78">
    <cfRule type="expression" dxfId="1474" priority="1238" stopIfTrue="1">
      <formula>IF($BP40&gt;$BP$34,1)</formula>
    </cfRule>
  </conditionalFormatting>
  <conditionalFormatting sqref="BP79">
    <cfRule type="expression" dxfId="1473" priority="1237" stopIfTrue="1">
      <formula>IF($BP81&gt;$BP$34,1)</formula>
    </cfRule>
  </conditionalFormatting>
  <conditionalFormatting sqref="AN37:BP37 BU37:CW37 DB37:ED37 EI37:FK37 FP37:GR37 GW37:HY37 G37:AI37">
    <cfRule type="cellIs" dxfId="1472" priority="1234" stopIfTrue="1" operator="equal">
      <formula>"Completed"</formula>
    </cfRule>
    <cfRule type="cellIs" dxfId="1471" priority="1235" stopIfTrue="1" operator="equal">
      <formula>"Delayed - amber"</formula>
    </cfRule>
    <cfRule type="cellIs" dxfId="1470" priority="1236" stopIfTrue="1" operator="equal">
      <formula>"Delayed - red"</formula>
    </cfRule>
  </conditionalFormatting>
  <conditionalFormatting sqref="AJ39:AJ80">
    <cfRule type="expression" dxfId="1469" priority="1231" stopIfTrue="1">
      <formula>NOT(ISERROR(SEARCH("No rating",AJ39)))</formula>
    </cfRule>
    <cfRule type="expression" dxfId="1468" priority="1232" stopIfTrue="1">
      <formula>NOT(ISERROR(SEARCH("Green",AJ39)))</formula>
    </cfRule>
    <cfRule type="expression" dxfId="1467" priority="1233" stopIfTrue="1">
      <formula>NOT(ISERROR(SEARCH("Amber",AJ39)))</formula>
    </cfRule>
  </conditionalFormatting>
  <conditionalFormatting sqref="AJ35 BQ35 CX35 EE35 FL35 GS35 HZ35">
    <cfRule type="expression" dxfId="1466" priority="1228" stopIfTrue="1">
      <formula>NOT(ISERROR(SEARCH("Green",AJ35)))</formula>
    </cfRule>
    <cfRule type="expression" dxfId="1465" priority="1229" stopIfTrue="1">
      <formula>NOT(ISERROR(SEARCH("Amber",AJ35)))</formula>
    </cfRule>
    <cfRule type="expression" dxfId="1464" priority="1230" stopIfTrue="1">
      <formula>NOT(ISERROR(SEARCH("Red",AJ35)))</formula>
    </cfRule>
  </conditionalFormatting>
  <conditionalFormatting sqref="D41:D79">
    <cfRule type="expression" dxfId="1463" priority="1227" stopIfTrue="1">
      <formula>IF($D41&gt;$D$34,1)</formula>
    </cfRule>
  </conditionalFormatting>
  <conditionalFormatting sqref="E40:E79">
    <cfRule type="expression" dxfId="1462" priority="1226" stopIfTrue="1">
      <formula>IF($E40&gt;$E$34,1)</formula>
    </cfRule>
  </conditionalFormatting>
  <conditionalFormatting sqref="F40:F79">
    <cfRule type="expression" dxfId="1461" priority="1225" stopIfTrue="1">
      <formula>IF($F40&gt;$F$34,1)</formula>
    </cfRule>
  </conditionalFormatting>
  <conditionalFormatting sqref="G39:G79">
    <cfRule type="expression" dxfId="1460" priority="1224" stopIfTrue="1">
      <formula>IF($G39&gt;$G$34,1)</formula>
    </cfRule>
  </conditionalFormatting>
  <conditionalFormatting sqref="H39:H40 H42:H79">
    <cfRule type="expression" dxfId="1459" priority="1223" stopIfTrue="1">
      <formula>IF($H39&gt;$H$34,1)</formula>
    </cfRule>
  </conditionalFormatting>
  <conditionalFormatting sqref="I39:I79">
    <cfRule type="expression" dxfId="1458" priority="1222" stopIfTrue="1">
      <formula>IF($I39&gt;$I$34,1)</formula>
    </cfRule>
  </conditionalFormatting>
  <conditionalFormatting sqref="J39:J79">
    <cfRule type="expression" dxfId="1457" priority="1221" stopIfTrue="1">
      <formula>IF($J39&gt;$J$34,1)</formula>
    </cfRule>
  </conditionalFormatting>
  <conditionalFormatting sqref="K39:K79">
    <cfRule type="expression" dxfId="1456" priority="1220" stopIfTrue="1">
      <formula>IF($K39&gt;$K$34,1)</formula>
    </cfRule>
  </conditionalFormatting>
  <conditionalFormatting sqref="L39:L79">
    <cfRule type="expression" dxfId="1455" priority="1219" stopIfTrue="1">
      <formula>IF($L39&gt;$L$34,1)</formula>
    </cfRule>
  </conditionalFormatting>
  <conditionalFormatting sqref="M39:M79">
    <cfRule type="expression" dxfId="1454" priority="1218" stopIfTrue="1">
      <formula>IF($M39&gt;$M$34,1)</formula>
    </cfRule>
  </conditionalFormatting>
  <conditionalFormatting sqref="N39:N79">
    <cfRule type="expression" dxfId="1453" priority="1217" stopIfTrue="1">
      <formula>IF($N39&gt;$N$34,1)</formula>
    </cfRule>
  </conditionalFormatting>
  <conditionalFormatting sqref="O39:O79">
    <cfRule type="expression" dxfId="1452" priority="1216" stopIfTrue="1">
      <formula>IF($O39&gt;$O$34,1)</formula>
    </cfRule>
  </conditionalFormatting>
  <conditionalFormatting sqref="P39:P79">
    <cfRule type="expression" dxfId="1451" priority="1215" stopIfTrue="1">
      <formula>IF($P39&gt;$P$34,1)</formula>
    </cfRule>
  </conditionalFormatting>
  <conditionalFormatting sqref="Q39:Q79">
    <cfRule type="expression" dxfId="1450" priority="1214" stopIfTrue="1">
      <formula>IF($Q39&gt;$Q$34,1)</formula>
    </cfRule>
  </conditionalFormatting>
  <conditionalFormatting sqref="R39:R79">
    <cfRule type="expression" dxfId="1449" priority="1213" stopIfTrue="1">
      <formula>IF($R39&gt;$R$34,1)</formula>
    </cfRule>
  </conditionalFormatting>
  <conditionalFormatting sqref="S39:S79">
    <cfRule type="expression" dxfId="1448" priority="1212" stopIfTrue="1">
      <formula>IF($S39&gt;$S$34,1)</formula>
    </cfRule>
  </conditionalFormatting>
  <conditionalFormatting sqref="T39:T79">
    <cfRule type="expression" dxfId="1447" priority="1211" stopIfTrue="1">
      <formula>IF($T39&gt;$T$34,1)</formula>
    </cfRule>
  </conditionalFormatting>
  <conditionalFormatting sqref="U39:U79">
    <cfRule type="expression" dxfId="1446" priority="1210" stopIfTrue="1">
      <formula>IF($U39&gt;$U$34,1)</formula>
    </cfRule>
  </conditionalFormatting>
  <conditionalFormatting sqref="V39:V79">
    <cfRule type="expression" dxfId="1445" priority="1209" stopIfTrue="1">
      <formula>IF($V39&gt;$V$34,1)</formula>
    </cfRule>
  </conditionalFormatting>
  <conditionalFormatting sqref="W39:W79">
    <cfRule type="expression" dxfId="1444" priority="1208" stopIfTrue="1">
      <formula>IF($W39&gt;$W$34,1)</formula>
    </cfRule>
  </conditionalFormatting>
  <conditionalFormatting sqref="X39:X78">
    <cfRule type="expression" dxfId="1443" priority="1207" stopIfTrue="1">
      <formula>IF($X39&gt;$X$34,1)</formula>
    </cfRule>
  </conditionalFormatting>
  <conditionalFormatting sqref="Y39:Y78">
    <cfRule type="expression" dxfId="1442" priority="1206" stopIfTrue="1">
      <formula>IF($Y39&gt;$Y$34,1)</formula>
    </cfRule>
  </conditionalFormatting>
  <conditionalFormatting sqref="Z39:Z78">
    <cfRule type="expression" dxfId="1441" priority="1205" stopIfTrue="1">
      <formula>IF($Z39&gt;$Z$34,1)</formula>
    </cfRule>
  </conditionalFormatting>
  <conditionalFormatting sqref="AA39:AA78">
    <cfRule type="expression" dxfId="1440" priority="1204" stopIfTrue="1">
      <formula>IF($AA39&gt;$AA$34,1)</formula>
    </cfRule>
  </conditionalFormatting>
  <conditionalFormatting sqref="AB39:AB79">
    <cfRule type="expression" dxfId="1439" priority="1203" stopIfTrue="1">
      <formula>IF($AB39&gt;$AB$34,1)</formula>
    </cfRule>
  </conditionalFormatting>
  <conditionalFormatting sqref="AC39:AC79">
    <cfRule type="expression" dxfId="1438" priority="1202" stopIfTrue="1">
      <formula>IF($AC39&gt;$AC$34,1)</formula>
    </cfRule>
  </conditionalFormatting>
  <conditionalFormatting sqref="AD39:AD79">
    <cfRule type="expression" dxfId="1437" priority="1201" stopIfTrue="1">
      <formula>IF($AD39&gt;$AD$34,1)</formula>
    </cfRule>
  </conditionalFormatting>
  <conditionalFormatting sqref="AE39:AE79">
    <cfRule type="expression" dxfId="1436" priority="1200" stopIfTrue="1">
      <formula>IF($AE39&gt;$AE$34,1)</formula>
    </cfRule>
  </conditionalFormatting>
  <conditionalFormatting sqref="AF39:AF79">
    <cfRule type="expression" dxfId="1435" priority="1199" stopIfTrue="1">
      <formula>IF($AF39&gt;$AF$34,1)</formula>
    </cfRule>
  </conditionalFormatting>
  <conditionalFormatting sqref="AG39:AG79">
    <cfRule type="expression" dxfId="1434" priority="1198" stopIfTrue="1">
      <formula>IF($AG39&gt;$AG$34,1)</formula>
    </cfRule>
  </conditionalFormatting>
  <conditionalFormatting sqref="AK39:AK42 AK44:AK79">
    <cfRule type="expression" dxfId="1433" priority="1197" stopIfTrue="1">
      <formula>IF($AK39&gt;$AK$34,1)</formula>
    </cfRule>
  </conditionalFormatting>
  <conditionalFormatting sqref="AL39:AL79">
    <cfRule type="expression" dxfId="1432" priority="1196" stopIfTrue="1">
      <formula>IF($AL39&gt;$AL$34,1)</formula>
    </cfRule>
  </conditionalFormatting>
  <conditionalFormatting sqref="GV79 AM39:AM79">
    <cfRule type="expression" dxfId="1431" priority="1195" stopIfTrue="1">
      <formula>IF($AM39&gt;$AM$34,1)</formula>
    </cfRule>
  </conditionalFormatting>
  <conditionalFormatting sqref="AN39:AN79">
    <cfRule type="expression" dxfId="1430" priority="1194" stopIfTrue="1">
      <formula>IF($AN39&gt;$AN$34,1)</formula>
    </cfRule>
  </conditionalFormatting>
  <conditionalFormatting sqref="AO39:AO79">
    <cfRule type="expression" dxfId="1429" priority="1193" stopIfTrue="1">
      <formula>IF($AO39&gt;$AO$34,1)</formula>
    </cfRule>
  </conditionalFormatting>
  <conditionalFormatting sqref="AP39:AP79">
    <cfRule type="expression" dxfId="1428" priority="1192" stopIfTrue="1">
      <formula>IF($AP39&gt;$AP$34,1)</formula>
    </cfRule>
  </conditionalFormatting>
  <conditionalFormatting sqref="AQ39:AQ79">
    <cfRule type="expression" dxfId="1427" priority="1191" stopIfTrue="1">
      <formula>IF($AQ39&gt;$AQ$34,1)</formula>
    </cfRule>
  </conditionalFormatting>
  <conditionalFormatting sqref="AR39:AR79">
    <cfRule type="expression" dxfId="1426" priority="1190" stopIfTrue="1">
      <formula>IF($AR39&gt;$AR$34,1)</formula>
    </cfRule>
  </conditionalFormatting>
  <conditionalFormatting sqref="AS39:AS79">
    <cfRule type="expression" dxfId="1425" priority="1189" stopIfTrue="1">
      <formula>IF($AS39&gt;$AS$34,1)</formula>
    </cfRule>
  </conditionalFormatting>
  <conditionalFormatting sqref="AT39:AT79">
    <cfRule type="expression" dxfId="1424" priority="1188" stopIfTrue="1">
      <formula>IF($AT39&gt;$AT$34,1)</formula>
    </cfRule>
  </conditionalFormatting>
  <conditionalFormatting sqref="AU39:AU79">
    <cfRule type="expression" dxfId="1423" priority="1187" stopIfTrue="1">
      <formula>IF($AU39&gt;$AU$34,1)</formula>
    </cfRule>
  </conditionalFormatting>
  <conditionalFormatting sqref="AV39:AV79">
    <cfRule type="expression" dxfId="1422" priority="1186" stopIfTrue="1">
      <formula>IF($AV39&gt;$AV$34,1)</formula>
    </cfRule>
  </conditionalFormatting>
  <conditionalFormatting sqref="AW39:AW79">
    <cfRule type="expression" dxfId="1421" priority="1185" stopIfTrue="1">
      <formula>IF($AW39&gt;$AW$34,1)</formula>
    </cfRule>
  </conditionalFormatting>
  <conditionalFormatting sqref="AX39:AX79">
    <cfRule type="expression" dxfId="1420" priority="1184" stopIfTrue="1">
      <formula>IF($AX39&gt;$AX$34,1)</formula>
    </cfRule>
  </conditionalFormatting>
  <conditionalFormatting sqref="AY39:AY79">
    <cfRule type="expression" dxfId="1419" priority="1183" stopIfTrue="1">
      <formula>IF($AY39&gt;$AY$34,1)</formula>
    </cfRule>
  </conditionalFormatting>
  <conditionalFormatting sqref="AZ39:AZ79">
    <cfRule type="expression" dxfId="1418" priority="1182" stopIfTrue="1">
      <formula>IF($AZ39&gt;$AX$34,1)</formula>
    </cfRule>
  </conditionalFormatting>
  <conditionalFormatting sqref="BA39:BA79">
    <cfRule type="expression" dxfId="1417" priority="1181" stopIfTrue="1">
      <formula>IF($BA39&gt;$BA$34,1)</formula>
    </cfRule>
  </conditionalFormatting>
  <conditionalFormatting sqref="BB39:BB79">
    <cfRule type="expression" dxfId="1416" priority="1180" stopIfTrue="1">
      <formula>IF($BB39&gt;$BB$34,1)</formula>
    </cfRule>
  </conditionalFormatting>
  <conditionalFormatting sqref="BC39:BC79">
    <cfRule type="expression" dxfId="1415" priority="1179" stopIfTrue="1">
      <formula>IF($BC39&gt;$BC$34,1)</formula>
    </cfRule>
  </conditionalFormatting>
  <conditionalFormatting sqref="BD39:BD79">
    <cfRule type="expression" dxfId="1414" priority="1178" stopIfTrue="1">
      <formula>IF($BD39&gt;$BD$34,1)</formula>
    </cfRule>
  </conditionalFormatting>
  <conditionalFormatting sqref="BE39:BE79">
    <cfRule type="expression" dxfId="1413" priority="1177" stopIfTrue="1">
      <formula>IF($BE39&gt;$BE$34,1)</formula>
    </cfRule>
  </conditionalFormatting>
  <conditionalFormatting sqref="BF39:BF79">
    <cfRule type="expression" dxfId="1412" priority="1176" stopIfTrue="1">
      <formula>IF($BF39&gt;$BF$34,1)</formula>
    </cfRule>
  </conditionalFormatting>
  <conditionalFormatting sqref="BG39:BG79">
    <cfRule type="expression" dxfId="1411" priority="1175" stopIfTrue="1">
      <formula>IF($BG39&gt;$BG$34,1)</formula>
    </cfRule>
  </conditionalFormatting>
  <conditionalFormatting sqref="BH39:BH79">
    <cfRule type="expression" dxfId="1410" priority="1174" stopIfTrue="1">
      <formula>IF($BH39&gt;$BH$34,1)</formula>
    </cfRule>
  </conditionalFormatting>
  <conditionalFormatting sqref="BI39:BI79">
    <cfRule type="expression" dxfId="1409" priority="1173" stopIfTrue="1">
      <formula>IF($BI39&gt;$BI$34,1)</formula>
    </cfRule>
  </conditionalFormatting>
  <conditionalFormatting sqref="BJ39:BJ79">
    <cfRule type="expression" dxfId="1408" priority="1172" stopIfTrue="1">
      <formula>IF($BJ39&gt;$BJ$34,1)</formula>
    </cfRule>
  </conditionalFormatting>
  <conditionalFormatting sqref="BK39:BK79">
    <cfRule type="expression" dxfId="1407" priority="1171" stopIfTrue="1">
      <formula>IF($BK39&gt;$BK$34,1)</formula>
    </cfRule>
  </conditionalFormatting>
  <conditionalFormatting sqref="BL39:BL79">
    <cfRule type="expression" dxfId="1406" priority="1170" stopIfTrue="1">
      <formula>IF($BL39&gt;$BL$34,1)</formula>
    </cfRule>
  </conditionalFormatting>
  <conditionalFormatting sqref="BM39:BM79">
    <cfRule type="expression" dxfId="1405" priority="1169" stopIfTrue="1">
      <formula>IF($BM39&gt;$BM$34,1)</formula>
    </cfRule>
  </conditionalFormatting>
  <conditionalFormatting sqref="BN39:BN79">
    <cfRule type="expression" dxfId="1404" priority="1168" stopIfTrue="1">
      <formula>IF($BN39&gt;$BN$34,1)</formula>
    </cfRule>
  </conditionalFormatting>
  <conditionalFormatting sqref="BR39:BR79">
    <cfRule type="expression" dxfId="1403" priority="1167" stopIfTrue="1">
      <formula>IF($BR39&gt;$BR$34,1)</formula>
    </cfRule>
  </conditionalFormatting>
  <conditionalFormatting sqref="BS39:BS45 BS47:BS79">
    <cfRule type="expression" dxfId="1402" priority="1166" stopIfTrue="1">
      <formula>IF($BS39&gt;$BS$34,1)</formula>
    </cfRule>
  </conditionalFormatting>
  <conditionalFormatting sqref="BT39:BT79">
    <cfRule type="expression" dxfId="1401" priority="1165" stopIfTrue="1">
      <formula>IF($BT39&gt;$BT$34,1)</formula>
    </cfRule>
  </conditionalFormatting>
  <conditionalFormatting sqref="BU39:BU79">
    <cfRule type="expression" dxfId="1400" priority="1164" stopIfTrue="1">
      <formula>IF($BU39&gt;$BU$34,1)</formula>
    </cfRule>
  </conditionalFormatting>
  <conditionalFormatting sqref="BV39:BV79">
    <cfRule type="expression" dxfId="1399" priority="1163" stopIfTrue="1">
      <formula>IF($BV39&gt;$BV$34,1)</formula>
    </cfRule>
  </conditionalFormatting>
  <conditionalFormatting sqref="BW39:BW79">
    <cfRule type="expression" dxfId="1398" priority="1162" stopIfTrue="1">
      <formula>IF($BW39&gt;$BW$34,1)</formula>
    </cfRule>
  </conditionalFormatting>
  <conditionalFormatting sqref="BX39:BX79">
    <cfRule type="expression" dxfId="1397" priority="1161" stopIfTrue="1">
      <formula>IF($BX39&gt;$BX$34,1)</formula>
    </cfRule>
  </conditionalFormatting>
  <conditionalFormatting sqref="BY39:BY79">
    <cfRule type="expression" dxfId="1396" priority="1160" stopIfTrue="1">
      <formula>IF($BY39&gt;$BY$34,1)</formula>
    </cfRule>
  </conditionalFormatting>
  <conditionalFormatting sqref="BZ39:BZ79">
    <cfRule type="expression" dxfId="1395" priority="1159" stopIfTrue="1">
      <formula>IF($BZ39&gt;$BZ$34,1)</formula>
    </cfRule>
  </conditionalFormatting>
  <conditionalFormatting sqref="CA39:CA79">
    <cfRule type="expression" dxfId="1394" priority="1158" stopIfTrue="1">
      <formula>IF($CA39&gt;$CA$34,1)</formula>
    </cfRule>
  </conditionalFormatting>
  <conditionalFormatting sqref="CB39:CB79">
    <cfRule type="expression" dxfId="1393" priority="1157" stopIfTrue="1">
      <formula>IF($CB$39&gt;$CB$34,1)</formula>
    </cfRule>
  </conditionalFormatting>
  <conditionalFormatting sqref="CC39:CC79">
    <cfRule type="expression" dxfId="1392" priority="1156" stopIfTrue="1">
      <formula>IF($CC39&gt;$CC$34,1)</formula>
    </cfRule>
  </conditionalFormatting>
  <conditionalFormatting sqref="CD39:CD79">
    <cfRule type="expression" dxfId="1391" priority="1155" stopIfTrue="1">
      <formula>IF($CD39&gt;$CD$34,1)</formula>
    </cfRule>
  </conditionalFormatting>
  <conditionalFormatting sqref="CE39:CE79">
    <cfRule type="expression" dxfId="1390" priority="1154" stopIfTrue="1">
      <formula>IF($CE39&gt;$CE$34,1)</formula>
    </cfRule>
  </conditionalFormatting>
  <conditionalFormatting sqref="CF39:CF79">
    <cfRule type="expression" dxfId="1389" priority="1153" stopIfTrue="1">
      <formula>IF($CF39&gt;$CF$34,1)</formula>
    </cfRule>
  </conditionalFormatting>
  <conditionalFormatting sqref="CG39:CG79">
    <cfRule type="expression" dxfId="1388" priority="1152" stopIfTrue="1">
      <formula>IF($CG39&gt;$CG$34,1)</formula>
    </cfRule>
  </conditionalFormatting>
  <conditionalFormatting sqref="CH39:CH79">
    <cfRule type="expression" dxfId="1387" priority="1151" stopIfTrue="1">
      <formula>IF($CH39&gt;$CH$34,1)</formula>
    </cfRule>
  </conditionalFormatting>
  <conditionalFormatting sqref="CI39:CI79">
    <cfRule type="expression" dxfId="1386" priority="1150" stopIfTrue="1">
      <formula>IF($CI39&gt;$CI$34,1)</formula>
    </cfRule>
  </conditionalFormatting>
  <conditionalFormatting sqref="CJ39:CJ79">
    <cfRule type="expression" dxfId="1385" priority="1149" stopIfTrue="1">
      <formula>IF($CJ39&gt;$CJ$34,1)</formula>
    </cfRule>
  </conditionalFormatting>
  <conditionalFormatting sqref="CK39:CK79">
    <cfRule type="expression" dxfId="1384" priority="1148" stopIfTrue="1">
      <formula>IF($CK39&gt;$CK$34,1)</formula>
    </cfRule>
  </conditionalFormatting>
  <conditionalFormatting sqref="CL39:CL79">
    <cfRule type="expression" dxfId="1383" priority="1147" stopIfTrue="1">
      <formula>IF($CL39&gt;$CL$34,1)</formula>
    </cfRule>
  </conditionalFormatting>
  <conditionalFormatting sqref="CM39:CM79">
    <cfRule type="expression" dxfId="1382" priority="1146" stopIfTrue="1">
      <formula>IF($CM39&gt;$CM$34,1)</formula>
    </cfRule>
  </conditionalFormatting>
  <conditionalFormatting sqref="CN39:CN79">
    <cfRule type="expression" dxfId="1381" priority="1145" stopIfTrue="1">
      <formula>IF($CN39&gt;$CN$34,1)</formula>
    </cfRule>
  </conditionalFormatting>
  <conditionalFormatting sqref="CO39:CO79">
    <cfRule type="expression" dxfId="1380" priority="1144" stopIfTrue="1">
      <formula>IF($CO39&gt;$CO$34,1)</formula>
    </cfRule>
  </conditionalFormatting>
  <conditionalFormatting sqref="CP39:CP79">
    <cfRule type="expression" dxfId="1379" priority="1143" stopIfTrue="1">
      <formula>IF($CP39&gt;$CP$34,1)</formula>
    </cfRule>
  </conditionalFormatting>
  <conditionalFormatting sqref="CQ39:CQ79">
    <cfRule type="expression" dxfId="1378" priority="1142" stopIfTrue="1">
      <formula>IF($CQ39&gt;$CQ$34,1)</formula>
    </cfRule>
  </conditionalFormatting>
  <conditionalFormatting sqref="CR39:CR79">
    <cfRule type="expression" dxfId="1377" priority="1141" stopIfTrue="1">
      <formula>IF($CR39&gt;$CR$34,1)</formula>
    </cfRule>
  </conditionalFormatting>
  <conditionalFormatting sqref="CS39:CS79">
    <cfRule type="expression" dxfId="1376" priority="1140" stopIfTrue="1">
      <formula>IF($CS39&gt;$CS$34,1)</formula>
    </cfRule>
  </conditionalFormatting>
  <conditionalFormatting sqref="CT39:CT79">
    <cfRule type="expression" dxfId="1375" priority="1139" stopIfTrue="1">
      <formula>IF($CT39&gt;$CT$34,1)</formula>
    </cfRule>
  </conditionalFormatting>
  <conditionalFormatting sqref="CU39:CU79">
    <cfRule type="expression" dxfId="1374" priority="1138" stopIfTrue="1">
      <formula>IF($CU39&gt;$CU$34,1)</formula>
    </cfRule>
  </conditionalFormatting>
  <conditionalFormatting sqref="CV39:CV79">
    <cfRule type="expression" dxfId="1373" priority="1137" stopIfTrue="1">
      <formula>IF($CV39&gt;$CV$34,1)</formula>
    </cfRule>
  </conditionalFormatting>
  <conditionalFormatting sqref="CW39:CW79">
    <cfRule type="expression" dxfId="1372" priority="1136" stopIfTrue="1">
      <formula>IF($CW39&gt;$CW$34,1)</formula>
    </cfRule>
  </conditionalFormatting>
  <conditionalFormatting sqref="BO39:BO79">
    <cfRule type="expression" dxfId="1371" priority="1135" stopIfTrue="1">
      <formula>IF($BO39&gt;$BO$34,1)</formula>
    </cfRule>
  </conditionalFormatting>
  <conditionalFormatting sqref="AH39:AH79">
    <cfRule type="expression" dxfId="1370" priority="1134" stopIfTrue="1">
      <formula>IF($AH39&gt;$AH$34,1)</formula>
    </cfRule>
  </conditionalFormatting>
  <conditionalFormatting sqref="AI39:AI43 AI45:AI58 AI60:AI79">
    <cfRule type="expression" dxfId="1369" priority="1133" stopIfTrue="1">
      <formula>IF($AI39&gt;$AI$34,1)</formula>
    </cfRule>
  </conditionalFormatting>
  <conditionalFormatting sqref="CY39:CY79">
    <cfRule type="expression" dxfId="1368" priority="1132" stopIfTrue="1">
      <formula>IF($CY39&gt;$CY$34,1)</formula>
    </cfRule>
  </conditionalFormatting>
  <conditionalFormatting sqref="DA39:DA79">
    <cfRule type="expression" dxfId="1367" priority="1131" stopIfTrue="1">
      <formula>IF($DA39&gt;$DA$34,1)</formula>
    </cfRule>
  </conditionalFormatting>
  <conditionalFormatting sqref="DB39:DB79">
    <cfRule type="expression" dxfId="1366" priority="1130" stopIfTrue="1">
      <formula>IF($DB39&gt;$DB$34,1)</formula>
    </cfRule>
  </conditionalFormatting>
  <conditionalFormatting sqref="DC39:DC79">
    <cfRule type="expression" dxfId="1365" priority="1129" stopIfTrue="1">
      <formula>IF($DC39&gt;$DC$34,1)</formula>
    </cfRule>
  </conditionalFormatting>
  <conditionalFormatting sqref="DD39:DD79">
    <cfRule type="expression" dxfId="1364" priority="1128" stopIfTrue="1">
      <formula>IF($DD39&gt;$DD$34,1)</formula>
    </cfRule>
  </conditionalFormatting>
  <conditionalFormatting sqref="DE39:DE79">
    <cfRule type="expression" dxfId="1363" priority="1127" stopIfTrue="1">
      <formula>IF($DE39&gt;$DE$34,1)</formula>
    </cfRule>
  </conditionalFormatting>
  <conditionalFormatting sqref="DF39">
    <cfRule type="expression" dxfId="1362" priority="1126" stopIfTrue="1">
      <formula>IF($DF39&gt;$DF$34,1)</formula>
    </cfRule>
  </conditionalFormatting>
  <conditionalFormatting sqref="DG39:DG79">
    <cfRule type="expression" dxfId="1361" priority="1125" stopIfTrue="1">
      <formula>IF($DG39&gt;$DG$34,1)</formula>
    </cfRule>
  </conditionalFormatting>
  <conditionalFormatting sqref="DH39:DH79">
    <cfRule type="expression" dxfId="1360" priority="1124" stopIfTrue="1">
      <formula>IF($DH39&gt;$DH$34,1)</formula>
    </cfRule>
  </conditionalFormatting>
  <conditionalFormatting sqref="DI39:DI79">
    <cfRule type="expression" dxfId="1359" priority="1123" stopIfTrue="1">
      <formula>IF($DI$39&gt;$DI$34,1)</formula>
    </cfRule>
  </conditionalFormatting>
  <conditionalFormatting sqref="DJ39:DJ79">
    <cfRule type="expression" dxfId="1358" priority="1122" stopIfTrue="1">
      <formula>IF($DJ39&gt;$DJ$34,1)</formula>
    </cfRule>
  </conditionalFormatting>
  <conditionalFormatting sqref="DK39:DK79">
    <cfRule type="expression" dxfId="1357" priority="1121" stopIfTrue="1">
      <formula>IF($DK39&gt;$DK$34,1)</formula>
    </cfRule>
  </conditionalFormatting>
  <conditionalFormatting sqref="DL39:DL79">
    <cfRule type="expression" dxfId="1356" priority="1120" stopIfTrue="1">
      <formula>IF($DL$39&gt;$DL$34,1)</formula>
    </cfRule>
  </conditionalFormatting>
  <conditionalFormatting sqref="DM39:DM79">
    <cfRule type="expression" dxfId="1355" priority="1119" stopIfTrue="1">
      <formula>IF($DM39&gt;$DM$34,1)</formula>
    </cfRule>
  </conditionalFormatting>
  <conditionalFormatting sqref="DN39:DN79">
    <cfRule type="expression" dxfId="1354" priority="1118" stopIfTrue="1">
      <formula>IF($DN39&gt;$DN$34,1)</formula>
    </cfRule>
  </conditionalFormatting>
  <conditionalFormatting sqref="DO39:DO79">
    <cfRule type="expression" dxfId="1353" priority="1117" stopIfTrue="1">
      <formula>IF($DO39&gt;$DO$34,1)</formula>
    </cfRule>
  </conditionalFormatting>
  <conditionalFormatting sqref="DP39:DP79">
    <cfRule type="expression" dxfId="1352" priority="1116" stopIfTrue="1">
      <formula>IF($DP39&gt;$DP$34,1)</formula>
    </cfRule>
  </conditionalFormatting>
  <conditionalFormatting sqref="DQ39:DQ79">
    <cfRule type="expression" dxfId="1351" priority="1115" stopIfTrue="1">
      <formula>IF($DQ39&gt;$DQ$34,1)</formula>
    </cfRule>
  </conditionalFormatting>
  <conditionalFormatting sqref="DR39:DR79">
    <cfRule type="expression" dxfId="1350" priority="1114" stopIfTrue="1">
      <formula>IF($DR39&gt;$DR$34,1)</formula>
    </cfRule>
  </conditionalFormatting>
  <conditionalFormatting sqref="DS39:DS79">
    <cfRule type="expression" dxfId="1349" priority="1113" stopIfTrue="1">
      <formula>IF($DS39&gt;$DS$34,1)</formula>
    </cfRule>
  </conditionalFormatting>
  <conditionalFormatting sqref="DT39:DT79">
    <cfRule type="expression" dxfId="1348" priority="1112" stopIfTrue="1">
      <formula>IF($DT39&gt;$DT$34,1)</formula>
    </cfRule>
  </conditionalFormatting>
  <conditionalFormatting sqref="DU39:DU79">
    <cfRule type="expression" dxfId="1347" priority="1111" stopIfTrue="1">
      <formula>IF($DU39&gt;$DU$34,1)</formula>
    </cfRule>
  </conditionalFormatting>
  <conditionalFormatting sqref="DV39:DV79">
    <cfRule type="expression" dxfId="1346" priority="1110" stopIfTrue="1">
      <formula>IF($DV39&gt;$DV$34,1)</formula>
    </cfRule>
  </conditionalFormatting>
  <conditionalFormatting sqref="DW39:DW79">
    <cfRule type="expression" dxfId="1345" priority="1109" stopIfTrue="1">
      <formula>IF($DW39&gt;$DW$34,1)</formula>
    </cfRule>
  </conditionalFormatting>
  <conditionalFormatting sqref="DX39:DX79">
    <cfRule type="expression" dxfId="1344" priority="1108" stopIfTrue="1">
      <formula>IF($DX39&gt;$DX$34,1)</formula>
    </cfRule>
  </conditionalFormatting>
  <conditionalFormatting sqref="DY39:DY79">
    <cfRule type="expression" dxfId="1343" priority="1107" stopIfTrue="1">
      <formula>IF($DY39&gt;$DY$34,1)</formula>
    </cfRule>
  </conditionalFormatting>
  <conditionalFormatting sqref="DZ39:DZ79">
    <cfRule type="expression" dxfId="1342" priority="1106" stopIfTrue="1">
      <formula>IF($DZ39&gt;$DZ$34,1)</formula>
    </cfRule>
  </conditionalFormatting>
  <conditionalFormatting sqref="EA39:EA79">
    <cfRule type="expression" dxfId="1341" priority="1105" stopIfTrue="1">
      <formula>IF($EA39&gt;$EA$34,1)</formula>
    </cfRule>
  </conditionalFormatting>
  <conditionalFormatting sqref="EB39:EB79">
    <cfRule type="expression" dxfId="1340" priority="1104" stopIfTrue="1">
      <formula>IF($EB39&gt;$EB$34,1)</formula>
    </cfRule>
  </conditionalFormatting>
  <conditionalFormatting sqref="EC39:EC79">
    <cfRule type="expression" dxfId="1339" priority="1103" stopIfTrue="1">
      <formula>IF($EC$39&gt;$EC$34,1)</formula>
    </cfRule>
  </conditionalFormatting>
  <conditionalFormatting sqref="ED39:ED79">
    <cfRule type="expression" dxfId="1338" priority="1102" stopIfTrue="1">
      <formula>IF($ED39&gt;$ED$34,1)</formula>
    </cfRule>
  </conditionalFormatting>
  <conditionalFormatting sqref="CZ39:CZ79">
    <cfRule type="expression" dxfId="1337" priority="1101" stopIfTrue="1">
      <formula>IF($CZ39&gt;$CZ$34,1)</formula>
    </cfRule>
  </conditionalFormatting>
  <conditionalFormatting sqref="EF39:EF79">
    <cfRule type="expression" dxfId="1336" priority="1100" stopIfTrue="1">
      <formula>IF($EF39&gt;$EF$34,1)</formula>
    </cfRule>
  </conditionalFormatting>
  <conditionalFormatting sqref="EH39:EH79">
    <cfRule type="expression" dxfId="1335" priority="1099" stopIfTrue="1">
      <formula>IF($EH39&gt;$EH$34,1)</formula>
    </cfRule>
  </conditionalFormatting>
  <conditionalFormatting sqref="EI39:EI79">
    <cfRule type="expression" dxfId="1334" priority="1098" stopIfTrue="1">
      <formula>IF($EI39&gt;$EI$34,1)</formula>
    </cfRule>
  </conditionalFormatting>
  <conditionalFormatting sqref="EJ39:EJ79">
    <cfRule type="expression" dxfId="1333" priority="1097" stopIfTrue="1">
      <formula>IF($EJ39&gt;$EJ$34,1)</formula>
    </cfRule>
  </conditionalFormatting>
  <conditionalFormatting sqref="EK39:EK79">
    <cfRule type="expression" dxfId="1332" priority="1096" stopIfTrue="1">
      <formula>IF($EK39&gt;$EK$34,1)</formula>
    </cfRule>
  </conditionalFormatting>
  <conditionalFormatting sqref="EL39:EL79">
    <cfRule type="expression" dxfId="1331" priority="1095" stopIfTrue="1">
      <formula>IF($EL39&gt;$EL$34,1)</formula>
    </cfRule>
  </conditionalFormatting>
  <conditionalFormatting sqref="EM39:EM79">
    <cfRule type="expression" dxfId="1330" priority="1094" stopIfTrue="1">
      <formula>IF($EM39&gt;$EM$34,1)</formula>
    </cfRule>
  </conditionalFormatting>
  <conditionalFormatting sqref="EN39:EN79">
    <cfRule type="expression" dxfId="1329" priority="1093" stopIfTrue="1">
      <formula>IF($EN39&gt;$EN$34,1)</formula>
    </cfRule>
  </conditionalFormatting>
  <conditionalFormatting sqref="EO39:EO79">
    <cfRule type="expression" dxfId="1328" priority="1092" stopIfTrue="1">
      <formula>IF($EO39&gt;$EO$34,1)</formula>
    </cfRule>
  </conditionalFormatting>
  <conditionalFormatting sqref="EP39:EP79">
    <cfRule type="expression" dxfId="1327" priority="1091" stopIfTrue="1">
      <formula>IF($EP$39&gt;$EP$34,1)</formula>
    </cfRule>
  </conditionalFormatting>
  <conditionalFormatting sqref="EQ39:EQ79">
    <cfRule type="expression" dxfId="1326" priority="1090" stopIfTrue="1">
      <formula>IF($EQ39&gt;$EQ$34,1)</formula>
    </cfRule>
  </conditionalFormatting>
  <conditionalFormatting sqref="ER39:ER79">
    <cfRule type="expression" dxfId="1325" priority="1089" stopIfTrue="1">
      <formula>IF($ER39&gt;$ER$34,1)</formula>
    </cfRule>
  </conditionalFormatting>
  <conditionalFormatting sqref="ES39:ES79">
    <cfRule type="expression" dxfId="1324" priority="1088" stopIfTrue="1">
      <formula>IF($ES$39&gt;$ES$34,1)</formula>
    </cfRule>
  </conditionalFormatting>
  <conditionalFormatting sqref="ET39:ET79">
    <cfRule type="expression" dxfId="1323" priority="1087" stopIfTrue="1">
      <formula>IF($ET39&gt;$ET$34,1)</formula>
    </cfRule>
  </conditionalFormatting>
  <conditionalFormatting sqref="EU39:EU79">
    <cfRule type="expression" dxfId="1322" priority="1086" stopIfTrue="1">
      <formula>IF($EU39&gt;$EU$34,1)</formula>
    </cfRule>
  </conditionalFormatting>
  <conditionalFormatting sqref="EV39:EV79">
    <cfRule type="expression" dxfId="1321" priority="1085" stopIfTrue="1">
      <formula>IF($EV39&gt;$EV$34,1)</formula>
    </cfRule>
  </conditionalFormatting>
  <conditionalFormatting sqref="EW39:EW79">
    <cfRule type="expression" dxfId="1320" priority="1084" stopIfTrue="1">
      <formula>IF($EW39&gt;$EW$34,1)</formula>
    </cfRule>
  </conditionalFormatting>
  <conditionalFormatting sqref="EX39:EX79">
    <cfRule type="expression" dxfId="1319" priority="1083" stopIfTrue="1">
      <formula>IF($EX39&gt;$EX$34,1)</formula>
    </cfRule>
  </conditionalFormatting>
  <conditionalFormatting sqref="EY39:EY79">
    <cfRule type="expression" dxfId="1318" priority="1082" stopIfTrue="1">
      <formula>IF($EY39&gt;$EY$34,1)</formula>
    </cfRule>
  </conditionalFormatting>
  <conditionalFormatting sqref="EZ39:EZ79">
    <cfRule type="expression" dxfId="1317" priority="1081" stopIfTrue="1">
      <formula>IF($EZ39&gt;$EZ$34,1)</formula>
    </cfRule>
  </conditionalFormatting>
  <conditionalFormatting sqref="FA39:FA79">
    <cfRule type="expression" dxfId="1316" priority="1080" stopIfTrue="1">
      <formula>IF($FA39&gt;$FA$34,1)</formula>
    </cfRule>
  </conditionalFormatting>
  <conditionalFormatting sqref="FB39:FB79">
    <cfRule type="expression" dxfId="1315" priority="1079" stopIfTrue="1">
      <formula>IF($FB39&gt;$FB$34,1)</formula>
    </cfRule>
  </conditionalFormatting>
  <conditionalFormatting sqref="FC39:FC79">
    <cfRule type="expression" dxfId="1314" priority="1078" stopIfTrue="1">
      <formula>IF($FC39&gt;$FC$34,1)</formula>
    </cfRule>
  </conditionalFormatting>
  <conditionalFormatting sqref="FD39:FD79">
    <cfRule type="expression" dxfId="1313" priority="1077" stopIfTrue="1">
      <formula>IF($FD39&gt;$FD$34,1)</formula>
    </cfRule>
  </conditionalFormatting>
  <conditionalFormatting sqref="FE39:FE79">
    <cfRule type="expression" dxfId="1312" priority="1076" stopIfTrue="1">
      <formula>IF($FE39&gt;$FE$34,1)</formula>
    </cfRule>
  </conditionalFormatting>
  <conditionalFormatting sqref="FF39:FF79">
    <cfRule type="expression" dxfId="1311" priority="1075" stopIfTrue="1">
      <formula>IF($FF39&gt;$FF$34,1)</formula>
    </cfRule>
  </conditionalFormatting>
  <conditionalFormatting sqref="FG39:FG79">
    <cfRule type="expression" dxfId="1310" priority="1074" stopIfTrue="1">
      <formula>IF($FG39&gt;$FG$34,1)</formula>
    </cfRule>
  </conditionalFormatting>
  <conditionalFormatting sqref="FH39:FH79">
    <cfRule type="expression" dxfId="1309" priority="1073" stopIfTrue="1">
      <formula>IF($FH39&gt;$FH$34,1)</formula>
    </cfRule>
  </conditionalFormatting>
  <conditionalFormatting sqref="FI39:FI79">
    <cfRule type="expression" dxfId="1308" priority="1072" stopIfTrue="1">
      <formula>IF($FI39&gt;$FI$34,1)</formula>
    </cfRule>
  </conditionalFormatting>
  <conditionalFormatting sqref="FJ39:FJ79">
    <cfRule type="expression" dxfId="1307" priority="1071" stopIfTrue="1">
      <formula>IF($FJ$39&gt;$FJ$34,1)</formula>
    </cfRule>
  </conditionalFormatting>
  <conditionalFormatting sqref="FK39:FK79">
    <cfRule type="expression" dxfId="1306" priority="1070" stopIfTrue="1">
      <formula>IF($FK39&gt;$FK$34,1)</formula>
    </cfRule>
  </conditionalFormatting>
  <conditionalFormatting sqref="EG39:EG79">
    <cfRule type="expression" dxfId="1305" priority="1069" stopIfTrue="1">
      <formula>IF($EG39&gt;$EG$34,1)</formula>
    </cfRule>
  </conditionalFormatting>
  <conditionalFormatting sqref="FM39:FM79">
    <cfRule type="expression" dxfId="1304" priority="1068" stopIfTrue="1">
      <formula>IF($FM39&gt;$FM$34,1)</formula>
    </cfRule>
  </conditionalFormatting>
  <conditionalFormatting sqref="FO39:FO79">
    <cfRule type="expression" dxfId="1303" priority="1067" stopIfTrue="1">
      <formula>IF($FO39&gt;$FO$34,1)</formula>
    </cfRule>
  </conditionalFormatting>
  <conditionalFormatting sqref="FP39:FP79">
    <cfRule type="expression" dxfId="1302" priority="1066" stopIfTrue="1">
      <formula>IF($FP39&gt;$FP$34,1)</formula>
    </cfRule>
  </conditionalFormatting>
  <conditionalFormatting sqref="FQ39:FQ79">
    <cfRule type="expression" dxfId="1301" priority="1065" stopIfTrue="1">
      <formula>IF($FQ39&gt;$FQ$34,1)</formula>
    </cfRule>
  </conditionalFormatting>
  <conditionalFormatting sqref="FR39:FR79">
    <cfRule type="expression" dxfId="1300" priority="1064" stopIfTrue="1">
      <formula>IF($FR39&gt;$FR$34,1)</formula>
    </cfRule>
  </conditionalFormatting>
  <conditionalFormatting sqref="GA39:GA79">
    <cfRule type="expression" dxfId="1299" priority="1063" stopIfTrue="1">
      <formula>IF($GA39&gt;$GA$34,1)</formula>
    </cfRule>
  </conditionalFormatting>
  <conditionalFormatting sqref="GB39:GB79">
    <cfRule type="expression" dxfId="1298" priority="1062" stopIfTrue="1">
      <formula>IF($GB39&gt;$GB$34,1)</formula>
    </cfRule>
  </conditionalFormatting>
  <conditionalFormatting sqref="GC39:GC79">
    <cfRule type="expression" dxfId="1297" priority="1061" stopIfTrue="1">
      <formula>IF($GC39&gt;$GC$34,1)</formula>
    </cfRule>
  </conditionalFormatting>
  <conditionalFormatting sqref="GD39:GD79">
    <cfRule type="expression" dxfId="1296" priority="1060" stopIfTrue="1">
      <formula>IF($GD39&gt;$GD$34,1)</formula>
    </cfRule>
  </conditionalFormatting>
  <conditionalFormatting sqref="GE39:GE79">
    <cfRule type="expression" dxfId="1295" priority="1059" stopIfTrue="1">
      <formula>IF($GE39&gt;$GE$34,1)</formula>
    </cfRule>
  </conditionalFormatting>
  <conditionalFormatting sqref="GF39:GF79">
    <cfRule type="expression" dxfId="1294" priority="1058" stopIfTrue="1">
      <formula>IF($GF39&gt;$GF$34,1)</formula>
    </cfRule>
  </conditionalFormatting>
  <conditionalFormatting sqref="GG39:GG79">
    <cfRule type="expression" dxfId="1293" priority="1057" stopIfTrue="1">
      <formula>IF($GG39&gt;$GG$34,1)</formula>
    </cfRule>
  </conditionalFormatting>
  <conditionalFormatting sqref="GH39:GH79">
    <cfRule type="expression" dxfId="1292" priority="1056" stopIfTrue="1">
      <formula>IF($GH39&gt;$GH$34,1)</formula>
    </cfRule>
  </conditionalFormatting>
  <conditionalFormatting sqref="GI39:GI79">
    <cfRule type="expression" dxfId="1291" priority="1055" stopIfTrue="1">
      <formula>IF($GI39&gt;$GI$34,1)</formula>
    </cfRule>
  </conditionalFormatting>
  <conditionalFormatting sqref="GJ39:GJ79">
    <cfRule type="expression" dxfId="1290" priority="1054" stopIfTrue="1">
      <formula>IF($GJ39&gt;$GJ$34,1)</formula>
    </cfRule>
  </conditionalFormatting>
  <conditionalFormatting sqref="GK39:GK79">
    <cfRule type="expression" dxfId="1289" priority="1053" stopIfTrue="1">
      <formula>IF($GK39&gt;$GK$34,1)</formula>
    </cfRule>
  </conditionalFormatting>
  <conditionalFormatting sqref="GL39:GL79">
    <cfRule type="expression" dxfId="1288" priority="1052" stopIfTrue="1">
      <formula>IF($GL39&gt;$GL$34,1)</formula>
    </cfRule>
  </conditionalFormatting>
  <conditionalFormatting sqref="GM39:GM79">
    <cfRule type="expression" dxfId="1287" priority="1051" stopIfTrue="1">
      <formula>IF($GM39&gt;$GM$34,1)</formula>
    </cfRule>
  </conditionalFormatting>
  <conditionalFormatting sqref="GN39:GN79">
    <cfRule type="expression" dxfId="1286" priority="1050" stopIfTrue="1">
      <formula>IF($GN39&gt;$GN$34,1)</formula>
    </cfRule>
  </conditionalFormatting>
  <conditionalFormatting sqref="GO39:GO79">
    <cfRule type="expression" dxfId="1285" priority="1049" stopIfTrue="1">
      <formula>IF($GO39&gt;$GO$34,1)</formula>
    </cfRule>
  </conditionalFormatting>
  <conditionalFormatting sqref="GP39:GP79">
    <cfRule type="expression" dxfId="1284" priority="1048" stopIfTrue="1">
      <formula>IF(_______gpI39&gt;$GP$34,1)</formula>
    </cfRule>
  </conditionalFormatting>
  <conditionalFormatting sqref="GQ39:GQ79">
    <cfRule type="expression" dxfId="1283" priority="1047" stopIfTrue="1">
      <formula>IF($GQ$39&gt;$GQ$34,1)</formula>
    </cfRule>
  </conditionalFormatting>
  <conditionalFormatting sqref="GR39:GR79">
    <cfRule type="expression" dxfId="1282" priority="1046" stopIfTrue="1">
      <formula>IF($GR39&gt;$GR$34,1)</formula>
    </cfRule>
  </conditionalFormatting>
  <conditionalFormatting sqref="FN39:FN79">
    <cfRule type="expression" dxfId="1281" priority="1045" stopIfTrue="1">
      <formula>IF($FN39&gt;$FN$34,1)</formula>
    </cfRule>
  </conditionalFormatting>
  <conditionalFormatting sqref="GT39:GT78">
    <cfRule type="expression" dxfId="1280" priority="1044" stopIfTrue="1">
      <formula>IF($GT39&gt;$GT$34,1)</formula>
    </cfRule>
  </conditionalFormatting>
  <conditionalFormatting sqref="GV39:GV78">
    <cfRule type="expression" dxfId="1279" priority="1043" stopIfTrue="1">
      <formula>IF($GV39&gt;$GV$34,1)</formula>
    </cfRule>
  </conditionalFormatting>
  <conditionalFormatting sqref="GW39:GW78">
    <cfRule type="expression" dxfId="1278" priority="1042" stopIfTrue="1">
      <formula>IF($GW39&gt;$GW$34,1)</formula>
    </cfRule>
  </conditionalFormatting>
  <conditionalFormatting sqref="HA39:HA78">
    <cfRule type="expression" dxfId="1277" priority="1041" stopIfTrue="1">
      <formula>IF($HA39&gt;$HA$34,1)</formula>
    </cfRule>
  </conditionalFormatting>
  <conditionalFormatting sqref="HB39:HB78">
    <cfRule type="expression" dxfId="1276" priority="1040" stopIfTrue="1">
      <formula>IF($HB39&gt;$HB$34,1)</formula>
    </cfRule>
  </conditionalFormatting>
  <conditionalFormatting sqref="HC39:HC78">
    <cfRule type="expression" dxfId="1275" priority="1039" stopIfTrue="1">
      <formula>IF($HC39&gt;$HC$34,1)</formula>
    </cfRule>
  </conditionalFormatting>
  <conditionalFormatting sqref="HD39:HD78">
    <cfRule type="expression" dxfId="1274" priority="1038" stopIfTrue="1">
      <formula>IF($HD$39&gt;$HD$34,1)</formula>
    </cfRule>
  </conditionalFormatting>
  <conditionalFormatting sqref="HE39:HE78">
    <cfRule type="expression" dxfId="1273" priority="1037" stopIfTrue="1">
      <formula>IF($HE39&gt;$HE$34,1)</formula>
    </cfRule>
  </conditionalFormatting>
  <conditionalFormatting sqref="HF39:HF78">
    <cfRule type="expression" dxfId="1272" priority="1036" stopIfTrue="1">
      <formula>IF($HF39&gt;$HF$34,1)</formula>
    </cfRule>
  </conditionalFormatting>
  <conditionalFormatting sqref="GZ39">
    <cfRule type="expression" dxfId="1271" priority="1035" stopIfTrue="1">
      <formula>IF($GZ$39&gt;$GZ$34,1)</formula>
    </cfRule>
  </conditionalFormatting>
  <conditionalFormatting sqref="HH39:HH78">
    <cfRule type="expression" dxfId="1270" priority="1034" stopIfTrue="1">
      <formula>IF($HH39&gt;$HH$34,1)</formula>
    </cfRule>
  </conditionalFormatting>
  <conditionalFormatting sqref="HI39:HI78">
    <cfRule type="expression" dxfId="1269" priority="1033" stopIfTrue="1">
      <formula>IF($HI39&gt;$HI$34,1)</formula>
    </cfRule>
  </conditionalFormatting>
  <conditionalFormatting sqref="HJ39:HJ78">
    <cfRule type="expression" dxfId="1268" priority="1032" stopIfTrue="1">
      <formula>IF($HJ39&gt;$HJ$34,1)</formula>
    </cfRule>
  </conditionalFormatting>
  <conditionalFormatting sqref="HK39:HK78">
    <cfRule type="expression" dxfId="1267" priority="1031" stopIfTrue="1">
      <formula>IF($HK39&gt;$HK$34,1)</formula>
    </cfRule>
  </conditionalFormatting>
  <conditionalFormatting sqref="HL39:HL78">
    <cfRule type="expression" dxfId="1266" priority="1030" stopIfTrue="1">
      <formula>IF($HL39&gt;$HL$34,1)</formula>
    </cfRule>
  </conditionalFormatting>
  <conditionalFormatting sqref="HM39:HM78">
    <cfRule type="expression" dxfId="1265" priority="1029" stopIfTrue="1">
      <formula>IF($HM39&gt;$HM$34,1)</formula>
    </cfRule>
  </conditionalFormatting>
  <conditionalFormatting sqref="HN39:HN78">
    <cfRule type="expression" dxfId="1264" priority="1028" stopIfTrue="1">
      <formula>IF($HN39&gt;$HN$34,1)</formula>
    </cfRule>
  </conditionalFormatting>
  <conditionalFormatting sqref="HO39:HO78">
    <cfRule type="expression" dxfId="1263" priority="1027" stopIfTrue="1">
      <formula>IF($HO39&gt;$HO$34,1)</formula>
    </cfRule>
  </conditionalFormatting>
  <conditionalFormatting sqref="HP39:HP78">
    <cfRule type="expression" dxfId="1262" priority="1026" stopIfTrue="1">
      <formula>IF($HP39&gt;$HP$34,1)</formula>
    </cfRule>
  </conditionalFormatting>
  <conditionalFormatting sqref="HQ39:HQ78">
    <cfRule type="expression" dxfId="1261" priority="1025" stopIfTrue="1">
      <formula>IF($HQ39&gt;$HQ$34,1)</formula>
    </cfRule>
  </conditionalFormatting>
  <conditionalFormatting sqref="HR39:HR78">
    <cfRule type="expression" dxfId="1260" priority="1024" stopIfTrue="1">
      <formula>IF($HR39&gt;$HR$34,1)</formula>
    </cfRule>
  </conditionalFormatting>
  <conditionalFormatting sqref="HS39:HS78">
    <cfRule type="expression" dxfId="1259" priority="1023" stopIfTrue="1">
      <formula>IF($HS39&gt;$HS$34,1)</formula>
    </cfRule>
  </conditionalFormatting>
  <conditionalFormatting sqref="HT39:HT78">
    <cfRule type="expression" dxfId="1258" priority="1022" stopIfTrue="1">
      <formula>IF($HT39&gt;$HT$34,1)</formula>
    </cfRule>
  </conditionalFormatting>
  <conditionalFormatting sqref="HU39:HU78">
    <cfRule type="expression" dxfId="1257" priority="1021" stopIfTrue="1">
      <formula>IF($HU39&gt;$HU$34,1)</formula>
    </cfRule>
  </conditionalFormatting>
  <conditionalFormatting sqref="HV39:HV78">
    <cfRule type="expression" dxfId="1256" priority="1020" stopIfTrue="1">
      <formula>IF($HV39&gt;$HV$34,1)</formula>
    </cfRule>
  </conditionalFormatting>
  <conditionalFormatting sqref="HW39:HW78">
    <cfRule type="expression" dxfId="1255" priority="1019" stopIfTrue="1">
      <formula>IF($HW39&gt;$HW$34,1)</formula>
    </cfRule>
  </conditionalFormatting>
  <conditionalFormatting sqref="GU39:GU78">
    <cfRule type="expression" dxfId="1254" priority="1018" stopIfTrue="1">
      <formula>IF($GU39&gt;$GU$34,1)</formula>
    </cfRule>
  </conditionalFormatting>
  <conditionalFormatting sqref="GX39:GX78">
    <cfRule type="expression" dxfId="1253" priority="1017" stopIfTrue="1">
      <formula>IF($GX39&gt;$GX$34,1)</formula>
    </cfRule>
  </conditionalFormatting>
  <conditionalFormatting sqref="GY39:GY78">
    <cfRule type="expression" dxfId="1252" priority="1016" stopIfTrue="1">
      <formula>IF($GY39&gt;$GY$34,1)</formula>
    </cfRule>
  </conditionalFormatting>
  <conditionalFormatting sqref="HG39:HG78">
    <cfRule type="expression" dxfId="1251" priority="1015" stopIfTrue="1">
      <formula>IF($HG39&gt;$HG$34,1)</formula>
    </cfRule>
  </conditionalFormatting>
  <conditionalFormatting sqref="HX39:HX78">
    <cfRule type="expression" dxfId="1250" priority="1014" stopIfTrue="1">
      <formula>IF($HX39&gt;$HX$34,1)</formula>
    </cfRule>
  </conditionalFormatting>
  <conditionalFormatting sqref="HY39:HY78">
    <cfRule type="expression" dxfId="1249" priority="1013" stopIfTrue="1">
      <formula>IF($HY39&gt;$HY$34,1)</formula>
    </cfRule>
  </conditionalFormatting>
  <conditionalFormatting sqref="D39:D40">
    <cfRule type="expression" dxfId="1248" priority="1012" stopIfTrue="1">
      <formula>IF($D39&gt;$D$34,1)</formula>
    </cfRule>
  </conditionalFormatting>
  <conditionalFormatting sqref="E39">
    <cfRule type="expression" dxfId="1247" priority="1011" stopIfTrue="1">
      <formula>IF($E39&gt;$E$34,1)</formula>
    </cfRule>
  </conditionalFormatting>
  <conditionalFormatting sqref="H41">
    <cfRule type="expression" dxfId="1246" priority="1010" stopIfTrue="1">
      <formula>IF($H41&gt;$H$34,1)</formula>
    </cfRule>
  </conditionalFormatting>
  <conditionalFormatting sqref="C13">
    <cfRule type="cellIs" dxfId="1245" priority="1008" stopIfTrue="1" operator="lessThan">
      <formula>$C$7</formula>
    </cfRule>
    <cfRule type="cellIs" dxfId="1244" priority="1009" stopIfTrue="1" operator="greaterThanOrEqual">
      <formula>$C$7</formula>
    </cfRule>
  </conditionalFormatting>
  <conditionalFormatting sqref="C14">
    <cfRule type="cellIs" dxfId="1243" priority="1006" stopIfTrue="1" operator="lessThan">
      <formula>0.5*SUM(C10:C12)</formula>
    </cfRule>
    <cfRule type="cellIs" dxfId="1242" priority="1007" stopIfTrue="1" operator="greaterThanOrEqual">
      <formula>0.5*SUM(C10:C12)</formula>
    </cfRule>
  </conditionalFormatting>
  <conditionalFormatting sqref="F39">
    <cfRule type="expression" dxfId="1241" priority="1005" stopIfTrue="1">
      <formula>IF($F39&gt;$F$34,1)</formula>
    </cfRule>
  </conditionalFormatting>
  <conditionalFormatting sqref="AI44 AI59">
    <cfRule type="expression" dxfId="1240" priority="1004" stopIfTrue="1">
      <formula>IF($AI44&gt;$AI$34,1)</formula>
    </cfRule>
  </conditionalFormatting>
  <conditionalFormatting sqref="AK43">
    <cfRule type="expression" dxfId="1239" priority="1003" stopIfTrue="1">
      <formula>IF($AK43&gt;$AK$34,1)</formula>
    </cfRule>
  </conditionalFormatting>
  <conditionalFormatting sqref="BS46">
    <cfRule type="expression" dxfId="1238" priority="1002" stopIfTrue="1">
      <formula>IF($BS46&gt;$BS$34,1)</formula>
    </cfRule>
  </conditionalFormatting>
  <conditionalFormatting sqref="BP39:BP78">
    <cfRule type="expression" dxfId="1237" priority="1001" stopIfTrue="1">
      <formula>IF($BP40&gt;$BP$34,1)</formula>
    </cfRule>
  </conditionalFormatting>
  <conditionalFormatting sqref="BP79">
    <cfRule type="expression" dxfId="1236" priority="1000" stopIfTrue="1">
      <formula>IF($BP81&gt;$BP$34,1)</formula>
    </cfRule>
  </conditionalFormatting>
  <conditionalFormatting sqref="AN37:BP37 BU37:CW37 DB37:ED37 EI37:FK37 FP37:GR37 GW37:HY37 G37:AI37">
    <cfRule type="cellIs" dxfId="1235" priority="997" stopIfTrue="1" operator="equal">
      <formula>"Completed"</formula>
    </cfRule>
    <cfRule type="cellIs" dxfId="1234" priority="998" stopIfTrue="1" operator="equal">
      <formula>"Delayed - amber"</formula>
    </cfRule>
    <cfRule type="cellIs" dxfId="1233" priority="999" stopIfTrue="1" operator="equal">
      <formula>"Delayed - red"</formula>
    </cfRule>
  </conditionalFormatting>
  <conditionalFormatting sqref="AJ39:AJ80">
    <cfRule type="expression" dxfId="1232" priority="994" stopIfTrue="1">
      <formula>NOT(ISERROR(SEARCH("No rating",AJ39)))</formula>
    </cfRule>
    <cfRule type="expression" dxfId="1231" priority="995" stopIfTrue="1">
      <formula>NOT(ISERROR(SEARCH("Green",AJ39)))</formula>
    </cfRule>
    <cfRule type="expression" dxfId="1230" priority="996" stopIfTrue="1">
      <formula>NOT(ISERROR(SEARCH("Amber",AJ39)))</formula>
    </cfRule>
  </conditionalFormatting>
  <conditionalFormatting sqref="AJ35 BQ35 CX35 EE35 FL35 GS35 HZ35">
    <cfRule type="expression" dxfId="1229" priority="991" stopIfTrue="1">
      <formula>NOT(ISERROR(SEARCH("Green",AJ35)))</formula>
    </cfRule>
    <cfRule type="expression" dxfId="1228" priority="992" stopIfTrue="1">
      <formula>NOT(ISERROR(SEARCH("Amber",AJ35)))</formula>
    </cfRule>
    <cfRule type="expression" dxfId="1227" priority="993" stopIfTrue="1">
      <formula>NOT(ISERROR(SEARCH("Red",AJ35)))</formula>
    </cfRule>
  </conditionalFormatting>
  <conditionalFormatting sqref="D41:D79">
    <cfRule type="expression" dxfId="1226" priority="990" stopIfTrue="1">
      <formula>IF($D41&gt;$D$34,1)</formula>
    </cfRule>
  </conditionalFormatting>
  <conditionalFormatting sqref="E40:E79">
    <cfRule type="expression" dxfId="1225" priority="989" stopIfTrue="1">
      <formula>IF($E40&gt;$E$34,1)</formula>
    </cfRule>
  </conditionalFormatting>
  <conditionalFormatting sqref="F40:F79">
    <cfRule type="expression" dxfId="1224" priority="988" stopIfTrue="1">
      <formula>IF($F40&gt;$F$34,1)</formula>
    </cfRule>
  </conditionalFormatting>
  <conditionalFormatting sqref="G39:G47 G49:G79">
    <cfRule type="expression" dxfId="1223" priority="987" stopIfTrue="1">
      <formula>IF($G39&gt;$G$34,1)</formula>
    </cfRule>
  </conditionalFormatting>
  <conditionalFormatting sqref="H39:H40 H42:H47 H49:H79">
    <cfRule type="expression" dxfId="1222" priority="986" stopIfTrue="1">
      <formula>IF($H39&gt;$H$34,1)</formula>
    </cfRule>
  </conditionalFormatting>
  <conditionalFormatting sqref="I39:I47 I49:I79">
    <cfRule type="expression" dxfId="1221" priority="985" stopIfTrue="1">
      <formula>IF($I39&gt;$I$34,1)</formula>
    </cfRule>
  </conditionalFormatting>
  <conditionalFormatting sqref="J39:J47 J49:J79">
    <cfRule type="expression" dxfId="1220" priority="984" stopIfTrue="1">
      <formula>IF($J39&gt;$J$34,1)</formula>
    </cfRule>
  </conditionalFormatting>
  <conditionalFormatting sqref="K39:K47 K49:K79">
    <cfRule type="expression" dxfId="1219" priority="983" stopIfTrue="1">
      <formula>IF($K39&gt;$K$34,1)</formula>
    </cfRule>
  </conditionalFormatting>
  <conditionalFormatting sqref="L39:L47 L49:L79">
    <cfRule type="expression" dxfId="1218" priority="982" stopIfTrue="1">
      <formula>IF($L39&gt;$L$34,1)</formula>
    </cfRule>
  </conditionalFormatting>
  <conditionalFormatting sqref="M39:M47 M49:M79">
    <cfRule type="expression" dxfId="1217" priority="981" stopIfTrue="1">
      <formula>IF($M39&gt;$M$34,1)</formula>
    </cfRule>
  </conditionalFormatting>
  <conditionalFormatting sqref="N39:N47 N49:N79">
    <cfRule type="expression" dxfId="1216" priority="980" stopIfTrue="1">
      <formula>IF($N39&gt;$N$34,1)</formula>
    </cfRule>
  </conditionalFormatting>
  <conditionalFormatting sqref="O39:O47 O49:O79">
    <cfRule type="expression" dxfId="1215" priority="979" stopIfTrue="1">
      <formula>IF($O39&gt;$O$34,1)</formula>
    </cfRule>
  </conditionalFormatting>
  <conditionalFormatting sqref="P39:P47 P49:P79">
    <cfRule type="expression" dxfId="1214" priority="978" stopIfTrue="1">
      <formula>IF($P39&gt;$P$34,1)</formula>
    </cfRule>
  </conditionalFormatting>
  <conditionalFormatting sqref="Q39:Q47 Q49:Q79">
    <cfRule type="expression" dxfId="1213" priority="977" stopIfTrue="1">
      <formula>IF($Q39&gt;$Q$34,1)</formula>
    </cfRule>
  </conditionalFormatting>
  <conditionalFormatting sqref="R39:R47 R49:R79">
    <cfRule type="expression" dxfId="1212" priority="976" stopIfTrue="1">
      <formula>IF($R39&gt;$R$34,1)</formula>
    </cfRule>
  </conditionalFormatting>
  <conditionalFormatting sqref="S39:S47 S49:S79">
    <cfRule type="expression" dxfId="1211" priority="975" stopIfTrue="1">
      <formula>IF($S39&gt;$S$34,1)</formula>
    </cfRule>
  </conditionalFormatting>
  <conditionalFormatting sqref="T39:T47 T49:T79">
    <cfRule type="expression" dxfId="1210" priority="974" stopIfTrue="1">
      <formula>IF($T39&gt;$T$34,1)</formula>
    </cfRule>
  </conditionalFormatting>
  <conditionalFormatting sqref="U39:U47 U49:U79">
    <cfRule type="expression" dxfId="1209" priority="973" stopIfTrue="1">
      <formula>IF($U39&gt;$U$34,1)</formula>
    </cfRule>
  </conditionalFormatting>
  <conditionalFormatting sqref="V39:V47 V49:V79">
    <cfRule type="expression" dxfId="1208" priority="972" stopIfTrue="1">
      <formula>IF($V39&gt;$V$34,1)</formula>
    </cfRule>
  </conditionalFormatting>
  <conditionalFormatting sqref="W39:W47 W49:W79">
    <cfRule type="expression" dxfId="1207" priority="971" stopIfTrue="1">
      <formula>IF($W39&gt;$W$34,1)</formula>
    </cfRule>
  </conditionalFormatting>
  <conditionalFormatting sqref="X39:X47 X49:X78">
    <cfRule type="expression" dxfId="1206" priority="970" stopIfTrue="1">
      <formula>IF($X39&gt;$X$34,1)</formula>
    </cfRule>
  </conditionalFormatting>
  <conditionalFormatting sqref="Y39:Y47 Y49:Y78">
    <cfRule type="expression" dxfId="1205" priority="969" stopIfTrue="1">
      <formula>IF($Y39&gt;$Y$34,1)</formula>
    </cfRule>
  </conditionalFormatting>
  <conditionalFormatting sqref="Z39:Z47 Z49:Z78">
    <cfRule type="expression" dxfId="1204" priority="968" stopIfTrue="1">
      <formula>IF($Z39&gt;$Z$34,1)</formula>
    </cfRule>
  </conditionalFormatting>
  <conditionalFormatting sqref="AA39:AA47 AA49:AA78">
    <cfRule type="expression" dxfId="1203" priority="967" stopIfTrue="1">
      <formula>IF($AA39&gt;$AA$34,1)</formula>
    </cfRule>
  </conditionalFormatting>
  <conditionalFormatting sqref="AB39:AB47 AB49:AB79">
    <cfRule type="expression" dxfId="1202" priority="966" stopIfTrue="1">
      <formula>IF($AB39&gt;$AB$34,1)</formula>
    </cfRule>
  </conditionalFormatting>
  <conditionalFormatting sqref="AC39:AC47 AC49:AC79">
    <cfRule type="expression" dxfId="1201" priority="965" stopIfTrue="1">
      <formula>IF($AC39&gt;$AC$34,1)</formula>
    </cfRule>
  </conditionalFormatting>
  <conditionalFormatting sqref="AD39:AD47 AD49:AD79">
    <cfRule type="expression" dxfId="1200" priority="964" stopIfTrue="1">
      <formula>IF($AD39&gt;$AD$34,1)</formula>
    </cfRule>
  </conditionalFormatting>
  <conditionalFormatting sqref="AE39:AE47 AE49:AE79">
    <cfRule type="expression" dxfId="1199" priority="963" stopIfTrue="1">
      <formula>IF($AE39&gt;$AE$34,1)</formula>
    </cfRule>
  </conditionalFormatting>
  <conditionalFormatting sqref="AF39:AF47 AF49:AF79">
    <cfRule type="expression" dxfId="1198" priority="962" stopIfTrue="1">
      <formula>IF($AF39&gt;$AF$34,1)</formula>
    </cfRule>
  </conditionalFormatting>
  <conditionalFormatting sqref="AG39:AG47 AG49:AG79">
    <cfRule type="expression" dxfId="1197" priority="961" stopIfTrue="1">
      <formula>IF($AG39&gt;$AG$34,1)</formula>
    </cfRule>
  </conditionalFormatting>
  <conditionalFormatting sqref="AK39:AK42 AK44:AK79">
    <cfRule type="expression" dxfId="1196" priority="960" stopIfTrue="1">
      <formula>IF($AK39&gt;$AK$34,1)</formula>
    </cfRule>
  </conditionalFormatting>
  <conditionalFormatting sqref="AL39:AL79">
    <cfRule type="expression" dxfId="1195" priority="959" stopIfTrue="1">
      <formula>IF($AL39&gt;$AL$34,1)</formula>
    </cfRule>
  </conditionalFormatting>
  <conditionalFormatting sqref="GV79 AM39:AM79">
    <cfRule type="expression" dxfId="1194" priority="958" stopIfTrue="1">
      <formula>IF($AM39&gt;$AM$34,1)</formula>
    </cfRule>
  </conditionalFormatting>
  <conditionalFormatting sqref="AN39:AN47 AN49:AN79">
    <cfRule type="expression" dxfId="1193" priority="957" stopIfTrue="1">
      <formula>IF($AN39&gt;$AN$34,1)</formula>
    </cfRule>
  </conditionalFormatting>
  <conditionalFormatting sqref="AO39:AO47 AO49:AO79">
    <cfRule type="expression" dxfId="1192" priority="956" stopIfTrue="1">
      <formula>IF($AO39&gt;$AO$34,1)</formula>
    </cfRule>
  </conditionalFormatting>
  <conditionalFormatting sqref="AP39:AP47 AP49:AP79">
    <cfRule type="expression" dxfId="1191" priority="955" stopIfTrue="1">
      <formula>IF($AP39&gt;$AP$34,1)</formula>
    </cfRule>
  </conditionalFormatting>
  <conditionalFormatting sqref="AQ39:AQ47 AQ49:AQ79">
    <cfRule type="expression" dxfId="1190" priority="954" stopIfTrue="1">
      <formula>IF($AQ39&gt;$AQ$34,1)</formula>
    </cfRule>
  </conditionalFormatting>
  <conditionalFormatting sqref="AR39:AR47 AR49:AR79">
    <cfRule type="expression" dxfId="1189" priority="953" stopIfTrue="1">
      <formula>IF($AR39&gt;$AR$34,1)</formula>
    </cfRule>
  </conditionalFormatting>
  <conditionalFormatting sqref="AS39:AS47 AS49:AS79">
    <cfRule type="expression" dxfId="1188" priority="952" stopIfTrue="1">
      <formula>IF($AS39&gt;$AS$34,1)</formula>
    </cfRule>
  </conditionalFormatting>
  <conditionalFormatting sqref="AT39:AT47 AT49:AT79">
    <cfRule type="expression" dxfId="1187" priority="951" stopIfTrue="1">
      <formula>IF($AT39&gt;$AT$34,1)</formula>
    </cfRule>
  </conditionalFormatting>
  <conditionalFormatting sqref="AU39:AU47 AU49:AU79">
    <cfRule type="expression" dxfId="1186" priority="950" stopIfTrue="1">
      <formula>IF($AU39&gt;$AU$34,1)</formula>
    </cfRule>
  </conditionalFormatting>
  <conditionalFormatting sqref="AV39:AV47 AV49:AV79">
    <cfRule type="expression" dxfId="1185" priority="949" stopIfTrue="1">
      <formula>IF($AV39&gt;$AV$34,1)</formula>
    </cfRule>
  </conditionalFormatting>
  <conditionalFormatting sqref="AW39:AW47 AW49:AW79">
    <cfRule type="expression" dxfId="1184" priority="948" stopIfTrue="1">
      <formula>IF($AW39&gt;$AW$34,1)</formula>
    </cfRule>
  </conditionalFormatting>
  <conditionalFormatting sqref="AX39:AX47 AX49:AX79">
    <cfRule type="expression" dxfId="1183" priority="947" stopIfTrue="1">
      <formula>IF($AX39&gt;$AX$34,1)</formula>
    </cfRule>
  </conditionalFormatting>
  <conditionalFormatting sqref="AY39:AY47 AY49:AY79">
    <cfRule type="expression" dxfId="1182" priority="946" stopIfTrue="1">
      <formula>IF($AY39&gt;$AY$34,1)</formula>
    </cfRule>
  </conditionalFormatting>
  <conditionalFormatting sqref="AZ39:AZ47 AZ49:AZ79">
    <cfRule type="expression" dxfId="1181" priority="945" stopIfTrue="1">
      <formula>IF($AZ39&gt;$AZ$34,1)</formula>
    </cfRule>
  </conditionalFormatting>
  <conditionalFormatting sqref="BA39:BA47 BA49:BA79">
    <cfRule type="expression" dxfId="1180" priority="944" stopIfTrue="1">
      <formula>IF($BA39&gt;$BA$34,1)</formula>
    </cfRule>
  </conditionalFormatting>
  <conditionalFormatting sqref="BB39:BB47 BB49:BB79">
    <cfRule type="expression" dxfId="1179" priority="943" stopIfTrue="1">
      <formula>IF($BB39&gt;$BB$34,1)</formula>
    </cfRule>
  </conditionalFormatting>
  <conditionalFormatting sqref="BC39:BC47 BC49:BC79">
    <cfRule type="expression" dxfId="1178" priority="942" stopIfTrue="1">
      <formula>IF($BC39&gt;$BC$34,1)</formula>
    </cfRule>
  </conditionalFormatting>
  <conditionalFormatting sqref="BD39:BD47 BD49:BD79">
    <cfRule type="expression" dxfId="1177" priority="941" stopIfTrue="1">
      <formula>IF($BD39&gt;$BD$34,1)</formula>
    </cfRule>
  </conditionalFormatting>
  <conditionalFormatting sqref="BE39:BE47 BE49:BE79">
    <cfRule type="expression" dxfId="1176" priority="940" stopIfTrue="1">
      <formula>IF($BE39&gt;$BE$34,1)</formula>
    </cfRule>
  </conditionalFormatting>
  <conditionalFormatting sqref="BF39:BF47 BF49:BF79">
    <cfRule type="expression" dxfId="1175" priority="939" stopIfTrue="1">
      <formula>IF($BF39&gt;$BF$34,1)</formula>
    </cfRule>
  </conditionalFormatting>
  <conditionalFormatting sqref="BG39:BG47 BG49:BG79">
    <cfRule type="expression" dxfId="1174" priority="938" stopIfTrue="1">
      <formula>IF($BG39&gt;$BG$34,1)</formula>
    </cfRule>
  </conditionalFormatting>
  <conditionalFormatting sqref="BH39:BH47 BH49:BH79">
    <cfRule type="expression" dxfId="1173" priority="937" stopIfTrue="1">
      <formula>IF($BH39&gt;$BH$34,1)</formula>
    </cfRule>
  </conditionalFormatting>
  <conditionalFormatting sqref="BI39:BI47 BI49:BI79">
    <cfRule type="expression" dxfId="1172" priority="936" stopIfTrue="1">
      <formula>IF($BI39&gt;$BI$34,1)</formula>
    </cfRule>
  </conditionalFormatting>
  <conditionalFormatting sqref="BJ39:BJ47 BJ49:BJ79">
    <cfRule type="expression" dxfId="1171" priority="935" stopIfTrue="1">
      <formula>IF($BJ39&gt;$BJ$34,1)</formula>
    </cfRule>
  </conditionalFormatting>
  <conditionalFormatting sqref="BK39:BK47 BK49:BK79">
    <cfRule type="expression" dxfId="1170" priority="934" stopIfTrue="1">
      <formula>IF($BK39&gt;$BK$34,1)</formula>
    </cfRule>
  </conditionalFormatting>
  <conditionalFormatting sqref="BL39:BL47 BL49:BL79">
    <cfRule type="expression" dxfId="1169" priority="933" stopIfTrue="1">
      <formula>IF($BL39&gt;$BL$34,1)</formula>
    </cfRule>
  </conditionalFormatting>
  <conditionalFormatting sqref="BM39:BM47 BM49:BM79">
    <cfRule type="expression" dxfId="1168" priority="932" stopIfTrue="1">
      <formula>IF($BM39&gt;$BM$34,1)</formula>
    </cfRule>
  </conditionalFormatting>
  <conditionalFormatting sqref="BN39:BN47 BN49:BN79">
    <cfRule type="expression" dxfId="1167" priority="931" stopIfTrue="1">
      <formula>IF($BN39&gt;$BN$34,1)</formula>
    </cfRule>
  </conditionalFormatting>
  <conditionalFormatting sqref="BR39:BR79">
    <cfRule type="expression" dxfId="1166" priority="930" stopIfTrue="1">
      <formula>IF($BR39&gt;$BR$34,1)</formula>
    </cfRule>
  </conditionalFormatting>
  <conditionalFormatting sqref="BS39:BS45 BS47:BS79">
    <cfRule type="expression" dxfId="1165" priority="929" stopIfTrue="1">
      <formula>IF($BS39&gt;$BS$34,1)</formula>
    </cfRule>
  </conditionalFormatting>
  <conditionalFormatting sqref="BT39:BT79">
    <cfRule type="expression" dxfId="1164" priority="928" stopIfTrue="1">
      <formula>IF($BT39&gt;$BT$34,1)</formula>
    </cfRule>
  </conditionalFormatting>
  <conditionalFormatting sqref="BU39:BU47 BU49:BU79">
    <cfRule type="expression" dxfId="1163" priority="927" stopIfTrue="1">
      <formula>IF($BU39&gt;$BU$34,1)</formula>
    </cfRule>
  </conditionalFormatting>
  <conditionalFormatting sqref="BV39:BV47 BV49:BV79">
    <cfRule type="expression" dxfId="1162" priority="926" stopIfTrue="1">
      <formula>IF($BV39&gt;$BV$34,1)</formula>
    </cfRule>
  </conditionalFormatting>
  <conditionalFormatting sqref="BW39:BW47 BW49:BW79">
    <cfRule type="expression" dxfId="1161" priority="925" stopIfTrue="1">
      <formula>IF($BW39&gt;$BW$34,1)</formula>
    </cfRule>
  </conditionalFormatting>
  <conditionalFormatting sqref="BX39:BX47 BX49:BX79">
    <cfRule type="expression" dxfId="1160" priority="924" stopIfTrue="1">
      <formula>IF($BX39&gt;$BX$34,1)</formula>
    </cfRule>
  </conditionalFormatting>
  <conditionalFormatting sqref="BY39:BY47 BY49:BY79">
    <cfRule type="expression" dxfId="1159" priority="923" stopIfTrue="1">
      <formula>IF($BY39&gt;$BY$34,1)</formula>
    </cfRule>
  </conditionalFormatting>
  <conditionalFormatting sqref="BZ39:BZ47 BZ49:BZ79">
    <cfRule type="expression" dxfId="1158" priority="922" stopIfTrue="1">
      <formula>IF($BZ39&gt;$BZ$34,1)</formula>
    </cfRule>
  </conditionalFormatting>
  <conditionalFormatting sqref="CA39:CA47 CA49:CA79">
    <cfRule type="expression" dxfId="1157" priority="921" stopIfTrue="1">
      <formula>IF($CA39&gt;$CA$34,1)</formula>
    </cfRule>
  </conditionalFormatting>
  <conditionalFormatting sqref="CB39:CB47 CB49:CB79">
    <cfRule type="expression" dxfId="1156" priority="920" stopIfTrue="1">
      <formula>IF($CB$39&gt;$CB$34,1)</formula>
    </cfRule>
  </conditionalFormatting>
  <conditionalFormatting sqref="CC39:CC47 CC49:CC79">
    <cfRule type="expression" dxfId="1155" priority="919" stopIfTrue="1">
      <formula>IF($CC39&gt;$CC$34,1)</formula>
    </cfRule>
  </conditionalFormatting>
  <conditionalFormatting sqref="CD39:CD47 CD49:CD79">
    <cfRule type="expression" dxfId="1154" priority="918" stopIfTrue="1">
      <formula>IF($CD39&gt;$CD$34,1)</formula>
    </cfRule>
  </conditionalFormatting>
  <conditionalFormatting sqref="CE39:CE47 CE49:CE79">
    <cfRule type="expression" dxfId="1153" priority="917" stopIfTrue="1">
      <formula>IF($CE39&gt;$CE$34,1)</formula>
    </cfRule>
  </conditionalFormatting>
  <conditionalFormatting sqref="CF39:CF47 CF49:CF79">
    <cfRule type="expression" dxfId="1152" priority="916" stopIfTrue="1">
      <formula>IF($CF39&gt;$CF$34,1)</formula>
    </cfRule>
  </conditionalFormatting>
  <conditionalFormatting sqref="CG39:CG47 CG49:CG79">
    <cfRule type="expression" dxfId="1151" priority="915" stopIfTrue="1">
      <formula>IF($CG39&gt;$CG$34,1)</formula>
    </cfRule>
  </conditionalFormatting>
  <conditionalFormatting sqref="CH39:CH47 CH49:CH79">
    <cfRule type="expression" dxfId="1150" priority="914" stopIfTrue="1">
      <formula>IF($CH39&gt;$CH$34,1)</formula>
    </cfRule>
  </conditionalFormatting>
  <conditionalFormatting sqref="CI39:CI47 CI49:CI79">
    <cfRule type="expression" dxfId="1149" priority="913" stopIfTrue="1">
      <formula>IF($CI39&gt;$CI$34,1)</formula>
    </cfRule>
  </conditionalFormatting>
  <conditionalFormatting sqref="CJ39:CJ47 CJ49:CJ79">
    <cfRule type="expression" dxfId="1148" priority="912" stopIfTrue="1">
      <formula>IF($CJ39&gt;$CJ$34,1)</formula>
    </cfRule>
  </conditionalFormatting>
  <conditionalFormatting sqref="CK39:CK47 CK49:CK79">
    <cfRule type="expression" dxfId="1147" priority="911" stopIfTrue="1">
      <formula>IF($CK39&gt;$CK$34,1)</formula>
    </cfRule>
  </conditionalFormatting>
  <conditionalFormatting sqref="CL39:CL47 CL49:CL79">
    <cfRule type="expression" dxfId="1146" priority="910" stopIfTrue="1">
      <formula>IF($CL39&gt;$CL$34,1)</formula>
    </cfRule>
  </conditionalFormatting>
  <conditionalFormatting sqref="CM39:CM47 CM49:CM79">
    <cfRule type="expression" dxfId="1145" priority="909" stopIfTrue="1">
      <formula>IF($CM39&gt;$CM$34,1)</formula>
    </cfRule>
  </conditionalFormatting>
  <conditionalFormatting sqref="CN39:CN79">
    <cfRule type="expression" dxfId="1144" priority="908" stopIfTrue="1">
      <formula>IF($CN39&gt;$CN$34,1)</formula>
    </cfRule>
  </conditionalFormatting>
  <conditionalFormatting sqref="CO39:CO47 CO49:CO79">
    <cfRule type="expression" dxfId="1143" priority="907" stopIfTrue="1">
      <formula>IF($CO39&gt;$CO$34,1)</formula>
    </cfRule>
  </conditionalFormatting>
  <conditionalFormatting sqref="CP39:CP47 CP49:CP79">
    <cfRule type="expression" dxfId="1142" priority="906" stopIfTrue="1">
      <formula>IF($CP39&gt;$CP$34,1)</formula>
    </cfRule>
  </conditionalFormatting>
  <conditionalFormatting sqref="CQ39:CQ47 CQ49:CQ79">
    <cfRule type="expression" dxfId="1141" priority="905" stopIfTrue="1">
      <formula>IF($CQ39&gt;$CQ$34,1)</formula>
    </cfRule>
  </conditionalFormatting>
  <conditionalFormatting sqref="CR39:CR47 CR49:CR79">
    <cfRule type="expression" dxfId="1140" priority="904" stopIfTrue="1">
      <formula>IF($CR39&gt;$CR$34,1)</formula>
    </cfRule>
  </conditionalFormatting>
  <conditionalFormatting sqref="CS39:CS47 CS49:CS79">
    <cfRule type="expression" dxfId="1139" priority="903" stopIfTrue="1">
      <formula>IF($CS39&gt;$CS$34,1)</formula>
    </cfRule>
  </conditionalFormatting>
  <conditionalFormatting sqref="CT39:CT47 CT49:CT79">
    <cfRule type="expression" dxfId="1138" priority="902" stopIfTrue="1">
      <formula>IF($CT39&gt;$CT$34,1)</formula>
    </cfRule>
  </conditionalFormatting>
  <conditionalFormatting sqref="CU39:CU47 CU49:CU79">
    <cfRule type="expression" dxfId="1137" priority="901" stopIfTrue="1">
      <formula>IF($CU39&gt;$CU$34,1)</formula>
    </cfRule>
  </conditionalFormatting>
  <conditionalFormatting sqref="CV39:CV47 CV49:CV79">
    <cfRule type="expression" dxfId="1136" priority="900" stopIfTrue="1">
      <formula>IF($CV39&gt;$CV$34,1)</formula>
    </cfRule>
  </conditionalFormatting>
  <conditionalFormatting sqref="CW39:CW47 CW49:CW79">
    <cfRule type="expression" dxfId="1135" priority="899" stopIfTrue="1">
      <formula>IF($CW39&gt;$CW$34,1)</formula>
    </cfRule>
  </conditionalFormatting>
  <conditionalFormatting sqref="BO39:BO47 BO49:BO79">
    <cfRule type="expression" dxfId="1134" priority="898" stopIfTrue="1">
      <formula>IF($BO39&gt;$BO$34,1)</formula>
    </cfRule>
  </conditionalFormatting>
  <conditionalFormatting sqref="AH39:AH47 AH49:AH79">
    <cfRule type="expression" dxfId="1133" priority="897" stopIfTrue="1">
      <formula>IF($AH39&gt;$AH$34,1)</formula>
    </cfRule>
  </conditionalFormatting>
  <conditionalFormatting sqref="AI39:AI43 AI45:AI58 AI60:AI79">
    <cfRule type="expression" dxfId="1132" priority="896" stopIfTrue="1">
      <formula>IF($AI39&gt;$AI$34,1)</formula>
    </cfRule>
  </conditionalFormatting>
  <conditionalFormatting sqref="CY39:CY79">
    <cfRule type="expression" dxfId="1131" priority="895" stopIfTrue="1">
      <formula>IF($CY39&gt;$CY$34,1)</formula>
    </cfRule>
  </conditionalFormatting>
  <conditionalFormatting sqref="DA39:DA79">
    <cfRule type="expression" dxfId="1130" priority="894" stopIfTrue="1">
      <formula>IF($DA39&gt;$DA$34,1)</formula>
    </cfRule>
  </conditionalFormatting>
  <conditionalFormatting sqref="DB39:DB79">
    <cfRule type="expression" dxfId="1129" priority="893" stopIfTrue="1">
      <formula>IF($DB39&gt;$DB$34,1)</formula>
    </cfRule>
  </conditionalFormatting>
  <conditionalFormatting sqref="DC39:DC47 DC49:DC79">
    <cfRule type="expression" dxfId="1128" priority="892" stopIfTrue="1">
      <formula>IF($DC39&gt;$DC$34,1)</formula>
    </cfRule>
  </conditionalFormatting>
  <conditionalFormatting sqref="DD39:DD47 DD49:DD79">
    <cfRule type="expression" dxfId="1127" priority="891" stopIfTrue="1">
      <formula>IF($DD39&gt;$DD$34,1)</formula>
    </cfRule>
  </conditionalFormatting>
  <conditionalFormatting sqref="DE39:DE47 DE49:DE79">
    <cfRule type="expression" dxfId="1126" priority="890" stopIfTrue="1">
      <formula>IF($DE39&gt;$DE$34,1)</formula>
    </cfRule>
  </conditionalFormatting>
  <conditionalFormatting sqref="DF39">
    <cfRule type="expression" dxfId="1125" priority="889" stopIfTrue="1">
      <formula>IF($DF39&gt;$DF$34,1)</formula>
    </cfRule>
  </conditionalFormatting>
  <conditionalFormatting sqref="DG39:DG47 DG49:DG79">
    <cfRule type="expression" dxfId="1124" priority="888" stopIfTrue="1">
      <formula>IF($DG39&gt;$DG$34,1)</formula>
    </cfRule>
  </conditionalFormatting>
  <conditionalFormatting sqref="DH39:DH47 DH49:DH79">
    <cfRule type="expression" dxfId="1123" priority="887" stopIfTrue="1">
      <formula>IF($DH39&gt;$DH$34,1)</formula>
    </cfRule>
  </conditionalFormatting>
  <conditionalFormatting sqref="DI39:DI47 DI49:DI79">
    <cfRule type="expression" dxfId="1122" priority="886" stopIfTrue="1">
      <formula>IF($DI$39&gt;$DI$34,1)</formula>
    </cfRule>
  </conditionalFormatting>
  <conditionalFormatting sqref="DJ39:DJ47 DJ49:DJ79">
    <cfRule type="expression" dxfId="1121" priority="885" stopIfTrue="1">
      <formula>IF($DJ39&gt;$DJ$34,1)</formula>
    </cfRule>
  </conditionalFormatting>
  <conditionalFormatting sqref="DK39:DK79">
    <cfRule type="expression" dxfId="1120" priority="884" stopIfTrue="1">
      <formula>IF($DK39&gt;$DK$34,1)</formula>
    </cfRule>
  </conditionalFormatting>
  <conditionalFormatting sqref="DL39:DL79">
    <cfRule type="expression" dxfId="1119" priority="883" stopIfTrue="1">
      <formula>IF($DL$39&gt;$DL$34,1)</formula>
    </cfRule>
  </conditionalFormatting>
  <conditionalFormatting sqref="DM39:DM79">
    <cfRule type="expression" dxfId="1118" priority="882" stopIfTrue="1">
      <formula>IF($DM39&gt;$DM$34,1)</formula>
    </cfRule>
  </conditionalFormatting>
  <conditionalFormatting sqref="DN39:DN79">
    <cfRule type="expression" dxfId="1117" priority="881" stopIfTrue="1">
      <formula>IF($DN39&gt;$DN$34,1)</formula>
    </cfRule>
  </conditionalFormatting>
  <conditionalFormatting sqref="DO39:DO79">
    <cfRule type="expression" dxfId="1116" priority="880" stopIfTrue="1">
      <formula>IF($DO39&gt;$DO$34,1)</formula>
    </cfRule>
  </conditionalFormatting>
  <conditionalFormatting sqref="DP39:DP79">
    <cfRule type="expression" dxfId="1115" priority="879" stopIfTrue="1">
      <formula>IF($DP39&gt;$DP$34,1)</formula>
    </cfRule>
  </conditionalFormatting>
  <conditionalFormatting sqref="DQ39:DQ79">
    <cfRule type="expression" dxfId="1114" priority="878" stopIfTrue="1">
      <formula>IF($DQ39&gt;$DQ$34,1)</formula>
    </cfRule>
  </conditionalFormatting>
  <conditionalFormatting sqref="DR39:DR79">
    <cfRule type="expression" dxfId="1113" priority="877" stopIfTrue="1">
      <formula>IF($DR39&gt;$DR$34,1)</formula>
    </cfRule>
  </conditionalFormatting>
  <conditionalFormatting sqref="DS39:DS79">
    <cfRule type="expression" dxfId="1112" priority="876" stopIfTrue="1">
      <formula>IF($DS39&gt;$DS$34,1)</formula>
    </cfRule>
  </conditionalFormatting>
  <conditionalFormatting sqref="DT39:DT79">
    <cfRule type="expression" dxfId="1111" priority="875" stopIfTrue="1">
      <formula>IF($DT39&gt;$DT$34,1)</formula>
    </cfRule>
  </conditionalFormatting>
  <conditionalFormatting sqref="DU39:DU79">
    <cfRule type="expression" dxfId="1110" priority="874" stopIfTrue="1">
      <formula>IF($DU39&gt;$DU$34,1)</formula>
    </cfRule>
  </conditionalFormatting>
  <conditionalFormatting sqref="DV39:DV79">
    <cfRule type="expression" dxfId="1109" priority="873" stopIfTrue="1">
      <formula>IF($DV39&gt;$DV$34,1)</formula>
    </cfRule>
  </conditionalFormatting>
  <conditionalFormatting sqref="DW39:DW79">
    <cfRule type="expression" dxfId="1108" priority="872" stopIfTrue="1">
      <formula>IF($DW39&gt;$DW$34,1)</formula>
    </cfRule>
  </conditionalFormatting>
  <conditionalFormatting sqref="DX39:DX79">
    <cfRule type="expression" dxfId="1107" priority="871" stopIfTrue="1">
      <formula>IF($DX39&gt;$DX$34,1)</formula>
    </cfRule>
  </conditionalFormatting>
  <conditionalFormatting sqref="DY39:DY79">
    <cfRule type="expression" dxfId="1106" priority="870" stopIfTrue="1">
      <formula>IF($DY39&gt;$DY$34,1)</formula>
    </cfRule>
  </conditionalFormatting>
  <conditionalFormatting sqref="DZ39:DZ79">
    <cfRule type="expression" dxfId="1105" priority="869" stopIfTrue="1">
      <formula>IF($DZ39&gt;$DZ$34,1)</formula>
    </cfRule>
  </conditionalFormatting>
  <conditionalFormatting sqref="EA39:EA79">
    <cfRule type="expression" dxfId="1104" priority="868" stopIfTrue="1">
      <formula>IF($EA39&gt;$EA$34,1)</formula>
    </cfRule>
  </conditionalFormatting>
  <conditionalFormatting sqref="EB39:EB79">
    <cfRule type="expression" dxfId="1103" priority="867" stopIfTrue="1">
      <formula>IF($EB39&gt;$EB$34,1)</formula>
    </cfRule>
  </conditionalFormatting>
  <conditionalFormatting sqref="EC39:EC79">
    <cfRule type="expression" dxfId="1102" priority="866" stopIfTrue="1">
      <formula>IF($EC$39&gt;$EC$34,1)</formula>
    </cfRule>
  </conditionalFormatting>
  <conditionalFormatting sqref="ED39:ED79">
    <cfRule type="expression" dxfId="1101" priority="865" stopIfTrue="1">
      <formula>IF($ED39&gt;$ED$34,1)</formula>
    </cfRule>
  </conditionalFormatting>
  <conditionalFormatting sqref="CZ39:CZ79">
    <cfRule type="expression" dxfId="1100" priority="864" stopIfTrue="1">
      <formula>IF($CZ39&gt;$CZ$34,1)</formula>
    </cfRule>
  </conditionalFormatting>
  <conditionalFormatting sqref="EF39:EF79">
    <cfRule type="expression" dxfId="1099" priority="863" stopIfTrue="1">
      <formula>IF($EF39&gt;$EF$34,1)</formula>
    </cfRule>
  </conditionalFormatting>
  <conditionalFormatting sqref="EH39:EH79">
    <cfRule type="expression" dxfId="1098" priority="862" stopIfTrue="1">
      <formula>IF($EH39&gt;$EH$34,1)</formula>
    </cfRule>
  </conditionalFormatting>
  <conditionalFormatting sqref="EI39:EI79">
    <cfRule type="expression" dxfId="1097" priority="861" stopIfTrue="1">
      <formula>IF($EI39&gt;$EI$34,1)</formula>
    </cfRule>
  </conditionalFormatting>
  <conditionalFormatting sqref="EJ39:EJ79">
    <cfRule type="expression" dxfId="1096" priority="860" stopIfTrue="1">
      <formula>IF($EJ39&gt;$EJ$34,1)</formula>
    </cfRule>
  </conditionalFormatting>
  <conditionalFormatting sqref="EK39:EK79">
    <cfRule type="expression" dxfId="1095" priority="859" stopIfTrue="1">
      <formula>IF($EK39&gt;$EK$34,1)</formula>
    </cfRule>
  </conditionalFormatting>
  <conditionalFormatting sqref="EL39:EL79">
    <cfRule type="expression" dxfId="1094" priority="858" stopIfTrue="1">
      <formula>IF($EL39&gt;$EL$34,1)</formula>
    </cfRule>
  </conditionalFormatting>
  <conditionalFormatting sqref="EM39:EM79">
    <cfRule type="expression" dxfId="1093" priority="857" stopIfTrue="1">
      <formula>IF($EM39&gt;$EM$34,1)</formula>
    </cfRule>
  </conditionalFormatting>
  <conditionalFormatting sqref="EN39:EN79">
    <cfRule type="expression" dxfId="1092" priority="856" stopIfTrue="1">
      <formula>IF($EN39&gt;$EN$34,1)</formula>
    </cfRule>
  </conditionalFormatting>
  <conditionalFormatting sqref="EO39:EO79">
    <cfRule type="expression" dxfId="1091" priority="855" stopIfTrue="1">
      <formula>IF($EO39&gt;$EO$34,1)</formula>
    </cfRule>
  </conditionalFormatting>
  <conditionalFormatting sqref="EP39:EP79">
    <cfRule type="expression" dxfId="1090" priority="854" stopIfTrue="1">
      <formula>IF($EP$39&gt;$EP$34,1)</formula>
    </cfRule>
  </conditionalFormatting>
  <conditionalFormatting sqref="EQ39:EQ79">
    <cfRule type="expression" dxfId="1089" priority="853" stopIfTrue="1">
      <formula>IF($EQ39&gt;$EQ$34,1)</formula>
    </cfRule>
  </conditionalFormatting>
  <conditionalFormatting sqref="ER39:ER79">
    <cfRule type="expression" dxfId="1088" priority="852" stopIfTrue="1">
      <formula>IF($ER39&gt;$ER$34,1)</formula>
    </cfRule>
  </conditionalFormatting>
  <conditionalFormatting sqref="ES39:ES79">
    <cfRule type="expression" dxfId="1087" priority="851" stopIfTrue="1">
      <formula>IF($ES$39&gt;$ES$34,1)</formula>
    </cfRule>
  </conditionalFormatting>
  <conditionalFormatting sqref="ET39:ET79">
    <cfRule type="expression" dxfId="1086" priority="850" stopIfTrue="1">
      <formula>IF($ET39&gt;$ET$34,1)</formula>
    </cfRule>
  </conditionalFormatting>
  <conditionalFormatting sqref="EU39:EU79">
    <cfRule type="expression" dxfId="1085" priority="849" stopIfTrue="1">
      <formula>IF($EU39&gt;$EU$34,1)</formula>
    </cfRule>
  </conditionalFormatting>
  <conditionalFormatting sqref="EV39:EV79">
    <cfRule type="expression" dxfId="1084" priority="848" stopIfTrue="1">
      <formula>IF($EV39&gt;$EV$34,1)</formula>
    </cfRule>
  </conditionalFormatting>
  <conditionalFormatting sqref="EW39:EW79">
    <cfRule type="expression" dxfId="1083" priority="847" stopIfTrue="1">
      <formula>IF($EW39&gt;$EW$34,1)</formula>
    </cfRule>
  </conditionalFormatting>
  <conditionalFormatting sqref="EX39:EX79">
    <cfRule type="expression" dxfId="1082" priority="846" stopIfTrue="1">
      <formula>IF($EX39&gt;$EX$34,1)</formula>
    </cfRule>
  </conditionalFormatting>
  <conditionalFormatting sqref="EY39:EY79">
    <cfRule type="expression" dxfId="1081" priority="845" stopIfTrue="1">
      <formula>IF($EY39&gt;$EY$34,1)</formula>
    </cfRule>
  </conditionalFormatting>
  <conditionalFormatting sqref="EZ39:EZ79">
    <cfRule type="expression" dxfId="1080" priority="844" stopIfTrue="1">
      <formula>IF($EZ39&gt;$EZ$34,1)</formula>
    </cfRule>
  </conditionalFormatting>
  <conditionalFormatting sqref="FA39:FA79">
    <cfRule type="expression" dxfId="1079" priority="843" stopIfTrue="1">
      <formula>IF($FA39&gt;$FA$34,1)</formula>
    </cfRule>
  </conditionalFormatting>
  <conditionalFormatting sqref="FB39:FB79">
    <cfRule type="expression" dxfId="1078" priority="842" stopIfTrue="1">
      <formula>IF($FB39&gt;$FB$34,1)</formula>
    </cfRule>
  </conditionalFormatting>
  <conditionalFormatting sqref="FC39:FC79">
    <cfRule type="expression" dxfId="1077" priority="841" stopIfTrue="1">
      <formula>IF($FC39&gt;$FC$34,1)</formula>
    </cfRule>
  </conditionalFormatting>
  <conditionalFormatting sqref="FD39:FD79">
    <cfRule type="expression" dxfId="1076" priority="840" stopIfTrue="1">
      <formula>IF($FD39&gt;$FD$34,1)</formula>
    </cfRule>
  </conditionalFormatting>
  <conditionalFormatting sqref="FE39:FE79">
    <cfRule type="expression" dxfId="1075" priority="839" stopIfTrue="1">
      <formula>IF($FE39&gt;$FE$34,1)</formula>
    </cfRule>
  </conditionalFormatting>
  <conditionalFormatting sqref="FF39:FF79">
    <cfRule type="expression" dxfId="1074" priority="838" stopIfTrue="1">
      <formula>IF($FF39&gt;$FF$34,1)</formula>
    </cfRule>
  </conditionalFormatting>
  <conditionalFormatting sqref="FG39:FG79">
    <cfRule type="expression" dxfId="1073" priority="837" stopIfTrue="1">
      <formula>IF($FG39&gt;$FG$34,1)</formula>
    </cfRule>
  </conditionalFormatting>
  <conditionalFormatting sqref="FH39:FH79">
    <cfRule type="expression" dxfId="1072" priority="836" stopIfTrue="1">
      <formula>IF($FH39&gt;$FH$34,1)</formula>
    </cfRule>
  </conditionalFormatting>
  <conditionalFormatting sqref="FI39:FI79">
    <cfRule type="expression" dxfId="1071" priority="835" stopIfTrue="1">
      <formula>IF($FI39&gt;$FI$34,1)</formula>
    </cfRule>
  </conditionalFormatting>
  <conditionalFormatting sqref="FJ39:FJ79">
    <cfRule type="expression" dxfId="1070" priority="834" stopIfTrue="1">
      <formula>IF($FJ$39&gt;$FJ$34,1)</formula>
    </cfRule>
  </conditionalFormatting>
  <conditionalFormatting sqref="FK39:FK79">
    <cfRule type="expression" dxfId="1069" priority="833" stopIfTrue="1">
      <formula>IF($FK39&gt;$FK$34,1)</formula>
    </cfRule>
  </conditionalFormatting>
  <conditionalFormatting sqref="EG39:EG79">
    <cfRule type="expression" dxfId="1068" priority="832" stopIfTrue="1">
      <formula>IF($EG39&gt;$EG$34,1)</formula>
    </cfRule>
  </conditionalFormatting>
  <conditionalFormatting sqref="FM39:FM79">
    <cfRule type="expression" dxfId="1067" priority="831" stopIfTrue="1">
      <formula>IF($FM39&gt;$FM$34,1)</formula>
    </cfRule>
  </conditionalFormatting>
  <conditionalFormatting sqref="FO39:FO79">
    <cfRule type="expression" dxfId="1066" priority="830" stopIfTrue="1">
      <formula>IF($FO39&gt;$FO$34,1)</formula>
    </cfRule>
  </conditionalFormatting>
  <conditionalFormatting sqref="FP39:FP47 FP49:FP79">
    <cfRule type="expression" dxfId="1065" priority="829" stopIfTrue="1">
      <formula>IF($FP39&gt;$FP$34,1)</formula>
    </cfRule>
  </conditionalFormatting>
  <conditionalFormatting sqref="FQ39:FQ47 FQ49:FQ79">
    <cfRule type="expression" dxfId="1064" priority="828" stopIfTrue="1">
      <formula>IF($FQ39&gt;$FQ$34,1)</formula>
    </cfRule>
  </conditionalFormatting>
  <conditionalFormatting sqref="FR39:FR47 FR49:FR79">
    <cfRule type="expression" dxfId="1063" priority="827" stopIfTrue="1">
      <formula>IF($FR39&gt;$FR$34,1)</formula>
    </cfRule>
  </conditionalFormatting>
  <conditionalFormatting sqref="GA39:GA79">
    <cfRule type="expression" dxfId="1062" priority="826" stopIfTrue="1">
      <formula>IF($GA39&gt;$GA$34,1)</formula>
    </cfRule>
  </conditionalFormatting>
  <conditionalFormatting sqref="GB39:GB79">
    <cfRule type="expression" dxfId="1061" priority="825" stopIfTrue="1">
      <formula>IF($GB39&gt;$GB$34,1)</formula>
    </cfRule>
  </conditionalFormatting>
  <conditionalFormatting sqref="GC39:GC79">
    <cfRule type="expression" dxfId="1060" priority="824" stopIfTrue="1">
      <formula>IF($GC39&gt;$GC$34,1)</formula>
    </cfRule>
  </conditionalFormatting>
  <conditionalFormatting sqref="GD39:GD79">
    <cfRule type="expression" dxfId="1059" priority="823" stopIfTrue="1">
      <formula>IF($GD39&gt;$GD$34,1)</formula>
    </cfRule>
  </conditionalFormatting>
  <conditionalFormatting sqref="GE39:GE79">
    <cfRule type="expression" dxfId="1058" priority="822" stopIfTrue="1">
      <formula>IF($GE39&gt;$GE$34,1)</formula>
    </cfRule>
  </conditionalFormatting>
  <conditionalFormatting sqref="GF39:GF79">
    <cfRule type="expression" dxfId="1057" priority="821" stopIfTrue="1">
      <formula>IF($GF39&gt;$GF$34,1)</formula>
    </cfRule>
  </conditionalFormatting>
  <conditionalFormatting sqref="GG39:GG79">
    <cfRule type="expression" dxfId="1056" priority="820" stopIfTrue="1">
      <formula>IF($GG39&gt;$GG$34,1)</formula>
    </cfRule>
  </conditionalFormatting>
  <conditionalFormatting sqref="GH39:GH79">
    <cfRule type="expression" dxfId="1055" priority="819" stopIfTrue="1">
      <formula>IF($GH39&gt;$GH$34,1)</formula>
    </cfRule>
  </conditionalFormatting>
  <conditionalFormatting sqref="GI39:GI79">
    <cfRule type="expression" dxfId="1054" priority="818" stopIfTrue="1">
      <formula>IF($GI39&gt;$GI$34,1)</formula>
    </cfRule>
  </conditionalFormatting>
  <conditionalFormatting sqref="GJ39:GJ79">
    <cfRule type="expression" dxfId="1053" priority="817" stopIfTrue="1">
      <formula>IF($GJ39&gt;$GJ$34,1)</formula>
    </cfRule>
  </conditionalFormatting>
  <conditionalFormatting sqref="GK39:GK79">
    <cfRule type="expression" dxfId="1052" priority="816" stopIfTrue="1">
      <formula>IF($GK39&gt;$GK$34,1)</formula>
    </cfRule>
  </conditionalFormatting>
  <conditionalFormatting sqref="GL39:GL79">
    <cfRule type="expression" dxfId="1051" priority="815" stopIfTrue="1">
      <formula>IF($GL39&gt;$GL$34,1)</formula>
    </cfRule>
  </conditionalFormatting>
  <conditionalFormatting sqref="GM39:GM79">
    <cfRule type="expression" dxfId="1050" priority="814" stopIfTrue="1">
      <formula>IF($GM39&gt;$GM$34,1)</formula>
    </cfRule>
  </conditionalFormatting>
  <conditionalFormatting sqref="GN39:GN79">
    <cfRule type="expression" dxfId="1049" priority="813" stopIfTrue="1">
      <formula>IF($GN39&gt;$GN$34,1)</formula>
    </cfRule>
  </conditionalFormatting>
  <conditionalFormatting sqref="GO39:GO79">
    <cfRule type="expression" dxfId="1048" priority="812" stopIfTrue="1">
      <formula>IF($GO39&gt;$GO$34,1)</formula>
    </cfRule>
  </conditionalFormatting>
  <conditionalFormatting sqref="GP39:GP79">
    <cfRule type="expression" dxfId="1047" priority="811" stopIfTrue="1">
      <formula>IF(_gpI39&gt;$GP$34,1)</formula>
    </cfRule>
  </conditionalFormatting>
  <conditionalFormatting sqref="GQ39:GQ79">
    <cfRule type="expression" dxfId="1046" priority="810" stopIfTrue="1">
      <formula>IF($GQ$39&gt;$GQ$34,1)</formula>
    </cfRule>
  </conditionalFormatting>
  <conditionalFormatting sqref="GR39:GR79">
    <cfRule type="expression" dxfId="1045" priority="809" stopIfTrue="1">
      <formula>IF($GR39&gt;$GR$34,1)</formula>
    </cfRule>
  </conditionalFormatting>
  <conditionalFormatting sqref="FN39:FN79">
    <cfRule type="expression" dxfId="1044" priority="808" stopIfTrue="1">
      <formula>IF($FN39&gt;$FN$34,1)</formula>
    </cfRule>
  </conditionalFormatting>
  <conditionalFormatting sqref="GT39:GT78">
    <cfRule type="expression" dxfId="1043" priority="807" stopIfTrue="1">
      <formula>IF($GT39&gt;$GT$34,1)</formula>
    </cfRule>
  </conditionalFormatting>
  <conditionalFormatting sqref="GV39:GV78">
    <cfRule type="expression" dxfId="1042" priority="806" stopIfTrue="1">
      <formula>IF($GV39&gt;$GV$34,1)</formula>
    </cfRule>
  </conditionalFormatting>
  <conditionalFormatting sqref="GW39:GW78">
    <cfRule type="expression" dxfId="1041" priority="805" stopIfTrue="1">
      <formula>IF($GW39&gt;$GW$34,1)</formula>
    </cfRule>
  </conditionalFormatting>
  <conditionalFormatting sqref="HA39:HA78">
    <cfRule type="expression" dxfId="1040" priority="804" stopIfTrue="1">
      <formula>IF($HA39&gt;$HA$34,1)</formula>
    </cfRule>
  </conditionalFormatting>
  <conditionalFormatting sqref="HB39:HB78">
    <cfRule type="expression" dxfId="1039" priority="803" stopIfTrue="1">
      <formula>IF($HB39&gt;$HB$34,1)</formula>
    </cfRule>
  </conditionalFormatting>
  <conditionalFormatting sqref="HC39:HC78">
    <cfRule type="expression" dxfId="1038" priority="802" stopIfTrue="1">
      <formula>IF($HC39&gt;$HC$34,1)</formula>
    </cfRule>
  </conditionalFormatting>
  <conditionalFormatting sqref="HD39:HD78">
    <cfRule type="expression" dxfId="1037" priority="801" stopIfTrue="1">
      <formula>IF($HD$39&gt;$HD$34,1)</formula>
    </cfRule>
  </conditionalFormatting>
  <conditionalFormatting sqref="HE39:HE78">
    <cfRule type="expression" dxfId="1036" priority="800" stopIfTrue="1">
      <formula>IF($HE39&gt;$HE$34,1)</formula>
    </cfRule>
  </conditionalFormatting>
  <conditionalFormatting sqref="HF39:HF78">
    <cfRule type="expression" dxfId="1035" priority="799" stopIfTrue="1">
      <formula>IF($HF39&gt;$HF$34,1)</formula>
    </cfRule>
  </conditionalFormatting>
  <conditionalFormatting sqref="GZ39">
    <cfRule type="expression" dxfId="1034" priority="798" stopIfTrue="1">
      <formula>IF($GZ$39&gt;$GZ$34,1)</formula>
    </cfRule>
  </conditionalFormatting>
  <conditionalFormatting sqref="HH39:HH78">
    <cfRule type="expression" dxfId="1033" priority="797" stopIfTrue="1">
      <formula>IF($HH39&gt;$HH$34,1)</formula>
    </cfRule>
  </conditionalFormatting>
  <conditionalFormatting sqref="HI39:HI78">
    <cfRule type="expression" dxfId="1032" priority="796" stopIfTrue="1">
      <formula>IF($HI39&gt;$HI$34,1)</formula>
    </cfRule>
  </conditionalFormatting>
  <conditionalFormatting sqref="HJ39:HJ78">
    <cfRule type="expression" dxfId="1031" priority="795" stopIfTrue="1">
      <formula>IF($HJ39&gt;$HJ$34,1)</formula>
    </cfRule>
  </conditionalFormatting>
  <conditionalFormatting sqref="HK39:HK78">
    <cfRule type="expression" dxfId="1030" priority="794" stopIfTrue="1">
      <formula>IF($HK39&gt;$HK$34,1)</formula>
    </cfRule>
  </conditionalFormatting>
  <conditionalFormatting sqref="HL39:HL78">
    <cfRule type="expression" dxfId="1029" priority="793" stopIfTrue="1">
      <formula>IF($HL39&gt;$HL$34,1)</formula>
    </cfRule>
  </conditionalFormatting>
  <conditionalFormatting sqref="HM39:HM78">
    <cfRule type="expression" dxfId="1028" priority="792" stopIfTrue="1">
      <formula>IF($HM39&gt;$HM$34,1)</formula>
    </cfRule>
  </conditionalFormatting>
  <conditionalFormatting sqref="HN39:HN78">
    <cfRule type="expression" dxfId="1027" priority="791" stopIfTrue="1">
      <formula>IF($HN39&gt;$HN$34,1)</formula>
    </cfRule>
  </conditionalFormatting>
  <conditionalFormatting sqref="HO39:HO78">
    <cfRule type="expression" dxfId="1026" priority="790" stopIfTrue="1">
      <formula>IF($HO39&gt;$HO$34,1)</formula>
    </cfRule>
  </conditionalFormatting>
  <conditionalFormatting sqref="HP39:HP78">
    <cfRule type="expression" dxfId="1025" priority="789" stopIfTrue="1">
      <formula>IF($HP39&gt;$HP$34,1)</formula>
    </cfRule>
  </conditionalFormatting>
  <conditionalFormatting sqref="HQ39:HQ78">
    <cfRule type="expression" dxfId="1024" priority="788" stopIfTrue="1">
      <formula>IF($HQ39&gt;$HQ$34,1)</formula>
    </cfRule>
  </conditionalFormatting>
  <conditionalFormatting sqref="HR39:HR78">
    <cfRule type="expression" dxfId="1023" priority="787" stopIfTrue="1">
      <formula>IF($HR39&gt;$HR$34,1)</formula>
    </cfRule>
  </conditionalFormatting>
  <conditionalFormatting sqref="HS39:HS78">
    <cfRule type="expression" dxfId="1022" priority="786" stopIfTrue="1">
      <formula>IF($HS39&gt;$HS$34,1)</formula>
    </cfRule>
  </conditionalFormatting>
  <conditionalFormatting sqref="HT39:HT78">
    <cfRule type="expression" dxfId="1021" priority="785" stopIfTrue="1">
      <formula>IF($HT39&gt;$HT$34,1)</formula>
    </cfRule>
  </conditionalFormatting>
  <conditionalFormatting sqref="HU39:HU78">
    <cfRule type="expression" dxfId="1020" priority="784" stopIfTrue="1">
      <formula>IF($HU39&gt;$HU$34,1)</formula>
    </cfRule>
  </conditionalFormatting>
  <conditionalFormatting sqref="HV39:HV78">
    <cfRule type="expression" dxfId="1019" priority="783" stopIfTrue="1">
      <formula>IF($HV39&gt;$HV$34,1)</formula>
    </cfRule>
  </conditionalFormatting>
  <conditionalFormatting sqref="HW39:HW78">
    <cfRule type="expression" dxfId="1018" priority="782" stopIfTrue="1">
      <formula>IF($HW39&gt;$HW$34,1)</formula>
    </cfRule>
  </conditionalFormatting>
  <conditionalFormatting sqref="GU39:GU78">
    <cfRule type="expression" dxfId="1017" priority="781" stopIfTrue="1">
      <formula>IF($GU39&gt;$GU$34,1)</formula>
    </cfRule>
  </conditionalFormatting>
  <conditionalFormatting sqref="GX39:GX78">
    <cfRule type="expression" dxfId="1016" priority="780" stopIfTrue="1">
      <formula>IF($GX39&gt;$GX$34,1)</formula>
    </cfRule>
  </conditionalFormatting>
  <conditionalFormatting sqref="GY39:GY78">
    <cfRule type="expression" dxfId="1015" priority="779" stopIfTrue="1">
      <formula>IF($GY39&gt;$GY$34,1)</formula>
    </cfRule>
  </conditionalFormatting>
  <conditionalFormatting sqref="HG39:HG78">
    <cfRule type="expression" dxfId="1014" priority="778" stopIfTrue="1">
      <formula>IF($HG39&gt;$HG$34,1)</formula>
    </cfRule>
  </conditionalFormatting>
  <conditionalFormatting sqref="HX39:HX78">
    <cfRule type="expression" dxfId="1013" priority="777" stopIfTrue="1">
      <formula>IF($HX39&gt;$HX$34,1)</formula>
    </cfRule>
  </conditionalFormatting>
  <conditionalFormatting sqref="HY39:HY78">
    <cfRule type="expression" dxfId="1012" priority="776" stopIfTrue="1">
      <formula>IF($HY39&gt;$HY$34,1)</formula>
    </cfRule>
  </conditionalFormatting>
  <conditionalFormatting sqref="D39:D40">
    <cfRule type="expression" dxfId="1011" priority="775" stopIfTrue="1">
      <formula>IF($D39&gt;$D$34,1)</formula>
    </cfRule>
  </conditionalFormatting>
  <conditionalFormatting sqref="E39">
    <cfRule type="expression" dxfId="1010" priority="774" stopIfTrue="1">
      <formula>IF($E39&gt;$E$34,1)</formula>
    </cfRule>
  </conditionalFormatting>
  <conditionalFormatting sqref="H41">
    <cfRule type="expression" dxfId="1009" priority="773" stopIfTrue="1">
      <formula>IF($H41&gt;$H$34,1)</formula>
    </cfRule>
  </conditionalFormatting>
  <conditionalFormatting sqref="C13">
    <cfRule type="cellIs" dxfId="1008" priority="771" stopIfTrue="1" operator="lessThan">
      <formula>$C$7</formula>
    </cfRule>
    <cfRule type="cellIs" dxfId="1007" priority="772" stopIfTrue="1" operator="greaterThanOrEqual">
      <formula>$C$7</formula>
    </cfRule>
  </conditionalFormatting>
  <conditionalFormatting sqref="C14">
    <cfRule type="cellIs" dxfId="1006" priority="769" stopIfTrue="1" operator="lessThan">
      <formula>0.5*SUM(C10:C12)</formula>
    </cfRule>
    <cfRule type="cellIs" dxfId="1005" priority="770" stopIfTrue="1" operator="greaterThanOrEqual">
      <formula>0.5*SUM(C10:C12)</formula>
    </cfRule>
  </conditionalFormatting>
  <conditionalFormatting sqref="F39">
    <cfRule type="expression" dxfId="1004" priority="768" stopIfTrue="1">
      <formula>IF($F39&gt;$F$34,1)</formula>
    </cfRule>
  </conditionalFormatting>
  <conditionalFormatting sqref="AI44 AI59">
    <cfRule type="expression" dxfId="1003" priority="767" stopIfTrue="1">
      <formula>IF($AI44&gt;$AI$34,1)</formula>
    </cfRule>
  </conditionalFormatting>
  <conditionalFormatting sqref="AK43">
    <cfRule type="expression" dxfId="1002" priority="766" stopIfTrue="1">
      <formula>IF($AK43&gt;$AK$34,1)</formula>
    </cfRule>
  </conditionalFormatting>
  <conditionalFormatting sqref="BS46">
    <cfRule type="expression" dxfId="1001" priority="765" stopIfTrue="1">
      <formula>IF($BS46&gt;$BS$34,1)</formula>
    </cfRule>
  </conditionalFormatting>
  <conditionalFormatting sqref="BP39:BP47 BP49:BP78">
    <cfRule type="expression" dxfId="1000" priority="764" stopIfTrue="1">
      <formula>IF($BP40&gt;$BP$34,1)</formula>
    </cfRule>
  </conditionalFormatting>
  <conditionalFormatting sqref="BP79">
    <cfRule type="expression" dxfId="999" priority="763" stopIfTrue="1">
      <formula>IF($BP81&gt;$BP$34,1)</formula>
    </cfRule>
  </conditionalFormatting>
  <conditionalFormatting sqref="BU37:CW37 DB37:ED37 EI37:FK37 FP37:GR37 GW37:HY37 G37:AI37 AN37:BP37">
    <cfRule type="cellIs" dxfId="998" priority="760" stopIfTrue="1" operator="equal">
      <formula>"Completed"</formula>
    </cfRule>
    <cfRule type="cellIs" dxfId="997" priority="761" stopIfTrue="1" operator="equal">
      <formula>"Delayed - amber"</formula>
    </cfRule>
    <cfRule type="cellIs" dxfId="996" priority="762" stopIfTrue="1" operator="equal">
      <formula>"Delayed - red"</formula>
    </cfRule>
  </conditionalFormatting>
  <conditionalFormatting sqref="AJ39:AJ80">
    <cfRule type="expression" dxfId="995" priority="757" stopIfTrue="1">
      <formula>NOT(ISERROR(SEARCH("No rating",AJ39)))</formula>
    </cfRule>
    <cfRule type="expression" dxfId="994" priority="758" stopIfTrue="1">
      <formula>NOT(ISERROR(SEARCH("Green",AJ39)))</formula>
    </cfRule>
    <cfRule type="expression" dxfId="993" priority="759" stopIfTrue="1">
      <formula>NOT(ISERROR(SEARCH("Amber",AJ39)))</formula>
    </cfRule>
  </conditionalFormatting>
  <conditionalFormatting sqref="AJ35 BQ35 CX35 EE35 FL35 GS35 HZ35">
    <cfRule type="expression" dxfId="992" priority="754" stopIfTrue="1">
      <formula>NOT(ISERROR(SEARCH("Green",AJ35)))</formula>
    </cfRule>
    <cfRule type="expression" dxfId="991" priority="755" stopIfTrue="1">
      <formula>NOT(ISERROR(SEARCH("Amber",AJ35)))</formula>
    </cfRule>
    <cfRule type="expression" dxfId="990" priority="756" stopIfTrue="1">
      <formula>NOT(ISERROR(SEARCH("Red",AJ35)))</formula>
    </cfRule>
  </conditionalFormatting>
  <conditionalFormatting sqref="D41:D79">
    <cfRule type="expression" dxfId="989" priority="753" stopIfTrue="1">
      <formula>IF($D41&gt;$D$34,1)</formula>
    </cfRule>
  </conditionalFormatting>
  <conditionalFormatting sqref="E40:E79">
    <cfRule type="expression" dxfId="988" priority="752" stopIfTrue="1">
      <formula>IF($E40&gt;$E$34,1)</formula>
    </cfRule>
  </conditionalFormatting>
  <conditionalFormatting sqref="F40:F79">
    <cfRule type="expression" dxfId="987" priority="751" stopIfTrue="1">
      <formula>IF($F40&gt;$F$34,1)</formula>
    </cfRule>
  </conditionalFormatting>
  <conditionalFormatting sqref="G39:G47 G49:G79">
    <cfRule type="expression" dxfId="986" priority="750" stopIfTrue="1">
      <formula>IF($G39&gt;$G$34,1)</formula>
    </cfRule>
  </conditionalFormatting>
  <conditionalFormatting sqref="H39:H40 H42:H47 H49:H79">
    <cfRule type="expression" dxfId="985" priority="749" stopIfTrue="1">
      <formula>IF($H39&gt;$H$34,1)</formula>
    </cfRule>
  </conditionalFormatting>
  <conditionalFormatting sqref="I39:I47 I49:I79">
    <cfRule type="expression" dxfId="984" priority="748" stopIfTrue="1">
      <formula>IF($I39&gt;$I$34,1)</formula>
    </cfRule>
  </conditionalFormatting>
  <conditionalFormatting sqref="J39:J47 J49:J79">
    <cfRule type="expression" dxfId="983" priority="747" stopIfTrue="1">
      <formula>IF($J39&gt;$J$34,1)</formula>
    </cfRule>
  </conditionalFormatting>
  <conditionalFormatting sqref="K39:K47 K49:K79">
    <cfRule type="expression" dxfId="982" priority="746" stopIfTrue="1">
      <formula>IF($K39&gt;$K$34,1)</formula>
    </cfRule>
  </conditionalFormatting>
  <conditionalFormatting sqref="L39:L47 L49:L79">
    <cfRule type="expression" dxfId="981" priority="745" stopIfTrue="1">
      <formula>IF($L39&gt;$L$34,1)</formula>
    </cfRule>
  </conditionalFormatting>
  <conditionalFormatting sqref="M39:M47 M49:M79">
    <cfRule type="expression" dxfId="980" priority="744" stopIfTrue="1">
      <formula>IF($M39&gt;$M$34,1)</formula>
    </cfRule>
  </conditionalFormatting>
  <conditionalFormatting sqref="N39:N47 N49:N79">
    <cfRule type="expression" dxfId="979" priority="743" stopIfTrue="1">
      <formula>IF($N39&gt;$N$34,1)</formula>
    </cfRule>
  </conditionalFormatting>
  <conditionalFormatting sqref="O39:O47 O49:O79">
    <cfRule type="expression" dxfId="978" priority="742" stopIfTrue="1">
      <formula>IF($O39&gt;$O$34,1)</formula>
    </cfRule>
  </conditionalFormatting>
  <conditionalFormatting sqref="P39:P47 P49:P79">
    <cfRule type="expression" dxfId="977" priority="741" stopIfTrue="1">
      <formula>IF($P39&gt;$P$34,1)</formula>
    </cfRule>
  </conditionalFormatting>
  <conditionalFormatting sqref="Q39:Q47 Q49:Q79">
    <cfRule type="expression" dxfId="976" priority="740" stopIfTrue="1">
      <formula>IF($Q39&gt;$Q$34,1)</formula>
    </cfRule>
  </conditionalFormatting>
  <conditionalFormatting sqref="R39:R47 R49:R79">
    <cfRule type="expression" dxfId="975" priority="739" stopIfTrue="1">
      <formula>IF($R39&gt;$R$34,1)</formula>
    </cfRule>
  </conditionalFormatting>
  <conditionalFormatting sqref="S39:S47 S49:S79">
    <cfRule type="expression" dxfId="974" priority="738" stopIfTrue="1">
      <formula>IF($S39&gt;$S$34,1)</formula>
    </cfRule>
  </conditionalFormatting>
  <conditionalFormatting sqref="T39:T47 T49:T79">
    <cfRule type="expression" dxfId="973" priority="737" stopIfTrue="1">
      <formula>IF($T39&gt;$T$34,1)</formula>
    </cfRule>
  </conditionalFormatting>
  <conditionalFormatting sqref="U39:U47 U49:U79">
    <cfRule type="expression" dxfId="972" priority="736" stopIfTrue="1">
      <formula>IF($U39&gt;$U$34,1)</formula>
    </cfRule>
  </conditionalFormatting>
  <conditionalFormatting sqref="V39:V47 V49:V79">
    <cfRule type="expression" dxfId="971" priority="735" stopIfTrue="1">
      <formula>IF($V39&gt;$V$34,1)</formula>
    </cfRule>
  </conditionalFormatting>
  <conditionalFormatting sqref="W39:W47 W49:W79">
    <cfRule type="expression" dxfId="970" priority="734" stopIfTrue="1">
      <formula>IF($W39&gt;$W$34,1)</formula>
    </cfRule>
  </conditionalFormatting>
  <conditionalFormatting sqref="X39:X47 X49:X78">
    <cfRule type="expression" dxfId="969" priority="733" stopIfTrue="1">
      <formula>IF($X39&gt;$X$34,1)</formula>
    </cfRule>
  </conditionalFormatting>
  <conditionalFormatting sqref="Y39:Y47 Y49:Y78">
    <cfRule type="expression" dxfId="968" priority="732" stopIfTrue="1">
      <formula>IF($Y39&gt;$Y$34,1)</formula>
    </cfRule>
  </conditionalFormatting>
  <conditionalFormatting sqref="Z39:Z47 Z49:Z78">
    <cfRule type="expression" dxfId="967" priority="731" stopIfTrue="1">
      <formula>IF($Z39&gt;$Z$34,1)</formula>
    </cfRule>
  </conditionalFormatting>
  <conditionalFormatting sqref="AA39:AA47 AA49:AA78">
    <cfRule type="expression" dxfId="966" priority="730" stopIfTrue="1">
      <formula>IF($AA39&gt;$AA$34,1)</formula>
    </cfRule>
  </conditionalFormatting>
  <conditionalFormatting sqref="AB39:AB47 AB49:AB79">
    <cfRule type="expression" dxfId="965" priority="729" stopIfTrue="1">
      <formula>IF($AB39&gt;$AB$34,1)</formula>
    </cfRule>
  </conditionalFormatting>
  <conditionalFormatting sqref="AC39:AC47 AC49:AC79">
    <cfRule type="expression" dxfId="964" priority="728" stopIfTrue="1">
      <formula>IF($AC39&gt;$AC$34,1)</formula>
    </cfRule>
  </conditionalFormatting>
  <conditionalFormatting sqref="AD39:AD47 AD49:AD79">
    <cfRule type="expression" dxfId="963" priority="727" stopIfTrue="1">
      <formula>IF($AD39&gt;$AD$34,1)</formula>
    </cfRule>
  </conditionalFormatting>
  <conditionalFormatting sqref="AE39:AE47 AE49:AE79">
    <cfRule type="expression" dxfId="962" priority="726" stopIfTrue="1">
      <formula>IF($AE39&gt;$AE$34,1)</formula>
    </cfRule>
  </conditionalFormatting>
  <conditionalFormatting sqref="AF39:AF47 AF49:AF79">
    <cfRule type="expression" dxfId="961" priority="725" stopIfTrue="1">
      <formula>IF($AF39&gt;$AF$34,1)</formula>
    </cfRule>
  </conditionalFormatting>
  <conditionalFormatting sqref="AG39:AG47 AG49:AG79">
    <cfRule type="expression" dxfId="960" priority="724" stopIfTrue="1">
      <formula>IF($AG39&gt;$AG$34,1)</formula>
    </cfRule>
  </conditionalFormatting>
  <conditionalFormatting sqref="AK39:AK42 AK44:AK79">
    <cfRule type="expression" dxfId="959" priority="723" stopIfTrue="1">
      <formula>IF($AK39&gt;$AK$34,1)</formula>
    </cfRule>
  </conditionalFormatting>
  <conditionalFormatting sqref="AL39:AL79">
    <cfRule type="expression" dxfId="958" priority="722" stopIfTrue="1">
      <formula>IF($AL39&gt;$AL$34,1)</formula>
    </cfRule>
  </conditionalFormatting>
  <conditionalFormatting sqref="GV79 AM39:AM79">
    <cfRule type="expression" dxfId="957" priority="721" stopIfTrue="1">
      <formula>IF($AM39&gt;$AM$34,1)</formula>
    </cfRule>
  </conditionalFormatting>
  <conditionalFormatting sqref="AN39:AN47 AN49:AN79">
    <cfRule type="expression" dxfId="956" priority="720" stopIfTrue="1">
      <formula>IF($AN39&gt;$AN$34,1)</formula>
    </cfRule>
  </conditionalFormatting>
  <conditionalFormatting sqref="AO39:AO47 AO49:AO79">
    <cfRule type="expression" dxfId="955" priority="719" stopIfTrue="1">
      <formula>IF($AO39&gt;$AO$34,1)</formula>
    </cfRule>
  </conditionalFormatting>
  <conditionalFormatting sqref="AP39:AP47 AP49:AP79">
    <cfRule type="expression" dxfId="954" priority="718" stopIfTrue="1">
      <formula>IF($AP39&gt;$AP$34,1)</formula>
    </cfRule>
  </conditionalFormatting>
  <conditionalFormatting sqref="AQ39:AQ47 AQ49:AQ79">
    <cfRule type="expression" dxfId="953" priority="717" stopIfTrue="1">
      <formula>IF($AQ39&gt;$AQ$34,1)</formula>
    </cfRule>
  </conditionalFormatting>
  <conditionalFormatting sqref="AR39:AR47 AR49:AR79">
    <cfRule type="expression" dxfId="952" priority="716" stopIfTrue="1">
      <formula>IF($AR39&gt;$AR$34,1)</formula>
    </cfRule>
  </conditionalFormatting>
  <conditionalFormatting sqref="AS39:AS47 AS49:AS79">
    <cfRule type="expression" dxfId="951" priority="715" stopIfTrue="1">
      <formula>IF($AS39&gt;$AS$34,1)</formula>
    </cfRule>
  </conditionalFormatting>
  <conditionalFormatting sqref="AT39:AT47 AT49:AT79">
    <cfRule type="expression" dxfId="950" priority="714" stopIfTrue="1">
      <formula>IF($AT39&gt;$AT$34,1)</formula>
    </cfRule>
  </conditionalFormatting>
  <conditionalFormatting sqref="AU39:AU47 AU49:AU79">
    <cfRule type="expression" dxfId="949" priority="713" stopIfTrue="1">
      <formula>IF($AU39&gt;$AU$34,1)</formula>
    </cfRule>
  </conditionalFormatting>
  <conditionalFormatting sqref="AV39:AV47 AV49:AV79">
    <cfRule type="expression" dxfId="948" priority="712" stopIfTrue="1">
      <formula>IF($AV39&gt;$AV$34,1)</formula>
    </cfRule>
  </conditionalFormatting>
  <conditionalFormatting sqref="AW39:AW47 AW49:AW79">
    <cfRule type="expression" dxfId="947" priority="711" stopIfTrue="1">
      <formula>IF($AW39&gt;$AW$34,1)</formula>
    </cfRule>
  </conditionalFormatting>
  <conditionalFormatting sqref="AX39:AX47 AX49:AX79">
    <cfRule type="expression" dxfId="946" priority="710" stopIfTrue="1">
      <formula>IF($AX39&gt;$AX$34,1)</formula>
    </cfRule>
  </conditionalFormatting>
  <conditionalFormatting sqref="AY39:AY47 AY49:AY79">
    <cfRule type="expression" dxfId="945" priority="709" stopIfTrue="1">
      <formula>IF($AY39&gt;$AY$34,1)</formula>
    </cfRule>
  </conditionalFormatting>
  <conditionalFormatting sqref="AZ39:AZ47 AZ49:AZ79">
    <cfRule type="expression" dxfId="944" priority="708" stopIfTrue="1">
      <formula>IF($AZ39&gt;$AX$34,1)</formula>
    </cfRule>
  </conditionalFormatting>
  <conditionalFormatting sqref="BA39:BA47 BA49:BA79">
    <cfRule type="expression" dxfId="943" priority="707" stopIfTrue="1">
      <formula>IF($BA39&gt;$BA$34,1)</formula>
    </cfRule>
  </conditionalFormatting>
  <conditionalFormatting sqref="BB39:BB47 BB49:BB79">
    <cfRule type="expression" dxfId="942" priority="706" stopIfTrue="1">
      <formula>IF($BB39&gt;$BB$34,1)</formula>
    </cfRule>
  </conditionalFormatting>
  <conditionalFormatting sqref="BC39:BC47 BC49:BC79">
    <cfRule type="expression" dxfId="941" priority="705" stopIfTrue="1">
      <formula>IF($BC39&gt;$BC$34,1)</formula>
    </cfRule>
  </conditionalFormatting>
  <conditionalFormatting sqref="BD39:BD47">
    <cfRule type="expression" dxfId="940" priority="704" stopIfTrue="1">
      <formula>IF($BD39&gt;$BD$34,1)</formula>
    </cfRule>
  </conditionalFormatting>
  <conditionalFormatting sqref="BE39:BE47 BE49:BE79">
    <cfRule type="expression" dxfId="939" priority="703" stopIfTrue="1">
      <formula>IF($BE39&gt;$BE$34,1)</formula>
    </cfRule>
  </conditionalFormatting>
  <conditionalFormatting sqref="BF39:BF47 BF49:BF79">
    <cfRule type="expression" dxfId="938" priority="702" stopIfTrue="1">
      <formula>IF($BF39&gt;$BF$34,1)</formula>
    </cfRule>
  </conditionalFormatting>
  <conditionalFormatting sqref="BG39:BG47 BG49:BG79">
    <cfRule type="expression" dxfId="937" priority="701" stopIfTrue="1">
      <formula>IF($BG39&gt;$BG$34,1)</formula>
    </cfRule>
  </conditionalFormatting>
  <conditionalFormatting sqref="BH39:BH47 BH49:BH79">
    <cfRule type="expression" dxfId="936" priority="700" stopIfTrue="1">
      <formula>IF($BH39&gt;$BH$34,1)</formula>
    </cfRule>
  </conditionalFormatting>
  <conditionalFormatting sqref="BI39:BI47 BI49:BI79">
    <cfRule type="expression" dxfId="935" priority="699" stopIfTrue="1">
      <formula>IF($BI39&gt;$BI$34,1)</formula>
    </cfRule>
  </conditionalFormatting>
  <conditionalFormatting sqref="BJ39:BJ47 BJ49:BJ79">
    <cfRule type="expression" dxfId="934" priority="698" stopIfTrue="1">
      <formula>IF($BJ39&gt;$BJ$34,1)</formula>
    </cfRule>
  </conditionalFormatting>
  <conditionalFormatting sqref="BK39:BK47 BK49:BK79">
    <cfRule type="expression" dxfId="933" priority="697" stopIfTrue="1">
      <formula>IF($BK39&gt;$BK$34,1)</formula>
    </cfRule>
  </conditionalFormatting>
  <conditionalFormatting sqref="BL39:BL47 BL49:BL79">
    <cfRule type="expression" dxfId="932" priority="696" stopIfTrue="1">
      <formula>IF($BL39&gt;$BL$34,1)</formula>
    </cfRule>
  </conditionalFormatting>
  <conditionalFormatting sqref="BM39:BM47 BM49:BM79">
    <cfRule type="expression" dxfId="931" priority="695" stopIfTrue="1">
      <formula>IF($BM39&gt;$BM$34,1)</formula>
    </cfRule>
  </conditionalFormatting>
  <conditionalFormatting sqref="BN39:BN47 BN49:BN79">
    <cfRule type="expression" dxfId="930" priority="694" stopIfTrue="1">
      <formula>IF($BN39&gt;$BN$34,1)</formula>
    </cfRule>
  </conditionalFormatting>
  <conditionalFormatting sqref="BR39:BR79">
    <cfRule type="expression" dxfId="929" priority="693" stopIfTrue="1">
      <formula>IF($BR39&gt;$BR$34,1)</formula>
    </cfRule>
  </conditionalFormatting>
  <conditionalFormatting sqref="BS39:BS45 BS47:BS79">
    <cfRule type="expression" dxfId="928" priority="692" stopIfTrue="1">
      <formula>IF($BS39&gt;$BS$34,1)</formula>
    </cfRule>
  </conditionalFormatting>
  <conditionalFormatting sqref="BT39:BT79">
    <cfRule type="expression" dxfId="927" priority="691" stopIfTrue="1">
      <formula>IF($BT39&gt;$BT$34,1)</formula>
    </cfRule>
  </conditionalFormatting>
  <conditionalFormatting sqref="BU39:BU47 BU49:BU79">
    <cfRule type="expression" dxfId="926" priority="690" stopIfTrue="1">
      <formula>IF($BU39&gt;$BU$34,1)</formula>
    </cfRule>
  </conditionalFormatting>
  <conditionalFormatting sqref="BV39:BV47 BV49:BV79">
    <cfRule type="expression" dxfId="925" priority="689" stopIfTrue="1">
      <formula>IF($BV39&gt;$BV$34,1)</formula>
    </cfRule>
  </conditionalFormatting>
  <conditionalFormatting sqref="BW39:BW47 BW49:BW79">
    <cfRule type="expression" dxfId="924" priority="688" stopIfTrue="1">
      <formula>IF($BW39&gt;$BW$34,1)</formula>
    </cfRule>
  </conditionalFormatting>
  <conditionalFormatting sqref="BX39:BX47 BX49:BX79">
    <cfRule type="expression" dxfId="923" priority="687" stopIfTrue="1">
      <formula>IF($BX39&gt;$BX$34,1)</formula>
    </cfRule>
  </conditionalFormatting>
  <conditionalFormatting sqref="BY39:BY47 BY49:BY79">
    <cfRule type="expression" dxfId="922" priority="686" stopIfTrue="1">
      <formula>IF($BY39&gt;$BY$34,1)</formula>
    </cfRule>
  </conditionalFormatting>
  <conditionalFormatting sqref="BZ39:BZ47 BZ49:BZ79">
    <cfRule type="expression" dxfId="921" priority="685" stopIfTrue="1">
      <formula>IF($BZ39&gt;$BZ$34,1)</formula>
    </cfRule>
  </conditionalFormatting>
  <conditionalFormatting sqref="CA39:CA47 CA49:CA79">
    <cfRule type="expression" dxfId="920" priority="684" stopIfTrue="1">
      <formula>IF($CA39&gt;$CA$34,1)</formula>
    </cfRule>
  </conditionalFormatting>
  <conditionalFormatting sqref="CB39:CB47 CB49:CB79">
    <cfRule type="expression" dxfId="919" priority="683" stopIfTrue="1">
      <formula>IF($CB$39&gt;$CB$34,1)</formula>
    </cfRule>
  </conditionalFormatting>
  <conditionalFormatting sqref="CC39:CC47 CC49:CC79">
    <cfRule type="expression" dxfId="918" priority="682" stopIfTrue="1">
      <formula>IF($CC39&gt;$CC$34,1)</formula>
    </cfRule>
  </conditionalFormatting>
  <conditionalFormatting sqref="CD39:CD47 CD49:CD79">
    <cfRule type="expression" dxfId="917" priority="681" stopIfTrue="1">
      <formula>IF($CD39&gt;$CD$34,1)</formula>
    </cfRule>
  </conditionalFormatting>
  <conditionalFormatting sqref="CE39:CE47 CE49:CE79">
    <cfRule type="expression" dxfId="916" priority="680" stopIfTrue="1">
      <formula>IF($CE39&gt;$CE$34,1)</formula>
    </cfRule>
  </conditionalFormatting>
  <conditionalFormatting sqref="CF39:CF47 CF49:CF79">
    <cfRule type="expression" dxfId="915" priority="679" stopIfTrue="1">
      <formula>IF($CF39&gt;$CF$34,1)</formula>
    </cfRule>
  </conditionalFormatting>
  <conditionalFormatting sqref="CG39:CG47 CG49:CG79">
    <cfRule type="expression" dxfId="914" priority="678" stopIfTrue="1">
      <formula>IF($CG39&gt;$CG$34,1)</formula>
    </cfRule>
  </conditionalFormatting>
  <conditionalFormatting sqref="CH39:CH47 CH49:CH79">
    <cfRule type="expression" dxfId="913" priority="677" stopIfTrue="1">
      <formula>IF($CH39&gt;$CH$34,1)</formula>
    </cfRule>
  </conditionalFormatting>
  <conditionalFormatting sqref="CI39:CI47 CI49:CI79">
    <cfRule type="expression" dxfId="912" priority="676" stopIfTrue="1">
      <formula>IF($CI39&gt;$CI$34,1)</formula>
    </cfRule>
  </conditionalFormatting>
  <conditionalFormatting sqref="CJ39:CJ47 CJ49:CJ79">
    <cfRule type="expression" dxfId="911" priority="675" stopIfTrue="1">
      <formula>IF($CJ39&gt;$CJ$34,1)</formula>
    </cfRule>
  </conditionalFormatting>
  <conditionalFormatting sqref="CK39:CK47 CK49:CK79">
    <cfRule type="expression" dxfId="910" priority="674" stopIfTrue="1">
      <formula>IF($CK39&gt;$CK$34,1)</formula>
    </cfRule>
  </conditionalFormatting>
  <conditionalFormatting sqref="CL39:CL47 CL49:CL79">
    <cfRule type="expression" dxfId="909" priority="673" stopIfTrue="1">
      <formula>IF($CL39&gt;$CL$34,1)</formula>
    </cfRule>
  </conditionalFormatting>
  <conditionalFormatting sqref="CM39:CM47 CM49:CM79">
    <cfRule type="expression" dxfId="908" priority="672" stopIfTrue="1">
      <formula>IF($CM39&gt;$CM$34,1)</formula>
    </cfRule>
  </conditionalFormatting>
  <conditionalFormatting sqref="CN39:CN79">
    <cfRule type="expression" dxfId="907" priority="671" stopIfTrue="1">
      <formula>IF($CN39&gt;$CN$34,1)</formula>
    </cfRule>
  </conditionalFormatting>
  <conditionalFormatting sqref="CO39:CO47 CO49:CO79">
    <cfRule type="expression" dxfId="906" priority="670" stopIfTrue="1">
      <formula>IF($CO39&gt;$CO$34,1)</formula>
    </cfRule>
  </conditionalFormatting>
  <conditionalFormatting sqref="CP39:CP47 CP49:CP79">
    <cfRule type="expression" dxfId="905" priority="669" stopIfTrue="1">
      <formula>IF($CP39&gt;$CP$34,1)</formula>
    </cfRule>
  </conditionalFormatting>
  <conditionalFormatting sqref="CQ39:CQ47 CQ49:CQ79">
    <cfRule type="expression" dxfId="904" priority="668" stopIfTrue="1">
      <formula>IF($CQ39&gt;$CQ$34,1)</formula>
    </cfRule>
  </conditionalFormatting>
  <conditionalFormatting sqref="CR39:CR47 CR49:CR79">
    <cfRule type="expression" dxfId="903" priority="667" stopIfTrue="1">
      <formula>IF($CR39&gt;$CR$34,1)</formula>
    </cfRule>
  </conditionalFormatting>
  <conditionalFormatting sqref="CS39:CS47 CS49:CS79">
    <cfRule type="expression" dxfId="902" priority="666" stopIfTrue="1">
      <formula>IF($CS39&gt;$CS$34,1)</formula>
    </cfRule>
  </conditionalFormatting>
  <conditionalFormatting sqref="CT39:CT47 CT49:CT79">
    <cfRule type="expression" dxfId="901" priority="665" stopIfTrue="1">
      <formula>IF($CT39&gt;$CT$34,1)</formula>
    </cfRule>
  </conditionalFormatting>
  <conditionalFormatting sqref="CU39:CU47 CU49:CU79">
    <cfRule type="expression" dxfId="900" priority="664" stopIfTrue="1">
      <formula>IF($CU39&gt;$CU$34,1)</formula>
    </cfRule>
  </conditionalFormatting>
  <conditionalFormatting sqref="CV39:CV47 CV49:CV79">
    <cfRule type="expression" dxfId="899" priority="663" stopIfTrue="1">
      <formula>IF($CV39&gt;$CV$34,1)</formula>
    </cfRule>
  </conditionalFormatting>
  <conditionalFormatting sqref="CW39:CW47 CW49:CW79">
    <cfRule type="expression" dxfId="898" priority="662" stopIfTrue="1">
      <formula>IF($CW39&gt;$CW$34,1)</formula>
    </cfRule>
  </conditionalFormatting>
  <conditionalFormatting sqref="BO39:BO47 BO49:BO79">
    <cfRule type="expression" dxfId="897" priority="661" stopIfTrue="1">
      <formula>IF($BO39&gt;$BO$34,1)</formula>
    </cfRule>
  </conditionalFormatting>
  <conditionalFormatting sqref="AH39:AH47 AH49:AH79">
    <cfRule type="expression" dxfId="896" priority="660" stopIfTrue="1">
      <formula>IF($AH39&gt;$AH$34,1)</formula>
    </cfRule>
  </conditionalFormatting>
  <conditionalFormatting sqref="AI39:AI43 AI45:AI58 AI60:AI79">
    <cfRule type="expression" dxfId="895" priority="659" stopIfTrue="1">
      <formula>IF($AI39&gt;$AI$34,1)</formula>
    </cfRule>
  </conditionalFormatting>
  <conditionalFormatting sqref="CY39:CY79">
    <cfRule type="expression" dxfId="894" priority="658" stopIfTrue="1">
      <formula>IF($CY39&gt;$CY$34,1)</formula>
    </cfRule>
  </conditionalFormatting>
  <conditionalFormatting sqref="DA39:DA79">
    <cfRule type="expression" dxfId="893" priority="657" stopIfTrue="1">
      <formula>IF($DA39&gt;$DA$34,1)</formula>
    </cfRule>
  </conditionalFormatting>
  <conditionalFormatting sqref="DB39:DB79">
    <cfRule type="expression" dxfId="892" priority="656" stopIfTrue="1">
      <formula>IF($DB39&gt;$DB$34,1)</formula>
    </cfRule>
  </conditionalFormatting>
  <conditionalFormatting sqref="DC39:DC47 DC49:DC79">
    <cfRule type="expression" dxfId="891" priority="655" stopIfTrue="1">
      <formula>IF($DC39&gt;$DC$34,1)</formula>
    </cfRule>
  </conditionalFormatting>
  <conditionalFormatting sqref="DD39:DD47 DD49:DD79">
    <cfRule type="expression" dxfId="890" priority="654" stopIfTrue="1">
      <formula>IF($DD39&gt;$DD$34,1)</formula>
    </cfRule>
  </conditionalFormatting>
  <conditionalFormatting sqref="DE39:DE47 DE49:DE79">
    <cfRule type="expression" dxfId="889" priority="653" stopIfTrue="1">
      <formula>IF($DE39&gt;$DE$34,1)</formula>
    </cfRule>
  </conditionalFormatting>
  <conditionalFormatting sqref="DF39">
    <cfRule type="expression" dxfId="888" priority="652" stopIfTrue="1">
      <formula>IF($DF39&gt;$DF$34,1)</formula>
    </cfRule>
  </conditionalFormatting>
  <conditionalFormatting sqref="DG39:DG47 DG49:DG79">
    <cfRule type="expression" dxfId="887" priority="651" stopIfTrue="1">
      <formula>IF($DG39&gt;$DG$34,1)</formula>
    </cfRule>
  </conditionalFormatting>
  <conditionalFormatting sqref="DH39:DH47 DH49:DH79">
    <cfRule type="expression" dxfId="886" priority="650" stopIfTrue="1">
      <formula>IF($DH39&gt;$DH$34,1)</formula>
    </cfRule>
  </conditionalFormatting>
  <conditionalFormatting sqref="DI39:DI47 DI49:DI79">
    <cfRule type="expression" dxfId="885" priority="649" stopIfTrue="1">
      <formula>IF($DI$39&gt;$DI$34,1)</formula>
    </cfRule>
  </conditionalFormatting>
  <conditionalFormatting sqref="DJ39:DJ47 DJ49:DJ79">
    <cfRule type="expression" dxfId="884" priority="648" stopIfTrue="1">
      <formula>IF($DJ39&gt;$DJ$34,1)</formula>
    </cfRule>
  </conditionalFormatting>
  <conditionalFormatting sqref="DK39:DK79">
    <cfRule type="expression" dxfId="883" priority="647" stopIfTrue="1">
      <formula>IF($DK39&gt;$DK$34,1)</formula>
    </cfRule>
  </conditionalFormatting>
  <conditionalFormatting sqref="DL39:DL79">
    <cfRule type="expression" dxfId="882" priority="646" stopIfTrue="1">
      <formula>IF($DL$39&gt;$DL$34,1)</formula>
    </cfRule>
  </conditionalFormatting>
  <conditionalFormatting sqref="DM39:DM79">
    <cfRule type="expression" dxfId="881" priority="645" stopIfTrue="1">
      <formula>IF($DM39&gt;$DM$34,1)</formula>
    </cfRule>
  </conditionalFormatting>
  <conditionalFormatting sqref="DN39:DN79">
    <cfRule type="expression" dxfId="880" priority="644" stopIfTrue="1">
      <formula>IF($DN39&gt;$DN$34,1)</formula>
    </cfRule>
  </conditionalFormatting>
  <conditionalFormatting sqref="DO39:DO79">
    <cfRule type="expression" dxfId="879" priority="643" stopIfTrue="1">
      <formula>IF($DO39&gt;$DO$34,1)</formula>
    </cfRule>
  </conditionalFormatting>
  <conditionalFormatting sqref="DP39:DP79">
    <cfRule type="expression" dxfId="878" priority="642" stopIfTrue="1">
      <formula>IF($DP39&gt;$DP$34,1)</formula>
    </cfRule>
  </conditionalFormatting>
  <conditionalFormatting sqref="DQ39:DQ79">
    <cfRule type="expression" dxfId="877" priority="641" stopIfTrue="1">
      <formula>IF($DQ39&gt;$DQ$34,1)</formula>
    </cfRule>
  </conditionalFormatting>
  <conditionalFormatting sqref="DR39:DR79">
    <cfRule type="expression" dxfId="876" priority="640" stopIfTrue="1">
      <formula>IF($DR39&gt;$DR$34,1)</formula>
    </cfRule>
  </conditionalFormatting>
  <conditionalFormatting sqref="DS39:DS79">
    <cfRule type="expression" dxfId="875" priority="639" stopIfTrue="1">
      <formula>IF($DS39&gt;$DS$34,1)</formula>
    </cfRule>
  </conditionalFormatting>
  <conditionalFormatting sqref="DT39:DT79">
    <cfRule type="expression" dxfId="874" priority="638" stopIfTrue="1">
      <formula>IF($DT39&gt;$DT$34,1)</formula>
    </cfRule>
  </conditionalFormatting>
  <conditionalFormatting sqref="DU39:DU79">
    <cfRule type="expression" dxfId="873" priority="637" stopIfTrue="1">
      <formula>IF($DU39&gt;$DU$34,1)</formula>
    </cfRule>
  </conditionalFormatting>
  <conditionalFormatting sqref="DV39:DV79">
    <cfRule type="expression" dxfId="872" priority="636" stopIfTrue="1">
      <formula>IF($DV39&gt;$DV$34,1)</formula>
    </cfRule>
  </conditionalFormatting>
  <conditionalFormatting sqref="DW39:DW79">
    <cfRule type="expression" dxfId="871" priority="635" stopIfTrue="1">
      <formula>IF($DW39&gt;$DW$34,1)</formula>
    </cfRule>
  </conditionalFormatting>
  <conditionalFormatting sqref="DX39:DX79">
    <cfRule type="expression" dxfId="870" priority="634" stopIfTrue="1">
      <formula>IF($DX39&gt;$DX$34,1)</formula>
    </cfRule>
  </conditionalFormatting>
  <conditionalFormatting sqref="DY39:DY79">
    <cfRule type="expression" dxfId="869" priority="633" stopIfTrue="1">
      <formula>IF($DY39&gt;$DY$34,1)</formula>
    </cfRule>
  </conditionalFormatting>
  <conditionalFormatting sqref="DZ39:DZ79">
    <cfRule type="expression" dxfId="868" priority="632" stopIfTrue="1">
      <formula>IF($DZ39&gt;$DZ$34,1)</formula>
    </cfRule>
  </conditionalFormatting>
  <conditionalFormatting sqref="EA39:EA79">
    <cfRule type="expression" dxfId="867" priority="631" stopIfTrue="1">
      <formula>IF($EA39&gt;$EA$34,1)</formula>
    </cfRule>
  </conditionalFormatting>
  <conditionalFormatting sqref="EB39:EB79">
    <cfRule type="expression" dxfId="866" priority="630" stopIfTrue="1">
      <formula>IF($EB39&gt;$EB$34,1)</formula>
    </cfRule>
  </conditionalFormatting>
  <conditionalFormatting sqref="EC39:EC79">
    <cfRule type="expression" dxfId="865" priority="629" stopIfTrue="1">
      <formula>IF($EC$39&gt;$EC$34,1)</formula>
    </cfRule>
  </conditionalFormatting>
  <conditionalFormatting sqref="ED39:ED79">
    <cfRule type="expression" dxfId="864" priority="628" stopIfTrue="1">
      <formula>IF($ED39&gt;$ED$34,1)</formula>
    </cfRule>
  </conditionalFormatting>
  <conditionalFormatting sqref="CZ39:CZ79">
    <cfRule type="expression" dxfId="863" priority="627" stopIfTrue="1">
      <formula>IF($CZ39&gt;$CZ$34,1)</formula>
    </cfRule>
  </conditionalFormatting>
  <conditionalFormatting sqref="EF39:EF79">
    <cfRule type="expression" dxfId="862" priority="626" stopIfTrue="1">
      <formula>IF($EF39&gt;$EF$34,1)</formula>
    </cfRule>
  </conditionalFormatting>
  <conditionalFormatting sqref="EH39:EH79">
    <cfRule type="expression" dxfId="861" priority="625" stopIfTrue="1">
      <formula>IF($EH39&gt;$EH$34,1)</formula>
    </cfRule>
  </conditionalFormatting>
  <conditionalFormatting sqref="EI39:EI79">
    <cfRule type="expression" dxfId="860" priority="624" stopIfTrue="1">
      <formula>IF($EI39&gt;$EI$34,1)</formula>
    </cfRule>
  </conditionalFormatting>
  <conditionalFormatting sqref="EJ39:EJ79">
    <cfRule type="expression" dxfId="859" priority="623" stopIfTrue="1">
      <formula>IF($EJ39&gt;$EJ$34,1)</formula>
    </cfRule>
  </conditionalFormatting>
  <conditionalFormatting sqref="EK39:EK79">
    <cfRule type="expression" dxfId="858" priority="622" stopIfTrue="1">
      <formula>IF($EK39&gt;$EK$34,1)</formula>
    </cfRule>
  </conditionalFormatting>
  <conditionalFormatting sqref="EL39:EL79">
    <cfRule type="expression" dxfId="857" priority="621" stopIfTrue="1">
      <formula>IF($EL39&gt;$EL$34,1)</formula>
    </cfRule>
  </conditionalFormatting>
  <conditionalFormatting sqref="EM39:EM79">
    <cfRule type="expression" dxfId="856" priority="620" stopIfTrue="1">
      <formula>IF($EM39&gt;$EM$34,1)</formula>
    </cfRule>
  </conditionalFormatting>
  <conditionalFormatting sqref="EN39:EN79">
    <cfRule type="expression" dxfId="855" priority="619" stopIfTrue="1">
      <formula>IF($EN39&gt;$EN$34,1)</formula>
    </cfRule>
  </conditionalFormatting>
  <conditionalFormatting sqref="EO39:EO79">
    <cfRule type="expression" dxfId="854" priority="618" stopIfTrue="1">
      <formula>IF($EO39&gt;$EO$34,1)</formula>
    </cfRule>
  </conditionalFormatting>
  <conditionalFormatting sqref="EP39:EP79">
    <cfRule type="expression" dxfId="853" priority="617" stopIfTrue="1">
      <formula>IF($EP$39&gt;$EP$34,1)</formula>
    </cfRule>
  </conditionalFormatting>
  <conditionalFormatting sqref="EQ39:EQ79">
    <cfRule type="expression" dxfId="852" priority="616" stopIfTrue="1">
      <formula>IF($EQ39&gt;$EQ$34,1)</formula>
    </cfRule>
  </conditionalFormatting>
  <conditionalFormatting sqref="ER39:ER79">
    <cfRule type="expression" dxfId="851" priority="615" stopIfTrue="1">
      <formula>IF($ER39&gt;$ER$34,1)</formula>
    </cfRule>
  </conditionalFormatting>
  <conditionalFormatting sqref="ES39:ES79">
    <cfRule type="expression" dxfId="850" priority="614" stopIfTrue="1">
      <formula>IF($ES$39&gt;$ES$34,1)</formula>
    </cfRule>
  </conditionalFormatting>
  <conditionalFormatting sqref="ET39:ET79">
    <cfRule type="expression" dxfId="849" priority="613" stopIfTrue="1">
      <formula>IF($ET39&gt;$ET$34,1)</formula>
    </cfRule>
  </conditionalFormatting>
  <conditionalFormatting sqref="EU39:EU79">
    <cfRule type="expression" dxfId="848" priority="612" stopIfTrue="1">
      <formula>IF($EU39&gt;$EU$34,1)</formula>
    </cfRule>
  </conditionalFormatting>
  <conditionalFormatting sqref="EV39:EV79">
    <cfRule type="expression" dxfId="847" priority="611" stopIfTrue="1">
      <formula>IF($EV39&gt;$EV$34,1)</formula>
    </cfRule>
  </conditionalFormatting>
  <conditionalFormatting sqref="EW39:EW79">
    <cfRule type="expression" dxfId="846" priority="610" stopIfTrue="1">
      <formula>IF($EW39&gt;$EW$34,1)</formula>
    </cfRule>
  </conditionalFormatting>
  <conditionalFormatting sqref="EX39:EX79">
    <cfRule type="expression" dxfId="845" priority="609" stopIfTrue="1">
      <formula>IF($EX39&gt;$EX$34,1)</formula>
    </cfRule>
  </conditionalFormatting>
  <conditionalFormatting sqref="EY39:EY79">
    <cfRule type="expression" dxfId="844" priority="608" stopIfTrue="1">
      <formula>IF($EY39&gt;$EY$34,1)</formula>
    </cfRule>
  </conditionalFormatting>
  <conditionalFormatting sqref="EZ39:EZ79">
    <cfRule type="expression" dxfId="843" priority="607" stopIfTrue="1">
      <formula>IF($EZ39&gt;$EZ$34,1)</formula>
    </cfRule>
  </conditionalFormatting>
  <conditionalFormatting sqref="FA39:FA79">
    <cfRule type="expression" dxfId="842" priority="606" stopIfTrue="1">
      <formula>IF($FA39&gt;$FA$34,1)</formula>
    </cfRule>
  </conditionalFormatting>
  <conditionalFormatting sqref="FB39:FB79">
    <cfRule type="expression" dxfId="841" priority="605" stopIfTrue="1">
      <formula>IF($FB39&gt;$FB$34,1)</formula>
    </cfRule>
  </conditionalFormatting>
  <conditionalFormatting sqref="FC39:FC79">
    <cfRule type="expression" dxfId="840" priority="604" stopIfTrue="1">
      <formula>IF($FC39&gt;$FC$34,1)</formula>
    </cfRule>
  </conditionalFormatting>
  <conditionalFormatting sqref="FD39:FD79">
    <cfRule type="expression" dxfId="839" priority="603" stopIfTrue="1">
      <formula>IF($FD39&gt;$FD$34,1)</formula>
    </cfRule>
  </conditionalFormatting>
  <conditionalFormatting sqref="FE39:FE79">
    <cfRule type="expression" dxfId="838" priority="602" stopIfTrue="1">
      <formula>IF($FE39&gt;$FE$34,1)</formula>
    </cfRule>
  </conditionalFormatting>
  <conditionalFormatting sqref="FF39:FF79">
    <cfRule type="expression" dxfId="837" priority="601" stopIfTrue="1">
      <formula>IF($FF39&gt;$FF$34,1)</formula>
    </cfRule>
  </conditionalFormatting>
  <conditionalFormatting sqref="FG39:FG79">
    <cfRule type="expression" dxfId="836" priority="600" stopIfTrue="1">
      <formula>IF($FG39&gt;$FG$34,1)</formula>
    </cfRule>
  </conditionalFormatting>
  <conditionalFormatting sqref="FH39:FH79">
    <cfRule type="expression" dxfId="835" priority="599" stopIfTrue="1">
      <formula>IF($FH39&gt;$FH$34,1)</formula>
    </cfRule>
  </conditionalFormatting>
  <conditionalFormatting sqref="FI39:FI79">
    <cfRule type="expression" dxfId="834" priority="598" stopIfTrue="1">
      <formula>IF($FI39&gt;$FI$34,1)</formula>
    </cfRule>
  </conditionalFormatting>
  <conditionalFormatting sqref="FJ39:FJ79">
    <cfRule type="expression" dxfId="833" priority="597" stopIfTrue="1">
      <formula>IF($FJ$39&gt;$FJ$34,1)</formula>
    </cfRule>
  </conditionalFormatting>
  <conditionalFormatting sqref="FK39:FK79">
    <cfRule type="expression" dxfId="832" priority="596" stopIfTrue="1">
      <formula>IF($FK39&gt;$FK$34,1)</formula>
    </cfRule>
  </conditionalFormatting>
  <conditionalFormatting sqref="EG39:EG79">
    <cfRule type="expression" dxfId="831" priority="595" stopIfTrue="1">
      <formula>IF($EG39&gt;$EG$34,1)</formula>
    </cfRule>
  </conditionalFormatting>
  <conditionalFormatting sqref="FM39:FM79">
    <cfRule type="expression" dxfId="830" priority="594" stopIfTrue="1">
      <formula>IF($FM39&gt;$FM$34,1)</formula>
    </cfRule>
  </conditionalFormatting>
  <conditionalFormatting sqref="FO39:FO79">
    <cfRule type="expression" dxfId="829" priority="593" stopIfTrue="1">
      <formula>IF($FO39&gt;$FO$34,1)</formula>
    </cfRule>
  </conditionalFormatting>
  <conditionalFormatting sqref="FP39:FP47 FP49:FP79">
    <cfRule type="expression" dxfId="828" priority="592" stopIfTrue="1">
      <formula>IF($FP39&gt;$FP$34,1)</formula>
    </cfRule>
  </conditionalFormatting>
  <conditionalFormatting sqref="FQ39:FQ47 FQ49:FQ79">
    <cfRule type="expression" dxfId="827" priority="591" stopIfTrue="1">
      <formula>IF($FQ39&gt;$FQ$34,1)</formula>
    </cfRule>
  </conditionalFormatting>
  <conditionalFormatting sqref="FR39:FR47 FR49:FR79">
    <cfRule type="expression" dxfId="826" priority="590" stopIfTrue="1">
      <formula>IF($FR39&gt;$FR$34,1)</formula>
    </cfRule>
  </conditionalFormatting>
  <conditionalFormatting sqref="GA39:GA79">
    <cfRule type="expression" dxfId="825" priority="589" stopIfTrue="1">
      <formula>IF($GA39&gt;$GA$34,1)</formula>
    </cfRule>
  </conditionalFormatting>
  <conditionalFormatting sqref="GB39:GB79">
    <cfRule type="expression" dxfId="824" priority="588" stopIfTrue="1">
      <formula>IF($GB39&gt;$GB$34,1)</formula>
    </cfRule>
  </conditionalFormatting>
  <conditionalFormatting sqref="GC39:GC79">
    <cfRule type="expression" dxfId="823" priority="587" stopIfTrue="1">
      <formula>IF($GC39&gt;$GC$34,1)</formula>
    </cfRule>
  </conditionalFormatting>
  <conditionalFormatting sqref="GD39:GD79">
    <cfRule type="expression" dxfId="822" priority="586" stopIfTrue="1">
      <formula>IF($GD39&gt;$GD$34,1)</formula>
    </cfRule>
  </conditionalFormatting>
  <conditionalFormatting sqref="GE39:GE79">
    <cfRule type="expression" dxfId="821" priority="585" stopIfTrue="1">
      <formula>IF($GE39&gt;$GE$34,1)</formula>
    </cfRule>
  </conditionalFormatting>
  <conditionalFormatting sqref="GF39:GF79">
    <cfRule type="expression" dxfId="820" priority="584" stopIfTrue="1">
      <formula>IF($GF39&gt;$GF$34,1)</formula>
    </cfRule>
  </conditionalFormatting>
  <conditionalFormatting sqref="GG39:GG79">
    <cfRule type="expression" dxfId="819" priority="583" stopIfTrue="1">
      <formula>IF($GG39&gt;$GG$34,1)</formula>
    </cfRule>
  </conditionalFormatting>
  <conditionalFormatting sqref="GH39:GH79">
    <cfRule type="expression" dxfId="818" priority="582" stopIfTrue="1">
      <formula>IF($GH39&gt;$GH$34,1)</formula>
    </cfRule>
  </conditionalFormatting>
  <conditionalFormatting sqref="GI39:GI79">
    <cfRule type="expression" dxfId="817" priority="581" stopIfTrue="1">
      <formula>IF($GI39&gt;$GI$34,1)</formula>
    </cfRule>
  </conditionalFormatting>
  <conditionalFormatting sqref="GJ39:GJ79">
    <cfRule type="expression" dxfId="816" priority="580" stopIfTrue="1">
      <formula>IF($GJ39&gt;$GJ$34,1)</formula>
    </cfRule>
  </conditionalFormatting>
  <conditionalFormatting sqref="GK39:GK79">
    <cfRule type="expression" dxfId="815" priority="579" stopIfTrue="1">
      <formula>IF($GK39&gt;$GK$34,1)</formula>
    </cfRule>
  </conditionalFormatting>
  <conditionalFormatting sqref="GL39:GL79">
    <cfRule type="expression" dxfId="814" priority="578" stopIfTrue="1">
      <formula>IF($GL39&gt;$GL$34,1)</formula>
    </cfRule>
  </conditionalFormatting>
  <conditionalFormatting sqref="GM39:GM79">
    <cfRule type="expression" dxfId="813" priority="577" stopIfTrue="1">
      <formula>IF($GM39&gt;$GM$34,1)</formula>
    </cfRule>
  </conditionalFormatting>
  <conditionalFormatting sqref="GN39:GN79">
    <cfRule type="expression" dxfId="812" priority="576" stopIfTrue="1">
      <formula>IF($GN39&gt;$GN$34,1)</formula>
    </cfRule>
  </conditionalFormatting>
  <conditionalFormatting sqref="GO39:GO79">
    <cfRule type="expression" dxfId="811" priority="575" stopIfTrue="1">
      <formula>IF($GO39&gt;$GO$34,1)</formula>
    </cfRule>
  </conditionalFormatting>
  <conditionalFormatting sqref="GP39:GP79">
    <cfRule type="expression" dxfId="810" priority="574" stopIfTrue="1">
      <formula>IF(____gpI39&gt;$GP$34,1)</formula>
    </cfRule>
  </conditionalFormatting>
  <conditionalFormatting sqref="GQ39:GQ79">
    <cfRule type="expression" dxfId="809" priority="573" stopIfTrue="1">
      <formula>IF($GQ$39&gt;$GQ$34,1)</formula>
    </cfRule>
  </conditionalFormatting>
  <conditionalFormatting sqref="GR39:GR79">
    <cfRule type="expression" dxfId="808" priority="572" stopIfTrue="1">
      <formula>IF($GR39&gt;$GR$34,1)</formula>
    </cfRule>
  </conditionalFormatting>
  <conditionalFormatting sqref="FN39:FN79">
    <cfRule type="expression" dxfId="807" priority="571" stopIfTrue="1">
      <formula>IF($FN39&gt;$FN$34,1)</formula>
    </cfRule>
  </conditionalFormatting>
  <conditionalFormatting sqref="GT39:GT78">
    <cfRule type="expression" dxfId="806" priority="570" stopIfTrue="1">
      <formula>IF($GT39&gt;$GT$34,1)</formula>
    </cfRule>
  </conditionalFormatting>
  <conditionalFormatting sqref="GV39:GV78">
    <cfRule type="expression" dxfId="805" priority="569" stopIfTrue="1">
      <formula>IF($GV39&gt;$GV$34,1)</formula>
    </cfRule>
  </conditionalFormatting>
  <conditionalFormatting sqref="GW39:GW78">
    <cfRule type="expression" dxfId="804" priority="568" stopIfTrue="1">
      <formula>IF($GW39&gt;$GW$34,1)</formula>
    </cfRule>
  </conditionalFormatting>
  <conditionalFormatting sqref="HA39:HA78">
    <cfRule type="expression" dxfId="803" priority="567" stopIfTrue="1">
      <formula>IF($HA39&gt;$HA$34,1)</formula>
    </cfRule>
  </conditionalFormatting>
  <conditionalFormatting sqref="HB39:HB78">
    <cfRule type="expression" dxfId="802" priority="566" stopIfTrue="1">
      <formula>IF($HB39&gt;$HB$34,1)</formula>
    </cfRule>
  </conditionalFormatting>
  <conditionalFormatting sqref="HC39:HC78">
    <cfRule type="expression" dxfId="801" priority="565" stopIfTrue="1">
      <formula>IF($HC39&gt;$HC$34,1)</formula>
    </cfRule>
  </conditionalFormatting>
  <conditionalFormatting sqref="HD39:HD78">
    <cfRule type="expression" dxfId="800" priority="564" stopIfTrue="1">
      <formula>IF($HD$39&gt;$HD$34,1)</formula>
    </cfRule>
  </conditionalFormatting>
  <conditionalFormatting sqref="HE39:HE78">
    <cfRule type="expression" dxfId="799" priority="563" stopIfTrue="1">
      <formula>IF($HE39&gt;$HE$34,1)</formula>
    </cfRule>
  </conditionalFormatting>
  <conditionalFormatting sqref="HF39:HF78">
    <cfRule type="expression" dxfId="798" priority="562" stopIfTrue="1">
      <formula>IF($HF39&gt;$HF$34,1)</formula>
    </cfRule>
  </conditionalFormatting>
  <conditionalFormatting sqref="GZ39">
    <cfRule type="expression" dxfId="797" priority="561" stopIfTrue="1">
      <formula>IF($GZ$39&gt;$GZ$34,1)</formula>
    </cfRule>
  </conditionalFormatting>
  <conditionalFormatting sqref="HH39:HH78">
    <cfRule type="expression" dxfId="796" priority="560" stopIfTrue="1">
      <formula>IF($HH39&gt;$HH$34,1)</formula>
    </cfRule>
  </conditionalFormatting>
  <conditionalFormatting sqref="HI39:HI78">
    <cfRule type="expression" dxfId="795" priority="559" stopIfTrue="1">
      <formula>IF($HI39&gt;$HI$34,1)</formula>
    </cfRule>
  </conditionalFormatting>
  <conditionalFormatting sqref="HJ39:HJ78">
    <cfRule type="expression" dxfId="794" priority="558" stopIfTrue="1">
      <formula>IF($HJ39&gt;$HJ$34,1)</formula>
    </cfRule>
  </conditionalFormatting>
  <conditionalFormatting sqref="HK39:HK78">
    <cfRule type="expression" dxfId="793" priority="557" stopIfTrue="1">
      <formula>IF($HK39&gt;$HK$34,1)</formula>
    </cfRule>
  </conditionalFormatting>
  <conditionalFormatting sqref="HL39:HL78">
    <cfRule type="expression" dxfId="792" priority="556" stopIfTrue="1">
      <formula>IF($HL39&gt;$HL$34,1)</formula>
    </cfRule>
  </conditionalFormatting>
  <conditionalFormatting sqref="HM39:HM78">
    <cfRule type="expression" dxfId="791" priority="555" stopIfTrue="1">
      <formula>IF($HM39&gt;$HM$34,1)</formula>
    </cfRule>
  </conditionalFormatting>
  <conditionalFormatting sqref="HN39:HN78">
    <cfRule type="expression" dxfId="790" priority="554" stopIfTrue="1">
      <formula>IF($HN39&gt;$HN$34,1)</formula>
    </cfRule>
  </conditionalFormatting>
  <conditionalFormatting sqref="HO39:HO78">
    <cfRule type="expression" dxfId="789" priority="553" stopIfTrue="1">
      <formula>IF($HO39&gt;$HO$34,1)</formula>
    </cfRule>
  </conditionalFormatting>
  <conditionalFormatting sqref="HP39:HP78">
    <cfRule type="expression" dxfId="788" priority="552" stopIfTrue="1">
      <formula>IF($HP39&gt;$HP$34,1)</formula>
    </cfRule>
  </conditionalFormatting>
  <conditionalFormatting sqref="HQ39:HQ78">
    <cfRule type="expression" dxfId="787" priority="551" stopIfTrue="1">
      <formula>IF($HQ39&gt;$HQ$34,1)</formula>
    </cfRule>
  </conditionalFormatting>
  <conditionalFormatting sqref="HR39:HR78">
    <cfRule type="expression" dxfId="786" priority="550" stopIfTrue="1">
      <formula>IF($HR39&gt;$HR$34,1)</formula>
    </cfRule>
  </conditionalFormatting>
  <conditionalFormatting sqref="HS39:HS78">
    <cfRule type="expression" dxfId="785" priority="549" stopIfTrue="1">
      <formula>IF($HS39&gt;$HS$34,1)</formula>
    </cfRule>
  </conditionalFormatting>
  <conditionalFormatting sqref="HT39:HT78">
    <cfRule type="expression" dxfId="784" priority="548" stopIfTrue="1">
      <formula>IF($HT39&gt;$HT$34,1)</formula>
    </cfRule>
  </conditionalFormatting>
  <conditionalFormatting sqref="HU39:HU78">
    <cfRule type="expression" dxfId="783" priority="547" stopIfTrue="1">
      <formula>IF($HU39&gt;$HU$34,1)</formula>
    </cfRule>
  </conditionalFormatting>
  <conditionalFormatting sqref="HV39:HV78">
    <cfRule type="expression" dxfId="782" priority="546" stopIfTrue="1">
      <formula>IF($HV39&gt;$HV$34,1)</formula>
    </cfRule>
  </conditionalFormatting>
  <conditionalFormatting sqref="HW39:HW78">
    <cfRule type="expression" dxfId="781" priority="545" stopIfTrue="1">
      <formula>IF($HW39&gt;$HW$34,1)</formula>
    </cfRule>
  </conditionalFormatting>
  <conditionalFormatting sqref="GU39:GU78">
    <cfRule type="expression" dxfId="780" priority="544" stopIfTrue="1">
      <formula>IF($GU39&gt;$GU$34,1)</formula>
    </cfRule>
  </conditionalFormatting>
  <conditionalFormatting sqref="GX39:GX78">
    <cfRule type="expression" dxfId="779" priority="543" stopIfTrue="1">
      <formula>IF($GX39&gt;$GX$34,1)</formula>
    </cfRule>
  </conditionalFormatting>
  <conditionalFormatting sqref="GY39:GY78">
    <cfRule type="expression" dxfId="778" priority="542" stopIfTrue="1">
      <formula>IF($GY39&gt;$GY$34,1)</formula>
    </cfRule>
  </conditionalFormatting>
  <conditionalFormatting sqref="HG39:HG78">
    <cfRule type="expression" dxfId="777" priority="541" stopIfTrue="1">
      <formula>IF($HG39&gt;$HG$34,1)</formula>
    </cfRule>
  </conditionalFormatting>
  <conditionalFormatting sqref="HX39:HX78">
    <cfRule type="expression" dxfId="776" priority="540" stopIfTrue="1">
      <formula>IF($HX39&gt;$HX$34,1)</formula>
    </cfRule>
  </conditionalFormatting>
  <conditionalFormatting sqref="HY39:HY78">
    <cfRule type="expression" dxfId="775" priority="539" stopIfTrue="1">
      <formula>IF($HY39&gt;$HY$34,1)</formula>
    </cfRule>
  </conditionalFormatting>
  <conditionalFormatting sqref="D39:D40">
    <cfRule type="expression" dxfId="774" priority="538" stopIfTrue="1">
      <formula>IF($D39&gt;$D$34,1)</formula>
    </cfRule>
  </conditionalFormatting>
  <conditionalFormatting sqref="E39">
    <cfRule type="expression" dxfId="773" priority="537" stopIfTrue="1">
      <formula>IF($E39&gt;$E$34,1)</formula>
    </cfRule>
  </conditionalFormatting>
  <conditionalFormatting sqref="H41">
    <cfRule type="expression" dxfId="772" priority="536" stopIfTrue="1">
      <formula>IF($H41&gt;$H$34,1)</formula>
    </cfRule>
  </conditionalFormatting>
  <conditionalFormatting sqref="C13">
    <cfRule type="cellIs" dxfId="771" priority="534" stopIfTrue="1" operator="lessThan">
      <formula>$C$7</formula>
    </cfRule>
    <cfRule type="cellIs" dxfId="770" priority="535" stopIfTrue="1" operator="greaterThanOrEqual">
      <formula>$C$7</formula>
    </cfRule>
  </conditionalFormatting>
  <conditionalFormatting sqref="C14">
    <cfRule type="cellIs" dxfId="769" priority="532" stopIfTrue="1" operator="lessThan">
      <formula>0.5*SUM(C10:C12)</formula>
    </cfRule>
    <cfRule type="cellIs" dxfId="768" priority="533" stopIfTrue="1" operator="greaterThanOrEqual">
      <formula>0.5*SUM(C10:C12)</formula>
    </cfRule>
  </conditionalFormatting>
  <conditionalFormatting sqref="F39">
    <cfRule type="expression" dxfId="767" priority="531" stopIfTrue="1">
      <formula>IF($F39&gt;$F$34,1)</formula>
    </cfRule>
  </conditionalFormatting>
  <conditionalFormatting sqref="AI44 AI59">
    <cfRule type="expression" dxfId="766" priority="530" stopIfTrue="1">
      <formula>IF($AI44&gt;$AI$34,1)</formula>
    </cfRule>
  </conditionalFormatting>
  <conditionalFormatting sqref="AK43">
    <cfRule type="expression" dxfId="765" priority="529" stopIfTrue="1">
      <formula>IF($AK43&gt;$AK$34,1)</formula>
    </cfRule>
  </conditionalFormatting>
  <conditionalFormatting sqref="BS46">
    <cfRule type="expression" dxfId="764" priority="528" stopIfTrue="1">
      <formula>IF($BS46&gt;$BS$34,1)</formula>
    </cfRule>
  </conditionalFormatting>
  <conditionalFormatting sqref="BP39:BP47 BP49:BP78">
    <cfRule type="expression" dxfId="763" priority="527" stopIfTrue="1">
      <formula>IF($BP40&gt;$BP$34,1)</formula>
    </cfRule>
  </conditionalFormatting>
  <conditionalFormatting sqref="BP79">
    <cfRule type="expression" dxfId="762" priority="526" stopIfTrue="1">
      <formula>IF($BP81&gt;$BP$34,1)</formula>
    </cfRule>
  </conditionalFormatting>
  <conditionalFormatting sqref="BU37:CW37 DB37:ED37 EI37:FK37 FP37:GR37 GW37:HY37 G37:AI37 AN37:BP37">
    <cfRule type="cellIs" dxfId="761" priority="523" stopIfTrue="1" operator="equal">
      <formula>"Completed"</formula>
    </cfRule>
    <cfRule type="cellIs" dxfId="760" priority="524" stopIfTrue="1" operator="equal">
      <formula>"Delayed - amber"</formula>
    </cfRule>
    <cfRule type="cellIs" dxfId="759" priority="525" stopIfTrue="1" operator="equal">
      <formula>"Delayed - red"</formula>
    </cfRule>
  </conditionalFormatting>
  <conditionalFormatting sqref="AJ39:AJ80">
    <cfRule type="expression" dxfId="758" priority="520" stopIfTrue="1">
      <formula>NOT(ISERROR(SEARCH("No rating",AJ39)))</formula>
    </cfRule>
    <cfRule type="expression" dxfId="757" priority="521" stopIfTrue="1">
      <formula>NOT(ISERROR(SEARCH("Green",AJ39)))</formula>
    </cfRule>
    <cfRule type="expression" dxfId="756" priority="522" stopIfTrue="1">
      <formula>NOT(ISERROR(SEARCH("Amber",AJ39)))</formula>
    </cfRule>
  </conditionalFormatting>
  <conditionalFormatting sqref="AJ35 BQ35 CX35 EE35 FL35 GS35 HZ35">
    <cfRule type="expression" dxfId="755" priority="517" stopIfTrue="1">
      <formula>NOT(ISERROR(SEARCH("Green",AJ35)))</formula>
    </cfRule>
    <cfRule type="expression" dxfId="754" priority="518" stopIfTrue="1">
      <formula>NOT(ISERROR(SEARCH("Amber",AJ35)))</formula>
    </cfRule>
    <cfRule type="expression" dxfId="753" priority="519" stopIfTrue="1">
      <formula>NOT(ISERROR(SEARCH("Red",AJ35)))</formula>
    </cfRule>
  </conditionalFormatting>
  <conditionalFormatting sqref="D41:D79">
    <cfRule type="expression" dxfId="752" priority="516" stopIfTrue="1">
      <formula>IF($D41&gt;$D$34,1)</formula>
    </cfRule>
  </conditionalFormatting>
  <conditionalFormatting sqref="E40:E79">
    <cfRule type="expression" dxfId="751" priority="515" stopIfTrue="1">
      <formula>IF($E40&gt;$E$34,1)</formula>
    </cfRule>
  </conditionalFormatting>
  <conditionalFormatting sqref="F40:F79">
    <cfRule type="expression" dxfId="750" priority="514" stopIfTrue="1">
      <formula>IF($F40&gt;$F$34,1)</formula>
    </cfRule>
  </conditionalFormatting>
  <conditionalFormatting sqref="G39:G47 G49:G79">
    <cfRule type="expression" dxfId="749" priority="513" stopIfTrue="1">
      <formula>IF($G39&gt;$G$34,1)</formula>
    </cfRule>
  </conditionalFormatting>
  <conditionalFormatting sqref="H39:H40 H42:H47 H49:H79">
    <cfRule type="expression" dxfId="748" priority="512" stopIfTrue="1">
      <formula>IF($H39&gt;$H$34,1)</formula>
    </cfRule>
  </conditionalFormatting>
  <conditionalFormatting sqref="I39:I47 I49:I79">
    <cfRule type="expression" dxfId="747" priority="511" stopIfTrue="1">
      <formula>IF($I39&gt;$I$34,1)</formula>
    </cfRule>
  </conditionalFormatting>
  <conditionalFormatting sqref="J39:J47 J49:J79">
    <cfRule type="expression" dxfId="746" priority="510" stopIfTrue="1">
      <formula>IF($J39&gt;$J$34,1)</formula>
    </cfRule>
  </conditionalFormatting>
  <conditionalFormatting sqref="K39:K47 K49:K79">
    <cfRule type="expression" dxfId="745" priority="509" stopIfTrue="1">
      <formula>IF($K39&gt;$K$34,1)</formula>
    </cfRule>
  </conditionalFormatting>
  <conditionalFormatting sqref="L39:L47 L49:L79">
    <cfRule type="expression" dxfId="744" priority="508" stopIfTrue="1">
      <formula>IF($L39&gt;$L$34,1)</formula>
    </cfRule>
  </conditionalFormatting>
  <conditionalFormatting sqref="M39:M47 M49:M79">
    <cfRule type="expression" dxfId="743" priority="507" stopIfTrue="1">
      <formula>IF($M39&gt;$M$34,1)</formula>
    </cfRule>
  </conditionalFormatting>
  <conditionalFormatting sqref="N39:N47 N49:N79">
    <cfRule type="expression" dxfId="742" priority="506" stopIfTrue="1">
      <formula>IF($N39&gt;$N$34,1)</formula>
    </cfRule>
  </conditionalFormatting>
  <conditionalFormatting sqref="O39:O47 O49:O79">
    <cfRule type="expression" dxfId="741" priority="505" stopIfTrue="1">
      <formula>IF($O39&gt;$O$34,1)</formula>
    </cfRule>
  </conditionalFormatting>
  <conditionalFormatting sqref="P39:P47 P49:P79">
    <cfRule type="expression" dxfId="740" priority="504" stopIfTrue="1">
      <formula>IF($P39&gt;$P$34,1)</formula>
    </cfRule>
  </conditionalFormatting>
  <conditionalFormatting sqref="Q39:Q47 Q49:Q79">
    <cfRule type="expression" dxfId="739" priority="503" stopIfTrue="1">
      <formula>IF($Q39&gt;$Q$34,1)</formula>
    </cfRule>
  </conditionalFormatting>
  <conditionalFormatting sqref="R39:R47 R49:R79">
    <cfRule type="expression" dxfId="738" priority="502" stopIfTrue="1">
      <formula>IF($R39&gt;$R$34,1)</formula>
    </cfRule>
  </conditionalFormatting>
  <conditionalFormatting sqref="S39:S47 S49:S79">
    <cfRule type="expression" dxfId="737" priority="501" stopIfTrue="1">
      <formula>IF($S39&gt;$S$34,1)</formula>
    </cfRule>
  </conditionalFormatting>
  <conditionalFormatting sqref="T39:T47 T49:T79">
    <cfRule type="expression" dxfId="736" priority="500" stopIfTrue="1">
      <formula>IF($T39&gt;$T$34,1)</formula>
    </cfRule>
  </conditionalFormatting>
  <conditionalFormatting sqref="U39:U47 U49:U79">
    <cfRule type="expression" dxfId="735" priority="499" stopIfTrue="1">
      <formula>IF($U39&gt;$U$34,1)</formula>
    </cfRule>
  </conditionalFormatting>
  <conditionalFormatting sqref="V39:V47 V49:V79">
    <cfRule type="expression" dxfId="734" priority="498" stopIfTrue="1">
      <formula>IF($V39&gt;$V$34,1)</formula>
    </cfRule>
  </conditionalFormatting>
  <conditionalFormatting sqref="W39:W47 W49:W79">
    <cfRule type="expression" dxfId="733" priority="497" stopIfTrue="1">
      <formula>IF($W39&gt;$W$34,1)</formula>
    </cfRule>
  </conditionalFormatting>
  <conditionalFormatting sqref="X39:X47 X49:X78">
    <cfRule type="expression" dxfId="732" priority="496" stopIfTrue="1">
      <formula>IF($X39&gt;$X$34,1)</formula>
    </cfRule>
  </conditionalFormatting>
  <conditionalFormatting sqref="Y39:Y47 Y49:Y78">
    <cfRule type="expression" dxfId="731" priority="495" stopIfTrue="1">
      <formula>IF($Y39&gt;$Y$34,1)</formula>
    </cfRule>
  </conditionalFormatting>
  <conditionalFormatting sqref="Z39:Z47 Z49:Z78">
    <cfRule type="expression" dxfId="730" priority="494" stopIfTrue="1">
      <formula>IF($Z39&gt;$Z$34,1)</formula>
    </cfRule>
  </conditionalFormatting>
  <conditionalFormatting sqref="AA39:AA47 AA49:AA78">
    <cfRule type="expression" dxfId="729" priority="493" stopIfTrue="1">
      <formula>IF($AA39&gt;$AA$34,1)</formula>
    </cfRule>
  </conditionalFormatting>
  <conditionalFormatting sqref="AB39:AB47 AB49:AB79">
    <cfRule type="expression" dxfId="728" priority="492" stopIfTrue="1">
      <formula>IF($AB39&gt;$AB$34,1)</formula>
    </cfRule>
  </conditionalFormatting>
  <conditionalFormatting sqref="AC39:AC47 AC49:AC79">
    <cfRule type="expression" dxfId="727" priority="491" stopIfTrue="1">
      <formula>IF($AC39&gt;$AC$34,1)</formula>
    </cfRule>
  </conditionalFormatting>
  <conditionalFormatting sqref="AD39:AD47 AD49:AD79">
    <cfRule type="expression" dxfId="726" priority="490" stopIfTrue="1">
      <formula>IF($AD39&gt;$AD$34,1)</formula>
    </cfRule>
  </conditionalFormatting>
  <conditionalFormatting sqref="AE39:AE47 AE49:AE79">
    <cfRule type="expression" dxfId="725" priority="489" stopIfTrue="1">
      <formula>IF($AE39&gt;$AE$34,1)</formula>
    </cfRule>
  </conditionalFormatting>
  <conditionalFormatting sqref="AF39:AF47 AF49:AF79">
    <cfRule type="expression" dxfId="724" priority="488" stopIfTrue="1">
      <formula>IF($AF39&gt;$AF$34,1)</formula>
    </cfRule>
  </conditionalFormatting>
  <conditionalFormatting sqref="AG39:AG47 AG49:AG79">
    <cfRule type="expression" dxfId="723" priority="487" stopIfTrue="1">
      <formula>IF($AG39&gt;$AG$34,1)</formula>
    </cfRule>
  </conditionalFormatting>
  <conditionalFormatting sqref="AK39:AK42 AK44:AK79">
    <cfRule type="expression" dxfId="722" priority="486" stopIfTrue="1">
      <formula>IF($AK39&gt;$AK$34,1)</formula>
    </cfRule>
  </conditionalFormatting>
  <conditionalFormatting sqref="AL39:AL79">
    <cfRule type="expression" dxfId="721" priority="485" stopIfTrue="1">
      <formula>IF($AL39&gt;$AL$34,1)</formula>
    </cfRule>
  </conditionalFormatting>
  <conditionalFormatting sqref="GV79 AM39:AM79">
    <cfRule type="expression" dxfId="720" priority="484" stopIfTrue="1">
      <formula>IF($AM39&gt;$AM$34,1)</formula>
    </cfRule>
  </conditionalFormatting>
  <conditionalFormatting sqref="AN39:AN47 AN49:AN79">
    <cfRule type="expression" dxfId="719" priority="483" stopIfTrue="1">
      <formula>IF($AN39&gt;$AN$34,1)</formula>
    </cfRule>
  </conditionalFormatting>
  <conditionalFormatting sqref="AO39:AO47 AO49:AO79">
    <cfRule type="expression" dxfId="718" priority="482" stopIfTrue="1">
      <formula>IF($AO39&gt;$AO$34,1)</formula>
    </cfRule>
  </conditionalFormatting>
  <conditionalFormatting sqref="AP39:AP47 AP49:AP79">
    <cfRule type="expression" dxfId="717" priority="481" stopIfTrue="1">
      <formula>IF($AP39&gt;$AP$34,1)</formula>
    </cfRule>
  </conditionalFormatting>
  <conditionalFormatting sqref="AQ39:AQ47 AQ49:AQ79">
    <cfRule type="expression" dxfId="716" priority="480" stopIfTrue="1">
      <formula>IF($AQ39&gt;$AQ$34,1)</formula>
    </cfRule>
  </conditionalFormatting>
  <conditionalFormatting sqref="AR39:AR47 AR49:AR79">
    <cfRule type="expression" dxfId="715" priority="479" stopIfTrue="1">
      <formula>IF($AR39&gt;$AR$34,1)</formula>
    </cfRule>
  </conditionalFormatting>
  <conditionalFormatting sqref="AS39:AS47 AS49:AS79">
    <cfRule type="expression" dxfId="714" priority="478" stopIfTrue="1">
      <formula>IF($AS39&gt;$AS$34,1)</formula>
    </cfRule>
  </conditionalFormatting>
  <conditionalFormatting sqref="AT39:AT47 AT49:AT79">
    <cfRule type="expression" dxfId="713" priority="477" stopIfTrue="1">
      <formula>IF($AT39&gt;$AT$34,1)</formula>
    </cfRule>
  </conditionalFormatting>
  <conditionalFormatting sqref="AU39:AU47 AU49:AU79">
    <cfRule type="expression" dxfId="712" priority="476" stopIfTrue="1">
      <formula>IF($AU39&gt;$AU$34,1)</formula>
    </cfRule>
  </conditionalFormatting>
  <conditionalFormatting sqref="AV39:AV47 AV49:AV79">
    <cfRule type="expression" dxfId="711" priority="475" stopIfTrue="1">
      <formula>IF($AV39&gt;$AV$34,1)</formula>
    </cfRule>
  </conditionalFormatting>
  <conditionalFormatting sqref="AW39:AW47 AW49:AW79">
    <cfRule type="expression" dxfId="710" priority="474" stopIfTrue="1">
      <formula>IF($AW39&gt;$AW$34,1)</formula>
    </cfRule>
  </conditionalFormatting>
  <conditionalFormatting sqref="AX39:AX47 AX49:AX79">
    <cfRule type="expression" dxfId="709" priority="473" stopIfTrue="1">
      <formula>IF($AX39&gt;$AX$34,1)</formula>
    </cfRule>
  </conditionalFormatting>
  <conditionalFormatting sqref="AY39:AY47 AY49:AY79">
    <cfRule type="expression" dxfId="708" priority="472" stopIfTrue="1">
      <formula>IF($AY39&gt;$AY$34,1)</formula>
    </cfRule>
  </conditionalFormatting>
  <conditionalFormatting sqref="AZ39:AZ47">
    <cfRule type="expression" dxfId="707" priority="471" stopIfTrue="1">
      <formula>IF($AZ39&gt;$AX$34,1)</formula>
    </cfRule>
  </conditionalFormatting>
  <conditionalFormatting sqref="BA39:BA47 BA49:BA79">
    <cfRule type="expression" dxfId="706" priority="470" stopIfTrue="1">
      <formula>IF($BA39&gt;$BA$34,1)</formula>
    </cfRule>
  </conditionalFormatting>
  <conditionalFormatting sqref="BB39:BB47 BB49:BB79">
    <cfRule type="expression" dxfId="705" priority="469" stopIfTrue="1">
      <formula>IF($BB39&gt;$BB$34,1)</formula>
    </cfRule>
  </conditionalFormatting>
  <conditionalFormatting sqref="BC39:BC47 BC49:BC79">
    <cfRule type="expression" dxfId="704" priority="468" stopIfTrue="1">
      <formula>IF($BC39&gt;$BC$34,1)</formula>
    </cfRule>
  </conditionalFormatting>
  <conditionalFormatting sqref="BD39:BD47">
    <cfRule type="expression" dxfId="703" priority="467" stopIfTrue="1">
      <formula>IF($BD39&gt;$BD$34,1)</formula>
    </cfRule>
  </conditionalFormatting>
  <conditionalFormatting sqref="BE39:BE47 BE49:BE79">
    <cfRule type="expression" dxfId="702" priority="466" stopIfTrue="1">
      <formula>IF($BE39&gt;$BE$34,1)</formula>
    </cfRule>
  </conditionalFormatting>
  <conditionalFormatting sqref="BF39:BF47 BF49:BF79">
    <cfRule type="expression" dxfId="701" priority="465" stopIfTrue="1">
      <formula>IF($BF39&gt;$BF$34,1)</formula>
    </cfRule>
  </conditionalFormatting>
  <conditionalFormatting sqref="BG39:BG47 BG49:BG79">
    <cfRule type="expression" dxfId="700" priority="464" stopIfTrue="1">
      <formula>IF($BG39&gt;$BG$34,1)</formula>
    </cfRule>
  </conditionalFormatting>
  <conditionalFormatting sqref="BH39:BH47 BH49:BH79">
    <cfRule type="expression" dxfId="699" priority="463" stopIfTrue="1">
      <formula>IF($BH39&gt;$BH$34,1)</formula>
    </cfRule>
  </conditionalFormatting>
  <conditionalFormatting sqref="BI39:BI47 BI49:BI79">
    <cfRule type="expression" dxfId="698" priority="462" stopIfTrue="1">
      <formula>IF($BI39&gt;$BI$34,1)</formula>
    </cfRule>
  </conditionalFormatting>
  <conditionalFormatting sqref="BJ39:BJ47 BJ49:BJ79">
    <cfRule type="expression" dxfId="697" priority="461" stopIfTrue="1">
      <formula>IF($BJ39&gt;$BJ$34,1)</formula>
    </cfRule>
  </conditionalFormatting>
  <conditionalFormatting sqref="BK39:BK47 BK49:BK79">
    <cfRule type="expression" dxfId="696" priority="460" stopIfTrue="1">
      <formula>IF($BK39&gt;$BK$34,1)</formula>
    </cfRule>
  </conditionalFormatting>
  <conditionalFormatting sqref="BL39:BL47 BL49:BL79">
    <cfRule type="expression" dxfId="695" priority="459" stopIfTrue="1">
      <formula>IF($BL39&gt;$BL$34,1)</formula>
    </cfRule>
  </conditionalFormatting>
  <conditionalFormatting sqref="BM39:BM47 BM49:BM79">
    <cfRule type="expression" dxfId="694" priority="458" stopIfTrue="1">
      <formula>IF($BM39&gt;$BM$34,1)</formula>
    </cfRule>
  </conditionalFormatting>
  <conditionalFormatting sqref="BN39:BN47 BN49:BN79">
    <cfRule type="expression" dxfId="693" priority="457" stopIfTrue="1">
      <formula>IF($BN39&gt;$BN$34,1)</formula>
    </cfRule>
  </conditionalFormatting>
  <conditionalFormatting sqref="BR39:BR79">
    <cfRule type="expression" dxfId="692" priority="456" stopIfTrue="1">
      <formula>IF($BR39&gt;$BR$34,1)</formula>
    </cfRule>
  </conditionalFormatting>
  <conditionalFormatting sqref="BS39:BS45 BS47:BS79">
    <cfRule type="expression" dxfId="691" priority="455" stopIfTrue="1">
      <formula>IF($BS39&gt;$BS$34,1)</formula>
    </cfRule>
  </conditionalFormatting>
  <conditionalFormatting sqref="BT39:BT79">
    <cfRule type="expression" dxfId="690" priority="454" stopIfTrue="1">
      <formula>IF($BT39&gt;$BT$34,1)</formula>
    </cfRule>
  </conditionalFormatting>
  <conditionalFormatting sqref="BU39:BU47 BU49:BU79">
    <cfRule type="expression" dxfId="689" priority="453" stopIfTrue="1">
      <formula>IF($BU39&gt;$BU$34,1)</formula>
    </cfRule>
  </conditionalFormatting>
  <conditionalFormatting sqref="BV39:BV47 BV49:BV79">
    <cfRule type="expression" dxfId="688" priority="452" stopIfTrue="1">
      <formula>IF($BV39&gt;$BV$34,1)</formula>
    </cfRule>
  </conditionalFormatting>
  <conditionalFormatting sqref="BW39:BW47 BW49:BW79">
    <cfRule type="expression" dxfId="687" priority="451" stopIfTrue="1">
      <formula>IF($BW39&gt;$BW$34,1)</formula>
    </cfRule>
  </conditionalFormatting>
  <conditionalFormatting sqref="BX39:BX47 BX49:BX79">
    <cfRule type="expression" dxfId="686" priority="450" stopIfTrue="1">
      <formula>IF($BX39&gt;$BX$34,1)</formula>
    </cfRule>
  </conditionalFormatting>
  <conditionalFormatting sqref="BY39:BY47 BY49:BY79">
    <cfRule type="expression" dxfId="685" priority="449" stopIfTrue="1">
      <formula>IF($BY39&gt;$BY$34,1)</formula>
    </cfRule>
  </conditionalFormatting>
  <conditionalFormatting sqref="BZ39:BZ47 BZ49:BZ79">
    <cfRule type="expression" dxfId="684" priority="448" stopIfTrue="1">
      <formula>IF($BZ39&gt;$BZ$34,1)</formula>
    </cfRule>
  </conditionalFormatting>
  <conditionalFormatting sqref="CA39:CA47 CA49:CA79">
    <cfRule type="expression" dxfId="683" priority="447" stopIfTrue="1">
      <formula>IF($CA39&gt;$CA$34,1)</formula>
    </cfRule>
  </conditionalFormatting>
  <conditionalFormatting sqref="CB39:CB47 CB49:CB79">
    <cfRule type="expression" dxfId="682" priority="446" stopIfTrue="1">
      <formula>IF($CB$39&gt;$CB$34,1)</formula>
    </cfRule>
  </conditionalFormatting>
  <conditionalFormatting sqref="CC39:CC47 CC49:CC79">
    <cfRule type="expression" dxfId="681" priority="445" stopIfTrue="1">
      <formula>IF($CC39&gt;$CC$34,1)</formula>
    </cfRule>
  </conditionalFormatting>
  <conditionalFormatting sqref="CD39:CD47 CD49:CD79">
    <cfRule type="expression" dxfId="680" priority="444" stopIfTrue="1">
      <formula>IF($CD39&gt;$CD$34,1)</formula>
    </cfRule>
  </conditionalFormatting>
  <conditionalFormatting sqref="CE39:CE47 CE49:CE79">
    <cfRule type="expression" dxfId="679" priority="443" stopIfTrue="1">
      <formula>IF($CE39&gt;$CE$34,1)</formula>
    </cfRule>
  </conditionalFormatting>
  <conditionalFormatting sqref="CF39:CF47 CF49:CF79">
    <cfRule type="expression" dxfId="678" priority="442" stopIfTrue="1">
      <formula>IF($CF39&gt;$CF$34,1)</formula>
    </cfRule>
  </conditionalFormatting>
  <conditionalFormatting sqref="CG39:CG47 CG49:CG79">
    <cfRule type="expression" dxfId="677" priority="441" stopIfTrue="1">
      <formula>IF($CG39&gt;$CG$34,1)</formula>
    </cfRule>
  </conditionalFormatting>
  <conditionalFormatting sqref="CH39:CH47 CH49:CH79">
    <cfRule type="expression" dxfId="676" priority="440" stopIfTrue="1">
      <formula>IF($CH39&gt;$CH$34,1)</formula>
    </cfRule>
  </conditionalFormatting>
  <conditionalFormatting sqref="CI39:CI47 CI49:CI79">
    <cfRule type="expression" dxfId="675" priority="439" stopIfTrue="1">
      <formula>IF($CI39&gt;$CI$34,1)</formula>
    </cfRule>
  </conditionalFormatting>
  <conditionalFormatting sqref="CJ39:CJ47 CJ49:CJ79">
    <cfRule type="expression" dxfId="674" priority="438" stopIfTrue="1">
      <formula>IF($CJ39&gt;$CJ$34,1)</formula>
    </cfRule>
  </conditionalFormatting>
  <conditionalFormatting sqref="CK39:CK47 CK49:CK79">
    <cfRule type="expression" dxfId="673" priority="437" stopIfTrue="1">
      <formula>IF($CK39&gt;$CK$34,1)</formula>
    </cfRule>
  </conditionalFormatting>
  <conditionalFormatting sqref="CL39:CL47 CL49:CL79">
    <cfRule type="expression" dxfId="672" priority="436" stopIfTrue="1">
      <formula>IF($CL39&gt;$CL$34,1)</formula>
    </cfRule>
  </conditionalFormatting>
  <conditionalFormatting sqref="CM39:CM47 CM49:CM79">
    <cfRule type="expression" dxfId="671" priority="435" stopIfTrue="1">
      <formula>IF($CM39&gt;$CM$34,1)</formula>
    </cfRule>
  </conditionalFormatting>
  <conditionalFormatting sqref="CN39:CN79">
    <cfRule type="expression" dxfId="670" priority="434" stopIfTrue="1">
      <formula>IF($CN39&gt;$CN$34,1)</formula>
    </cfRule>
  </conditionalFormatting>
  <conditionalFormatting sqref="CO39:CO47 CO49:CO79">
    <cfRule type="expression" dxfId="669" priority="433" stopIfTrue="1">
      <formula>IF($CO39&gt;$CO$34,1)</formula>
    </cfRule>
  </conditionalFormatting>
  <conditionalFormatting sqref="CP39:CP47 CP49:CP79">
    <cfRule type="expression" dxfId="668" priority="432" stopIfTrue="1">
      <formula>IF($CP39&gt;$CP$34,1)</formula>
    </cfRule>
  </conditionalFormatting>
  <conditionalFormatting sqref="CQ39:CQ47 CQ49:CQ79">
    <cfRule type="expression" dxfId="667" priority="431" stopIfTrue="1">
      <formula>IF($CQ39&gt;$CQ$34,1)</formula>
    </cfRule>
  </conditionalFormatting>
  <conditionalFormatting sqref="CR39:CR47 CR49:CR79">
    <cfRule type="expression" dxfId="666" priority="430" stopIfTrue="1">
      <formula>IF($CR39&gt;$CR$34,1)</formula>
    </cfRule>
  </conditionalFormatting>
  <conditionalFormatting sqref="CS39:CS47 CS49:CS79">
    <cfRule type="expression" dxfId="665" priority="429" stopIfTrue="1">
      <formula>IF($CS39&gt;$CS$34,1)</formula>
    </cfRule>
  </conditionalFormatting>
  <conditionalFormatting sqref="CT39:CT47 CT49:CT79">
    <cfRule type="expression" dxfId="664" priority="428" stopIfTrue="1">
      <formula>IF($CT39&gt;$CT$34,1)</formula>
    </cfRule>
  </conditionalFormatting>
  <conditionalFormatting sqref="CU39:CU47 CU49:CU79">
    <cfRule type="expression" dxfId="663" priority="427" stopIfTrue="1">
      <formula>IF($CU39&gt;$CU$34,1)</formula>
    </cfRule>
  </conditionalFormatting>
  <conditionalFormatting sqref="CV39:CV47 CV49:CV79">
    <cfRule type="expression" dxfId="662" priority="426" stopIfTrue="1">
      <formula>IF($CV39&gt;$CV$34,1)</formula>
    </cfRule>
  </conditionalFormatting>
  <conditionalFormatting sqref="CW39:CW47 CW49:CW79">
    <cfRule type="expression" dxfId="661" priority="425" stopIfTrue="1">
      <formula>IF($CW39&gt;$CW$34,1)</formula>
    </cfRule>
  </conditionalFormatting>
  <conditionalFormatting sqref="BO39:BO47 BO49:BO79">
    <cfRule type="expression" dxfId="660" priority="424" stopIfTrue="1">
      <formula>IF($BO39&gt;$BO$34,1)</formula>
    </cfRule>
  </conditionalFormatting>
  <conditionalFormatting sqref="AH39:AH47 AH49:AH79">
    <cfRule type="expression" dxfId="659" priority="423" stopIfTrue="1">
      <formula>IF($AH39&gt;$AH$34,1)</formula>
    </cfRule>
  </conditionalFormatting>
  <conditionalFormatting sqref="AI39:AI43 AI45:AI58 AI60:AI79">
    <cfRule type="expression" dxfId="658" priority="422" stopIfTrue="1">
      <formula>IF($AI39&gt;$AI$34,1)</formula>
    </cfRule>
  </conditionalFormatting>
  <conditionalFormatting sqref="CY39:CY79">
    <cfRule type="expression" dxfId="657" priority="421" stopIfTrue="1">
      <formula>IF($CY39&gt;$CY$34,1)</formula>
    </cfRule>
  </conditionalFormatting>
  <conditionalFormatting sqref="DA39:DA79">
    <cfRule type="expression" dxfId="656" priority="420" stopIfTrue="1">
      <formula>IF($DA39&gt;$DA$34,1)</formula>
    </cfRule>
  </conditionalFormatting>
  <conditionalFormatting sqref="DB39:DB79">
    <cfRule type="expression" dxfId="655" priority="419" stopIfTrue="1">
      <formula>IF($DB39&gt;$DB$34,1)</formula>
    </cfRule>
  </conditionalFormatting>
  <conditionalFormatting sqref="DC39:DC47 DC49:DC79">
    <cfRule type="expression" dxfId="654" priority="418" stopIfTrue="1">
      <formula>IF($DC39&gt;$DC$34,1)</formula>
    </cfRule>
  </conditionalFormatting>
  <conditionalFormatting sqref="DD39:DD47 DD49:DD79">
    <cfRule type="expression" dxfId="653" priority="417" stopIfTrue="1">
      <formula>IF($DD39&gt;$DD$34,1)</formula>
    </cfRule>
  </conditionalFormatting>
  <conditionalFormatting sqref="DE39:DE47 DE49:DE79">
    <cfRule type="expression" dxfId="652" priority="416" stopIfTrue="1">
      <formula>IF($DE39&gt;$DE$34,1)</formula>
    </cfRule>
  </conditionalFormatting>
  <conditionalFormatting sqref="DF39">
    <cfRule type="expression" dxfId="651" priority="415" stopIfTrue="1">
      <formula>IF($DF39&gt;$DF$34,1)</formula>
    </cfRule>
  </conditionalFormatting>
  <conditionalFormatting sqref="DG39:DG47 DG49:DG79">
    <cfRule type="expression" dxfId="650" priority="414" stopIfTrue="1">
      <formula>IF($DG39&gt;$DG$34,1)</formula>
    </cfRule>
  </conditionalFormatting>
  <conditionalFormatting sqref="DH39:DH47 DH49:DH79">
    <cfRule type="expression" dxfId="649" priority="413" stopIfTrue="1">
      <formula>IF($DH39&gt;$DH$34,1)</formula>
    </cfRule>
  </conditionalFormatting>
  <conditionalFormatting sqref="DI39:DI47 DI49:DI79">
    <cfRule type="expression" dxfId="648" priority="412" stopIfTrue="1">
      <formula>IF($DI$39&gt;$DI$34,1)</formula>
    </cfRule>
  </conditionalFormatting>
  <conditionalFormatting sqref="DJ39:DJ47 DJ49:DJ79">
    <cfRule type="expression" dxfId="647" priority="411" stopIfTrue="1">
      <formula>IF($DJ39&gt;$DJ$34,1)</formula>
    </cfRule>
  </conditionalFormatting>
  <conditionalFormatting sqref="DK39:DK79">
    <cfRule type="expression" dxfId="646" priority="410" stopIfTrue="1">
      <formula>IF($DK39&gt;$DK$34,1)</formula>
    </cfRule>
  </conditionalFormatting>
  <conditionalFormatting sqref="DL39:DL79">
    <cfRule type="expression" dxfId="645" priority="409" stopIfTrue="1">
      <formula>IF($DL$39&gt;$DL$34,1)</formula>
    </cfRule>
  </conditionalFormatting>
  <conditionalFormatting sqref="DM39:DM79">
    <cfRule type="expression" dxfId="644" priority="408" stopIfTrue="1">
      <formula>IF($DM39&gt;$DM$34,1)</formula>
    </cfRule>
  </conditionalFormatting>
  <conditionalFormatting sqref="DN39:DN79">
    <cfRule type="expression" dxfId="643" priority="407" stopIfTrue="1">
      <formula>IF($DN39&gt;$DN$34,1)</formula>
    </cfRule>
  </conditionalFormatting>
  <conditionalFormatting sqref="DO39:DO79">
    <cfRule type="expression" dxfId="642" priority="406" stopIfTrue="1">
      <formula>IF($DO39&gt;$DO$34,1)</formula>
    </cfRule>
  </conditionalFormatting>
  <conditionalFormatting sqref="DP39:DP79">
    <cfRule type="expression" dxfId="641" priority="405" stopIfTrue="1">
      <formula>IF($DP39&gt;$DP$34,1)</formula>
    </cfRule>
  </conditionalFormatting>
  <conditionalFormatting sqref="DQ39:DQ79">
    <cfRule type="expression" dxfId="640" priority="404" stopIfTrue="1">
      <formula>IF($DQ39&gt;$DQ$34,1)</formula>
    </cfRule>
  </conditionalFormatting>
  <conditionalFormatting sqref="DR39:DR79">
    <cfRule type="expression" dxfId="639" priority="403" stopIfTrue="1">
      <formula>IF($DR39&gt;$DR$34,1)</formula>
    </cfRule>
  </conditionalFormatting>
  <conditionalFormatting sqref="DS39:DS79">
    <cfRule type="expression" dxfId="638" priority="402" stopIfTrue="1">
      <formula>IF($DS39&gt;$DS$34,1)</formula>
    </cfRule>
  </conditionalFormatting>
  <conditionalFormatting sqref="DT39:DT79">
    <cfRule type="expression" dxfId="637" priority="401" stopIfTrue="1">
      <formula>IF($DT39&gt;$DT$34,1)</formula>
    </cfRule>
  </conditionalFormatting>
  <conditionalFormatting sqref="DU39:DU79">
    <cfRule type="expression" dxfId="636" priority="400" stopIfTrue="1">
      <formula>IF($DU39&gt;$DU$34,1)</formula>
    </cfRule>
  </conditionalFormatting>
  <conditionalFormatting sqref="DV39:DV79">
    <cfRule type="expression" dxfId="635" priority="399" stopIfTrue="1">
      <formula>IF($DV39&gt;$DV$34,1)</formula>
    </cfRule>
  </conditionalFormatting>
  <conditionalFormatting sqref="DW39:DW79">
    <cfRule type="expression" dxfId="634" priority="398" stopIfTrue="1">
      <formula>IF($DW39&gt;$DW$34,1)</formula>
    </cfRule>
  </conditionalFormatting>
  <conditionalFormatting sqref="DX39:DX79">
    <cfRule type="expression" dxfId="633" priority="397" stopIfTrue="1">
      <formula>IF($DX39&gt;$DX$34,1)</formula>
    </cfRule>
  </conditionalFormatting>
  <conditionalFormatting sqref="DY39:DY79">
    <cfRule type="expression" dxfId="632" priority="396" stopIfTrue="1">
      <formula>IF($DY39&gt;$DY$34,1)</formula>
    </cfRule>
  </conditionalFormatting>
  <conditionalFormatting sqref="DZ39:DZ79">
    <cfRule type="expression" dxfId="631" priority="395" stopIfTrue="1">
      <formula>IF($DZ39&gt;$DZ$34,1)</formula>
    </cfRule>
  </conditionalFormatting>
  <conditionalFormatting sqref="EA39:EA79">
    <cfRule type="expression" dxfId="630" priority="394" stopIfTrue="1">
      <formula>IF($EA39&gt;$EA$34,1)</formula>
    </cfRule>
  </conditionalFormatting>
  <conditionalFormatting sqref="EB39:EB79">
    <cfRule type="expression" dxfId="629" priority="393" stopIfTrue="1">
      <formula>IF($EB39&gt;$EB$34,1)</formula>
    </cfRule>
  </conditionalFormatting>
  <conditionalFormatting sqref="EC39:EC79">
    <cfRule type="expression" dxfId="628" priority="392" stopIfTrue="1">
      <formula>IF($EC$39&gt;$EC$34,1)</formula>
    </cfRule>
  </conditionalFormatting>
  <conditionalFormatting sqref="ED39:ED79">
    <cfRule type="expression" dxfId="627" priority="391" stopIfTrue="1">
      <formula>IF($ED39&gt;$ED$34,1)</formula>
    </cfRule>
  </conditionalFormatting>
  <conditionalFormatting sqref="CZ39:CZ79">
    <cfRule type="expression" dxfId="626" priority="390" stopIfTrue="1">
      <formula>IF($CZ39&gt;$CZ$34,1)</formula>
    </cfRule>
  </conditionalFormatting>
  <conditionalFormatting sqref="EF39:EF79">
    <cfRule type="expression" dxfId="625" priority="389" stopIfTrue="1">
      <formula>IF($EF39&gt;$EF$34,1)</formula>
    </cfRule>
  </conditionalFormatting>
  <conditionalFormatting sqref="EH39:EH79">
    <cfRule type="expression" dxfId="624" priority="388" stopIfTrue="1">
      <formula>IF($EH39&gt;$EH$34,1)</formula>
    </cfRule>
  </conditionalFormatting>
  <conditionalFormatting sqref="EI39:EI79">
    <cfRule type="expression" dxfId="623" priority="387" stopIfTrue="1">
      <formula>IF($EI39&gt;$EI$34,1)</formula>
    </cfRule>
  </conditionalFormatting>
  <conditionalFormatting sqref="EJ39:EJ79">
    <cfRule type="expression" dxfId="622" priority="386" stopIfTrue="1">
      <formula>IF($EJ39&gt;$EJ$34,1)</formula>
    </cfRule>
  </conditionalFormatting>
  <conditionalFormatting sqref="EK39:EK79">
    <cfRule type="expression" dxfId="621" priority="385" stopIfTrue="1">
      <formula>IF($EK39&gt;$EK$34,1)</formula>
    </cfRule>
  </conditionalFormatting>
  <conditionalFormatting sqref="EL39:EL79">
    <cfRule type="expression" dxfId="620" priority="384" stopIfTrue="1">
      <formula>IF($EL39&gt;$EL$34,1)</formula>
    </cfRule>
  </conditionalFormatting>
  <conditionalFormatting sqref="EM39:EM79">
    <cfRule type="expression" dxfId="619" priority="383" stopIfTrue="1">
      <formula>IF($EM39&gt;$EM$34,1)</formula>
    </cfRule>
  </conditionalFormatting>
  <conditionalFormatting sqref="EN39:EN79">
    <cfRule type="expression" dxfId="618" priority="382" stopIfTrue="1">
      <formula>IF($EN39&gt;$EN$34,1)</formula>
    </cfRule>
  </conditionalFormatting>
  <conditionalFormatting sqref="EO39:EO79">
    <cfRule type="expression" dxfId="617" priority="381" stopIfTrue="1">
      <formula>IF($EO39&gt;$EO$34,1)</formula>
    </cfRule>
  </conditionalFormatting>
  <conditionalFormatting sqref="EP39:EP79">
    <cfRule type="expression" dxfId="616" priority="380" stopIfTrue="1">
      <formula>IF($EP$39&gt;$EP$34,1)</formula>
    </cfRule>
  </conditionalFormatting>
  <conditionalFormatting sqref="EQ39:EQ79">
    <cfRule type="expression" dxfId="615" priority="379" stopIfTrue="1">
      <formula>IF($EQ39&gt;$EQ$34,1)</formula>
    </cfRule>
  </conditionalFormatting>
  <conditionalFormatting sqref="ER39:ER79">
    <cfRule type="expression" dxfId="614" priority="378" stopIfTrue="1">
      <formula>IF($ER39&gt;$ER$34,1)</formula>
    </cfRule>
  </conditionalFormatting>
  <conditionalFormatting sqref="ES39:ES79">
    <cfRule type="expression" dxfId="613" priority="377" stopIfTrue="1">
      <formula>IF($ES$39&gt;$ES$34,1)</formula>
    </cfRule>
  </conditionalFormatting>
  <conditionalFormatting sqref="ET39:ET79">
    <cfRule type="expression" dxfId="612" priority="376" stopIfTrue="1">
      <formula>IF($ET39&gt;$ET$34,1)</formula>
    </cfRule>
  </conditionalFormatting>
  <conditionalFormatting sqref="EU39:EU79">
    <cfRule type="expression" dxfId="611" priority="375" stopIfTrue="1">
      <formula>IF($EU39&gt;$EU$34,1)</formula>
    </cfRule>
  </conditionalFormatting>
  <conditionalFormatting sqref="EV39:EV79">
    <cfRule type="expression" dxfId="610" priority="374" stopIfTrue="1">
      <formula>IF($EV39&gt;$EV$34,1)</formula>
    </cfRule>
  </conditionalFormatting>
  <conditionalFormatting sqref="EW39:EW79">
    <cfRule type="expression" dxfId="609" priority="373" stopIfTrue="1">
      <formula>IF($EW39&gt;$EW$34,1)</formula>
    </cfRule>
  </conditionalFormatting>
  <conditionalFormatting sqref="EX39:EX79">
    <cfRule type="expression" dxfId="608" priority="372" stopIfTrue="1">
      <formula>IF($EX39&gt;$EX$34,1)</formula>
    </cfRule>
  </conditionalFormatting>
  <conditionalFormatting sqref="EY39:EY79">
    <cfRule type="expression" dxfId="607" priority="371" stopIfTrue="1">
      <formula>IF($EY39&gt;$EY$34,1)</formula>
    </cfRule>
  </conditionalFormatting>
  <conditionalFormatting sqref="EZ39:EZ79">
    <cfRule type="expression" dxfId="606" priority="370" stopIfTrue="1">
      <formula>IF($EZ39&gt;$EZ$34,1)</formula>
    </cfRule>
  </conditionalFormatting>
  <conditionalFormatting sqref="FA39:FA79">
    <cfRule type="expression" dxfId="605" priority="369" stopIfTrue="1">
      <formula>IF($FA39&gt;$FA$34,1)</formula>
    </cfRule>
  </conditionalFormatting>
  <conditionalFormatting sqref="FB39:FB79">
    <cfRule type="expression" dxfId="604" priority="368" stopIfTrue="1">
      <formula>IF($FB39&gt;$FB$34,1)</formula>
    </cfRule>
  </conditionalFormatting>
  <conditionalFormatting sqref="FC39:FC79">
    <cfRule type="expression" dxfId="603" priority="367" stopIfTrue="1">
      <formula>IF($FC39&gt;$FC$34,1)</formula>
    </cfRule>
  </conditionalFormatting>
  <conditionalFormatting sqref="FD39:FD79">
    <cfRule type="expression" dxfId="602" priority="366" stopIfTrue="1">
      <formula>IF($FD39&gt;$FD$34,1)</formula>
    </cfRule>
  </conditionalFormatting>
  <conditionalFormatting sqref="FE39:FE79">
    <cfRule type="expression" dxfId="601" priority="365" stopIfTrue="1">
      <formula>IF($FE39&gt;$FE$34,1)</formula>
    </cfRule>
  </conditionalFormatting>
  <conditionalFormatting sqref="FF39:FF79">
    <cfRule type="expression" dxfId="600" priority="364" stopIfTrue="1">
      <formula>IF($FF39&gt;$FF$34,1)</formula>
    </cfRule>
  </conditionalFormatting>
  <conditionalFormatting sqref="FG39:FG79">
    <cfRule type="expression" dxfId="599" priority="363" stopIfTrue="1">
      <formula>IF($FG39&gt;$FG$34,1)</formula>
    </cfRule>
  </conditionalFormatting>
  <conditionalFormatting sqref="FH39:FH79">
    <cfRule type="expression" dxfId="598" priority="362" stopIfTrue="1">
      <formula>IF($FH39&gt;$FH$34,1)</formula>
    </cfRule>
  </conditionalFormatting>
  <conditionalFormatting sqref="FI39:FI79">
    <cfRule type="expression" dxfId="597" priority="361" stopIfTrue="1">
      <formula>IF($FI39&gt;$FI$34,1)</formula>
    </cfRule>
  </conditionalFormatting>
  <conditionalFormatting sqref="FJ39:FJ79">
    <cfRule type="expression" dxfId="596" priority="360" stopIfTrue="1">
      <formula>IF($FJ$39&gt;$FJ$34,1)</formula>
    </cfRule>
  </conditionalFormatting>
  <conditionalFormatting sqref="FK39:FK79">
    <cfRule type="expression" dxfId="595" priority="359" stopIfTrue="1">
      <formula>IF($FK39&gt;$FK$34,1)</formula>
    </cfRule>
  </conditionalFormatting>
  <conditionalFormatting sqref="EG39:EG79">
    <cfRule type="expression" dxfId="594" priority="358" stopIfTrue="1">
      <formula>IF($EG39&gt;$EG$34,1)</formula>
    </cfRule>
  </conditionalFormatting>
  <conditionalFormatting sqref="FM39:FM79">
    <cfRule type="expression" dxfId="593" priority="357" stopIfTrue="1">
      <formula>IF($FM39&gt;$FM$34,1)</formula>
    </cfRule>
  </conditionalFormatting>
  <conditionalFormatting sqref="FO39:FO79">
    <cfRule type="expression" dxfId="592" priority="356" stopIfTrue="1">
      <formula>IF($FO39&gt;$FO$34,1)</formula>
    </cfRule>
  </conditionalFormatting>
  <conditionalFormatting sqref="FP39:FP47 FP49:FP79">
    <cfRule type="expression" dxfId="591" priority="355" stopIfTrue="1">
      <formula>IF($FP39&gt;$FP$34,1)</formula>
    </cfRule>
  </conditionalFormatting>
  <conditionalFormatting sqref="FQ39:FQ47 FQ49:FQ79">
    <cfRule type="expression" dxfId="590" priority="354" stopIfTrue="1">
      <formula>IF($FQ39&gt;$FQ$34,1)</formula>
    </cfRule>
  </conditionalFormatting>
  <conditionalFormatting sqref="FR39:FR47 FR49:FR79">
    <cfRule type="expression" dxfId="589" priority="353" stopIfTrue="1">
      <formula>IF($FR39&gt;$FR$34,1)</formula>
    </cfRule>
  </conditionalFormatting>
  <conditionalFormatting sqref="GA39:GA79">
    <cfRule type="expression" dxfId="588" priority="352" stopIfTrue="1">
      <formula>IF($GA39&gt;$GA$34,1)</formula>
    </cfRule>
  </conditionalFormatting>
  <conditionalFormatting sqref="GB39:GB79">
    <cfRule type="expression" dxfId="587" priority="351" stopIfTrue="1">
      <formula>IF($GB39&gt;$GB$34,1)</formula>
    </cfRule>
  </conditionalFormatting>
  <conditionalFormatting sqref="GC39:GC79">
    <cfRule type="expression" dxfId="586" priority="350" stopIfTrue="1">
      <formula>IF($GC39&gt;$GC$34,1)</formula>
    </cfRule>
  </conditionalFormatting>
  <conditionalFormatting sqref="GD39:GD79">
    <cfRule type="expression" dxfId="585" priority="349" stopIfTrue="1">
      <formula>IF($GD39&gt;$GD$34,1)</formula>
    </cfRule>
  </conditionalFormatting>
  <conditionalFormatting sqref="GE39:GE79">
    <cfRule type="expression" dxfId="584" priority="348" stopIfTrue="1">
      <formula>IF($GE39&gt;$GE$34,1)</formula>
    </cfRule>
  </conditionalFormatting>
  <conditionalFormatting sqref="GF39:GF79">
    <cfRule type="expression" dxfId="583" priority="347" stopIfTrue="1">
      <formula>IF($GF39&gt;$GF$34,1)</formula>
    </cfRule>
  </conditionalFormatting>
  <conditionalFormatting sqref="GG39:GG79">
    <cfRule type="expression" dxfId="582" priority="346" stopIfTrue="1">
      <formula>IF($GG39&gt;$GG$34,1)</formula>
    </cfRule>
  </conditionalFormatting>
  <conditionalFormatting sqref="GH39:GH79">
    <cfRule type="expression" dxfId="581" priority="345" stopIfTrue="1">
      <formula>IF($GH39&gt;$GH$34,1)</formula>
    </cfRule>
  </conditionalFormatting>
  <conditionalFormatting sqref="GI39:GI79">
    <cfRule type="expression" dxfId="580" priority="344" stopIfTrue="1">
      <formula>IF($GI39&gt;$GI$34,1)</formula>
    </cfRule>
  </conditionalFormatting>
  <conditionalFormatting sqref="GJ39:GJ79">
    <cfRule type="expression" dxfId="579" priority="343" stopIfTrue="1">
      <formula>IF($GJ39&gt;$GJ$34,1)</formula>
    </cfRule>
  </conditionalFormatting>
  <conditionalFormatting sqref="GK39:GK79">
    <cfRule type="expression" dxfId="578" priority="342" stopIfTrue="1">
      <formula>IF($GK39&gt;$GK$34,1)</formula>
    </cfRule>
  </conditionalFormatting>
  <conditionalFormatting sqref="GL39:GL79">
    <cfRule type="expression" dxfId="577" priority="341" stopIfTrue="1">
      <formula>IF($GL39&gt;$GL$34,1)</formula>
    </cfRule>
  </conditionalFormatting>
  <conditionalFormatting sqref="GM39:GM79">
    <cfRule type="expression" dxfId="576" priority="340" stopIfTrue="1">
      <formula>IF($GM39&gt;$GM$34,1)</formula>
    </cfRule>
  </conditionalFormatting>
  <conditionalFormatting sqref="GN39:GN79">
    <cfRule type="expression" dxfId="575" priority="339" stopIfTrue="1">
      <formula>IF($GN39&gt;$GN$34,1)</formula>
    </cfRule>
  </conditionalFormatting>
  <conditionalFormatting sqref="GO39:GO79">
    <cfRule type="expression" dxfId="574" priority="338" stopIfTrue="1">
      <formula>IF($GO39&gt;$GO$34,1)</formula>
    </cfRule>
  </conditionalFormatting>
  <conditionalFormatting sqref="GP39:GP79">
    <cfRule type="expression" dxfId="573" priority="337" stopIfTrue="1">
      <formula>IF(_______gpI39&gt;$GP$34,1)</formula>
    </cfRule>
  </conditionalFormatting>
  <conditionalFormatting sqref="GQ39:GQ79">
    <cfRule type="expression" dxfId="572" priority="336" stopIfTrue="1">
      <formula>IF($GQ$39&gt;$GQ$34,1)</formula>
    </cfRule>
  </conditionalFormatting>
  <conditionalFormatting sqref="GR39:GR79">
    <cfRule type="expression" dxfId="571" priority="335" stopIfTrue="1">
      <formula>IF($GR39&gt;$GR$34,1)</formula>
    </cfRule>
  </conditionalFormatting>
  <conditionalFormatting sqref="FN39:FN79">
    <cfRule type="expression" dxfId="570" priority="334" stopIfTrue="1">
      <formula>IF($FN39&gt;$FN$34,1)</formula>
    </cfRule>
  </conditionalFormatting>
  <conditionalFormatting sqref="GT39:GT78">
    <cfRule type="expression" dxfId="569" priority="333" stopIfTrue="1">
      <formula>IF($GT39&gt;$GT$34,1)</formula>
    </cfRule>
  </conditionalFormatting>
  <conditionalFormatting sqref="GV39:GV78">
    <cfRule type="expression" dxfId="568" priority="332" stopIfTrue="1">
      <formula>IF($GV39&gt;$GV$34,1)</formula>
    </cfRule>
  </conditionalFormatting>
  <conditionalFormatting sqref="GW39:GW78">
    <cfRule type="expression" dxfId="567" priority="331" stopIfTrue="1">
      <formula>IF($GW39&gt;$GW$34,1)</formula>
    </cfRule>
  </conditionalFormatting>
  <conditionalFormatting sqref="HA39:HA78">
    <cfRule type="expression" dxfId="566" priority="330" stopIfTrue="1">
      <formula>IF($HA39&gt;$HA$34,1)</formula>
    </cfRule>
  </conditionalFormatting>
  <conditionalFormatting sqref="HB39:HB78">
    <cfRule type="expression" dxfId="565" priority="329" stopIfTrue="1">
      <formula>IF($HB39&gt;$HB$34,1)</formula>
    </cfRule>
  </conditionalFormatting>
  <conditionalFormatting sqref="HC39:HC78">
    <cfRule type="expression" dxfId="564" priority="328" stopIfTrue="1">
      <formula>IF($HC39&gt;$HC$34,1)</formula>
    </cfRule>
  </conditionalFormatting>
  <conditionalFormatting sqref="HD39:HD78">
    <cfRule type="expression" dxfId="563" priority="327" stopIfTrue="1">
      <formula>IF($HD$39&gt;$HD$34,1)</formula>
    </cfRule>
  </conditionalFormatting>
  <conditionalFormatting sqref="HE39:HE78">
    <cfRule type="expression" dxfId="562" priority="326" stopIfTrue="1">
      <formula>IF($HE39&gt;$HE$34,1)</formula>
    </cfRule>
  </conditionalFormatting>
  <conditionalFormatting sqref="HF39:HF78">
    <cfRule type="expression" dxfId="561" priority="325" stopIfTrue="1">
      <formula>IF($HF39&gt;$HF$34,1)</formula>
    </cfRule>
  </conditionalFormatting>
  <conditionalFormatting sqref="GZ39">
    <cfRule type="expression" dxfId="560" priority="324" stopIfTrue="1">
      <formula>IF($GZ$39&gt;$GZ$34,1)</formula>
    </cfRule>
  </conditionalFormatting>
  <conditionalFormatting sqref="HH39:HH78">
    <cfRule type="expression" dxfId="559" priority="323" stopIfTrue="1">
      <formula>IF($HH39&gt;$HH$34,1)</formula>
    </cfRule>
  </conditionalFormatting>
  <conditionalFormatting sqref="HI39:HI78">
    <cfRule type="expression" dxfId="558" priority="322" stopIfTrue="1">
      <formula>IF($HI39&gt;$HI$34,1)</formula>
    </cfRule>
  </conditionalFormatting>
  <conditionalFormatting sqref="HJ39:HJ78">
    <cfRule type="expression" dxfId="557" priority="321" stopIfTrue="1">
      <formula>IF($HJ39&gt;$HJ$34,1)</formula>
    </cfRule>
  </conditionalFormatting>
  <conditionalFormatting sqref="HK39:HK78">
    <cfRule type="expression" dxfId="556" priority="320" stopIfTrue="1">
      <formula>IF($HK39&gt;$HK$34,1)</formula>
    </cfRule>
  </conditionalFormatting>
  <conditionalFormatting sqref="HL39:HL78">
    <cfRule type="expression" dxfId="555" priority="319" stopIfTrue="1">
      <formula>IF($HL39&gt;$HL$34,1)</formula>
    </cfRule>
  </conditionalFormatting>
  <conditionalFormatting sqref="HM39:HM78">
    <cfRule type="expression" dxfId="554" priority="318" stopIfTrue="1">
      <formula>IF($HM39&gt;$HM$34,1)</formula>
    </cfRule>
  </conditionalFormatting>
  <conditionalFormatting sqref="HN39:HN78">
    <cfRule type="expression" dxfId="553" priority="317" stopIfTrue="1">
      <formula>IF($HN39&gt;$HN$34,1)</formula>
    </cfRule>
  </conditionalFormatting>
  <conditionalFormatting sqref="HO39:HO78">
    <cfRule type="expression" dxfId="552" priority="316" stopIfTrue="1">
      <formula>IF($HO39&gt;$HO$34,1)</formula>
    </cfRule>
  </conditionalFormatting>
  <conditionalFormatting sqref="HP39:HP78">
    <cfRule type="expression" dxfId="551" priority="315" stopIfTrue="1">
      <formula>IF($HP39&gt;$HP$34,1)</formula>
    </cfRule>
  </conditionalFormatting>
  <conditionalFormatting sqref="HQ39:HQ78">
    <cfRule type="expression" dxfId="550" priority="314" stopIfTrue="1">
      <formula>IF($HQ39&gt;$HQ$34,1)</formula>
    </cfRule>
  </conditionalFormatting>
  <conditionalFormatting sqref="HR39:HR78">
    <cfRule type="expression" dxfId="549" priority="313" stopIfTrue="1">
      <formula>IF($HR39&gt;$HR$34,1)</formula>
    </cfRule>
  </conditionalFormatting>
  <conditionalFormatting sqref="HS39:HS78">
    <cfRule type="expression" dxfId="548" priority="312" stopIfTrue="1">
      <formula>IF($HS39&gt;$HS$34,1)</formula>
    </cfRule>
  </conditionalFormatting>
  <conditionalFormatting sqref="HT39:HT78">
    <cfRule type="expression" dxfId="547" priority="311" stopIfTrue="1">
      <formula>IF($HT39&gt;$HT$34,1)</formula>
    </cfRule>
  </conditionalFormatting>
  <conditionalFormatting sqref="HU39:HU78">
    <cfRule type="expression" dxfId="546" priority="310" stopIfTrue="1">
      <formula>IF($HU39&gt;$HU$34,1)</formula>
    </cfRule>
  </conditionalFormatting>
  <conditionalFormatting sqref="HV39:HV78">
    <cfRule type="expression" dxfId="545" priority="309" stopIfTrue="1">
      <formula>IF($HV39&gt;$HV$34,1)</formula>
    </cfRule>
  </conditionalFormatting>
  <conditionalFormatting sqref="HW39:HW78">
    <cfRule type="expression" dxfId="544" priority="308" stopIfTrue="1">
      <formula>IF($HW39&gt;$HW$34,1)</formula>
    </cfRule>
  </conditionalFormatting>
  <conditionalFormatting sqref="GU39:GU78">
    <cfRule type="expression" dxfId="543" priority="307" stopIfTrue="1">
      <formula>IF($GU39&gt;$GU$34,1)</formula>
    </cfRule>
  </conditionalFormatting>
  <conditionalFormatting sqref="GX39:GX78">
    <cfRule type="expression" dxfId="542" priority="306" stopIfTrue="1">
      <formula>IF($GX39&gt;$GX$34,1)</formula>
    </cfRule>
  </conditionalFormatting>
  <conditionalFormatting sqref="GY39:GY78">
    <cfRule type="expression" dxfId="541" priority="305" stopIfTrue="1">
      <formula>IF($GY39&gt;$GY$34,1)</formula>
    </cfRule>
  </conditionalFormatting>
  <conditionalFormatting sqref="HG39:HG78">
    <cfRule type="expression" dxfId="540" priority="304" stopIfTrue="1">
      <formula>IF($HG39&gt;$HG$34,1)</formula>
    </cfRule>
  </conditionalFormatting>
  <conditionalFormatting sqref="HX39:HX78">
    <cfRule type="expression" dxfId="539" priority="303" stopIfTrue="1">
      <formula>IF($HX39&gt;$HX$34,1)</formula>
    </cfRule>
  </conditionalFormatting>
  <conditionalFormatting sqref="HY39:HY78">
    <cfRule type="expression" dxfId="538" priority="302" stopIfTrue="1">
      <formula>IF($HY39&gt;$HY$34,1)</formula>
    </cfRule>
  </conditionalFormatting>
  <conditionalFormatting sqref="D39:D40">
    <cfRule type="expression" dxfId="537" priority="301" stopIfTrue="1">
      <formula>IF($D39&gt;$D$34,1)</formula>
    </cfRule>
  </conditionalFormatting>
  <conditionalFormatting sqref="E39">
    <cfRule type="expression" dxfId="536" priority="300" stopIfTrue="1">
      <formula>IF($E39&gt;$E$34,1)</formula>
    </cfRule>
  </conditionalFormatting>
  <conditionalFormatting sqref="H41">
    <cfRule type="expression" dxfId="535" priority="299" stopIfTrue="1">
      <formula>IF($H41&gt;$H$34,1)</formula>
    </cfRule>
  </conditionalFormatting>
  <conditionalFormatting sqref="C13">
    <cfRule type="cellIs" dxfId="534" priority="297" stopIfTrue="1" operator="lessThan">
      <formula>$C$7</formula>
    </cfRule>
    <cfRule type="cellIs" dxfId="533" priority="298" stopIfTrue="1" operator="greaterThanOrEqual">
      <formula>$C$7</formula>
    </cfRule>
  </conditionalFormatting>
  <conditionalFormatting sqref="C14">
    <cfRule type="cellIs" dxfId="532" priority="295" stopIfTrue="1" operator="lessThan">
      <formula>0.5*SUM(C10:C12)</formula>
    </cfRule>
    <cfRule type="cellIs" dxfId="531" priority="296" stopIfTrue="1" operator="greaterThanOrEqual">
      <formula>0.5*SUM(C10:C12)</formula>
    </cfRule>
  </conditionalFormatting>
  <conditionalFormatting sqref="F39">
    <cfRule type="expression" dxfId="530" priority="294" stopIfTrue="1">
      <formula>IF($F39&gt;$F$34,1)</formula>
    </cfRule>
  </conditionalFormatting>
  <conditionalFormatting sqref="AI44 AI59">
    <cfRule type="expression" dxfId="529" priority="293" stopIfTrue="1">
      <formula>IF($AI44&gt;$AI$34,1)</formula>
    </cfRule>
  </conditionalFormatting>
  <conditionalFormatting sqref="AK43">
    <cfRule type="expression" dxfId="528" priority="292" stopIfTrue="1">
      <formula>IF($AK43&gt;$AK$34,1)</formula>
    </cfRule>
  </conditionalFormatting>
  <conditionalFormatting sqref="BS46">
    <cfRule type="expression" dxfId="527" priority="291" stopIfTrue="1">
      <formula>IF($BS46&gt;$BS$34,1)</formula>
    </cfRule>
  </conditionalFormatting>
  <conditionalFormatting sqref="BP39:BP47 BP49:BP78">
    <cfRule type="expression" dxfId="526" priority="290" stopIfTrue="1">
      <formula>IF($BP40&gt;$BP$34,1)</formula>
    </cfRule>
  </conditionalFormatting>
  <conditionalFormatting sqref="BP79">
    <cfRule type="expression" dxfId="525" priority="289" stopIfTrue="1">
      <formula>IF($BP81&gt;$BP$34,1)</formula>
    </cfRule>
  </conditionalFormatting>
  <conditionalFormatting sqref="BU37:CW37 DB37:ED37 EI37:FK37 FP37:GR37 GW37:HY37 G37:AI37 AN37:BP37">
    <cfRule type="cellIs" dxfId="524" priority="286" stopIfTrue="1" operator="equal">
      <formula>"Completed"</formula>
    </cfRule>
    <cfRule type="cellIs" dxfId="523" priority="287" stopIfTrue="1" operator="equal">
      <formula>"Delayed - amber"</formula>
    </cfRule>
    <cfRule type="cellIs" dxfId="522" priority="288" stopIfTrue="1" operator="equal">
      <formula>"Delayed - red"</formula>
    </cfRule>
  </conditionalFormatting>
  <conditionalFormatting sqref="G48">
    <cfRule type="expression" dxfId="521" priority="285" stopIfTrue="1">
      <formula>IF($G48&gt;$G$34,1)</formula>
    </cfRule>
  </conditionalFormatting>
  <conditionalFormatting sqref="H48">
    <cfRule type="expression" dxfId="520" priority="284" stopIfTrue="1">
      <formula>IF($H48&gt;$H$34,1)</formula>
    </cfRule>
  </conditionalFormatting>
  <conditionalFormatting sqref="I48">
    <cfRule type="expression" dxfId="519" priority="283" stopIfTrue="1">
      <formula>IF($I48&gt;$I$34,1)</formula>
    </cfRule>
  </conditionalFormatting>
  <conditionalFormatting sqref="J48">
    <cfRule type="expression" dxfId="518" priority="282" stopIfTrue="1">
      <formula>IF($J48&gt;$J$34,1)</formula>
    </cfRule>
  </conditionalFormatting>
  <conditionalFormatting sqref="K48">
    <cfRule type="expression" dxfId="517" priority="281" stopIfTrue="1">
      <formula>IF($K48&gt;$K$34,1)</formula>
    </cfRule>
  </conditionalFormatting>
  <conditionalFormatting sqref="L48">
    <cfRule type="expression" dxfId="516" priority="280" stopIfTrue="1">
      <formula>IF($L48&gt;$L$34,1)</formula>
    </cfRule>
  </conditionalFormatting>
  <conditionalFormatting sqref="M48">
    <cfRule type="expression" dxfId="515" priority="279" stopIfTrue="1">
      <formula>IF($M48&gt;$M$34,1)</formula>
    </cfRule>
  </conditionalFormatting>
  <conditionalFormatting sqref="N48">
    <cfRule type="expression" dxfId="514" priority="278" stopIfTrue="1">
      <formula>IF($N48&gt;$N$34,1)</formula>
    </cfRule>
  </conditionalFormatting>
  <conditionalFormatting sqref="O48">
    <cfRule type="expression" dxfId="513" priority="277" stopIfTrue="1">
      <formula>IF($O48&gt;$O$34,1)</formula>
    </cfRule>
  </conditionalFormatting>
  <conditionalFormatting sqref="P48">
    <cfRule type="expression" dxfId="512" priority="276" stopIfTrue="1">
      <formula>IF($P48&gt;$P$34,1)</formula>
    </cfRule>
  </conditionalFormatting>
  <conditionalFormatting sqref="Q48">
    <cfRule type="expression" dxfId="511" priority="275" stopIfTrue="1">
      <formula>IF($Q48&gt;$Q$34,1)</formula>
    </cfRule>
  </conditionalFormatting>
  <conditionalFormatting sqref="R48">
    <cfRule type="expression" dxfId="510" priority="274" stopIfTrue="1">
      <formula>IF($R48&gt;$R$34,1)</formula>
    </cfRule>
  </conditionalFormatting>
  <conditionalFormatting sqref="S48">
    <cfRule type="expression" dxfId="509" priority="273" stopIfTrue="1">
      <formula>IF($S48&gt;$S$34,1)</formula>
    </cfRule>
  </conditionalFormatting>
  <conditionalFormatting sqref="T48">
    <cfRule type="expression" dxfId="508" priority="272" stopIfTrue="1">
      <formula>IF($T48&gt;$T$34,1)</formula>
    </cfRule>
  </conditionalFormatting>
  <conditionalFormatting sqref="U48">
    <cfRule type="expression" dxfId="507" priority="271" stopIfTrue="1">
      <formula>IF($U48&gt;$U$34,1)</formula>
    </cfRule>
  </conditionalFormatting>
  <conditionalFormatting sqref="V48">
    <cfRule type="expression" dxfId="506" priority="270" stopIfTrue="1">
      <formula>IF($V48&gt;$V$34,1)</formula>
    </cfRule>
  </conditionalFormatting>
  <conditionalFormatting sqref="W48">
    <cfRule type="expression" dxfId="505" priority="269" stopIfTrue="1">
      <formula>IF($W48&gt;$W$34,1)</formula>
    </cfRule>
  </conditionalFormatting>
  <conditionalFormatting sqref="X48">
    <cfRule type="expression" dxfId="504" priority="268" stopIfTrue="1">
      <formula>IF($X48&gt;$X$34,1)</formula>
    </cfRule>
  </conditionalFormatting>
  <conditionalFormatting sqref="Y48">
    <cfRule type="expression" dxfId="503" priority="267" stopIfTrue="1">
      <formula>IF($Y48&gt;$Y$34,1)</formula>
    </cfRule>
  </conditionalFormatting>
  <conditionalFormatting sqref="Z48">
    <cfRule type="expression" dxfId="502" priority="266" stopIfTrue="1">
      <formula>IF($Z48&gt;$Z$34,1)</formula>
    </cfRule>
  </conditionalFormatting>
  <conditionalFormatting sqref="AA48">
    <cfRule type="expression" dxfId="501" priority="265" stopIfTrue="1">
      <formula>IF($AA48&gt;$AA$34,1)</formula>
    </cfRule>
  </conditionalFormatting>
  <conditionalFormatting sqref="AB48">
    <cfRule type="expression" dxfId="500" priority="264" stopIfTrue="1">
      <formula>IF($AB48&gt;$AB$34,1)</formula>
    </cfRule>
  </conditionalFormatting>
  <conditionalFormatting sqref="AC48">
    <cfRule type="expression" dxfId="499" priority="263" stopIfTrue="1">
      <formula>IF($AC48&gt;$AC$34,1)</formula>
    </cfRule>
  </conditionalFormatting>
  <conditionalFormatting sqref="AD48">
    <cfRule type="expression" dxfId="498" priority="262" stopIfTrue="1">
      <formula>IF($AD48&gt;$AD$34,1)</formula>
    </cfRule>
  </conditionalFormatting>
  <conditionalFormatting sqref="AE48">
    <cfRule type="expression" dxfId="497" priority="261" stopIfTrue="1">
      <formula>IF($AE48&gt;$AE$34,1)</formula>
    </cfRule>
  </conditionalFormatting>
  <conditionalFormatting sqref="AF48">
    <cfRule type="expression" dxfId="496" priority="260" stopIfTrue="1">
      <formula>IF($AF48&gt;$AF$34,1)</formula>
    </cfRule>
  </conditionalFormatting>
  <conditionalFormatting sqref="AG48">
    <cfRule type="expression" dxfId="495" priority="259" stopIfTrue="1">
      <formula>IF($AG48&gt;$AG$34,1)</formula>
    </cfRule>
  </conditionalFormatting>
  <conditionalFormatting sqref="AH48">
    <cfRule type="expression" dxfId="494" priority="258" stopIfTrue="1">
      <formula>IF($AH48&gt;$AH$34,1)</formula>
    </cfRule>
  </conditionalFormatting>
  <conditionalFormatting sqref="G48">
    <cfRule type="expression" dxfId="493" priority="257" stopIfTrue="1">
      <formula>IF($G48&gt;$G$34,1)</formula>
    </cfRule>
  </conditionalFormatting>
  <conditionalFormatting sqref="H48">
    <cfRule type="expression" dxfId="492" priority="256" stopIfTrue="1">
      <formula>IF($H48&gt;$H$34,1)</formula>
    </cfRule>
  </conditionalFormatting>
  <conditionalFormatting sqref="I48">
    <cfRule type="expression" dxfId="491" priority="255" stopIfTrue="1">
      <formula>IF($I48&gt;$I$34,1)</formula>
    </cfRule>
  </conditionalFormatting>
  <conditionalFormatting sqref="J48">
    <cfRule type="expression" dxfId="490" priority="254" stopIfTrue="1">
      <formula>IF($J48&gt;$J$34,1)</formula>
    </cfRule>
  </conditionalFormatting>
  <conditionalFormatting sqref="K48">
    <cfRule type="expression" dxfId="489" priority="253" stopIfTrue="1">
      <formula>IF($K48&gt;$K$34,1)</formula>
    </cfRule>
  </conditionalFormatting>
  <conditionalFormatting sqref="L48">
    <cfRule type="expression" dxfId="488" priority="252" stopIfTrue="1">
      <formula>IF($L48&gt;$L$34,1)</formula>
    </cfRule>
  </conditionalFormatting>
  <conditionalFormatting sqref="M48">
    <cfRule type="expression" dxfId="487" priority="251" stopIfTrue="1">
      <formula>IF($M48&gt;$M$34,1)</formula>
    </cfRule>
  </conditionalFormatting>
  <conditionalFormatting sqref="N48">
    <cfRule type="expression" dxfId="486" priority="250" stopIfTrue="1">
      <formula>IF($N48&gt;$N$34,1)</formula>
    </cfRule>
  </conditionalFormatting>
  <conditionalFormatting sqref="O48">
    <cfRule type="expression" dxfId="485" priority="249" stopIfTrue="1">
      <formula>IF($O48&gt;$O$34,1)</formula>
    </cfRule>
  </conditionalFormatting>
  <conditionalFormatting sqref="P48">
    <cfRule type="expression" dxfId="484" priority="248" stopIfTrue="1">
      <formula>IF($P48&gt;$P$34,1)</formula>
    </cfRule>
  </conditionalFormatting>
  <conditionalFormatting sqref="Q48">
    <cfRule type="expression" dxfId="483" priority="247" stopIfTrue="1">
      <formula>IF($Q48&gt;$Q$34,1)</formula>
    </cfRule>
  </conditionalFormatting>
  <conditionalFormatting sqref="R48">
    <cfRule type="expression" dxfId="482" priority="246" stopIfTrue="1">
      <formula>IF($R48&gt;$R$34,1)</formula>
    </cfRule>
  </conditionalFormatting>
  <conditionalFormatting sqref="S48">
    <cfRule type="expression" dxfId="481" priority="245" stopIfTrue="1">
      <formula>IF($S48&gt;$S$34,1)</formula>
    </cfRule>
  </conditionalFormatting>
  <conditionalFormatting sqref="T48">
    <cfRule type="expression" dxfId="480" priority="244" stopIfTrue="1">
      <formula>IF($T48&gt;$T$34,1)</formula>
    </cfRule>
  </conditionalFormatting>
  <conditionalFormatting sqref="U48">
    <cfRule type="expression" dxfId="479" priority="243" stopIfTrue="1">
      <formula>IF($U48&gt;$U$34,1)</formula>
    </cfRule>
  </conditionalFormatting>
  <conditionalFormatting sqref="V48">
    <cfRule type="expression" dxfId="478" priority="242" stopIfTrue="1">
      <formula>IF($V48&gt;$V$34,1)</formula>
    </cfRule>
  </conditionalFormatting>
  <conditionalFormatting sqref="W48">
    <cfRule type="expression" dxfId="477" priority="241" stopIfTrue="1">
      <formula>IF($W48&gt;$W$34,1)</formula>
    </cfRule>
  </conditionalFormatting>
  <conditionalFormatting sqref="X48">
    <cfRule type="expression" dxfId="476" priority="240" stopIfTrue="1">
      <formula>IF($X48&gt;$X$34,1)</formula>
    </cfRule>
  </conditionalFormatting>
  <conditionalFormatting sqref="Y48">
    <cfRule type="expression" dxfId="475" priority="239" stopIfTrue="1">
      <formula>IF($Y48&gt;$Y$34,1)</formula>
    </cfRule>
  </conditionalFormatting>
  <conditionalFormatting sqref="Z48">
    <cfRule type="expression" dxfId="474" priority="238" stopIfTrue="1">
      <formula>IF($Z48&gt;$Z$34,1)</formula>
    </cfRule>
  </conditionalFormatting>
  <conditionalFormatting sqref="AA48">
    <cfRule type="expression" dxfId="473" priority="237" stopIfTrue="1">
      <formula>IF($AA48&gt;$AA$34,1)</formula>
    </cfRule>
  </conditionalFormatting>
  <conditionalFormatting sqref="AB48">
    <cfRule type="expression" dxfId="472" priority="236" stopIfTrue="1">
      <formula>IF($AB48&gt;$AB$34,1)</formula>
    </cfRule>
  </conditionalFormatting>
  <conditionalFormatting sqref="AC48">
    <cfRule type="expression" dxfId="471" priority="235" stopIfTrue="1">
      <formula>IF($AC48&gt;$AC$34,1)</formula>
    </cfRule>
  </conditionalFormatting>
  <conditionalFormatting sqref="AD48">
    <cfRule type="expression" dxfId="470" priority="234" stopIfTrue="1">
      <formula>IF($AD48&gt;$AD$34,1)</formula>
    </cfRule>
  </conditionalFormatting>
  <conditionalFormatting sqref="AE48">
    <cfRule type="expression" dxfId="469" priority="233" stopIfTrue="1">
      <formula>IF($AE48&gt;$AE$34,1)</formula>
    </cfRule>
  </conditionalFormatting>
  <conditionalFormatting sqref="AF48">
    <cfRule type="expression" dxfId="468" priority="232" stopIfTrue="1">
      <formula>IF($AF48&gt;$AF$34,1)</formula>
    </cfRule>
  </conditionalFormatting>
  <conditionalFormatting sqref="AG48">
    <cfRule type="expression" dxfId="467" priority="231" stopIfTrue="1">
      <formula>IF($AG48&gt;$AG$34,1)</formula>
    </cfRule>
  </conditionalFormatting>
  <conditionalFormatting sqref="AH48">
    <cfRule type="expression" dxfId="466" priority="230" stopIfTrue="1">
      <formula>IF($AH48&gt;$AH$34,1)</formula>
    </cfRule>
  </conditionalFormatting>
  <conditionalFormatting sqref="G48">
    <cfRule type="expression" dxfId="465" priority="229" stopIfTrue="1">
      <formula>IF($G48&gt;$G$34,1)</formula>
    </cfRule>
  </conditionalFormatting>
  <conditionalFormatting sqref="H48">
    <cfRule type="expression" dxfId="464" priority="228" stopIfTrue="1">
      <formula>IF($H48&gt;$H$34,1)</formula>
    </cfRule>
  </conditionalFormatting>
  <conditionalFormatting sqref="I48">
    <cfRule type="expression" dxfId="463" priority="227" stopIfTrue="1">
      <formula>IF($I48&gt;$I$34,1)</formula>
    </cfRule>
  </conditionalFormatting>
  <conditionalFormatting sqref="J48">
    <cfRule type="expression" dxfId="462" priority="226" stopIfTrue="1">
      <formula>IF($J48&gt;$J$34,1)</formula>
    </cfRule>
  </conditionalFormatting>
  <conditionalFormatting sqref="K48">
    <cfRule type="expression" dxfId="461" priority="225" stopIfTrue="1">
      <formula>IF($K48&gt;$K$34,1)</formula>
    </cfRule>
  </conditionalFormatting>
  <conditionalFormatting sqref="L48">
    <cfRule type="expression" dxfId="460" priority="224" stopIfTrue="1">
      <formula>IF($L48&gt;$L$34,1)</formula>
    </cfRule>
  </conditionalFormatting>
  <conditionalFormatting sqref="M48">
    <cfRule type="expression" dxfId="459" priority="223" stopIfTrue="1">
      <formula>IF($M48&gt;$M$34,1)</formula>
    </cfRule>
  </conditionalFormatting>
  <conditionalFormatting sqref="N48">
    <cfRule type="expression" dxfId="458" priority="222" stopIfTrue="1">
      <formula>IF($N48&gt;$N$34,1)</formula>
    </cfRule>
  </conditionalFormatting>
  <conditionalFormatting sqref="O48">
    <cfRule type="expression" dxfId="457" priority="221" stopIfTrue="1">
      <formula>IF($O48&gt;$O$34,1)</formula>
    </cfRule>
  </conditionalFormatting>
  <conditionalFormatting sqref="P48">
    <cfRule type="expression" dxfId="456" priority="220" stopIfTrue="1">
      <formula>IF($P48&gt;$P$34,1)</formula>
    </cfRule>
  </conditionalFormatting>
  <conditionalFormatting sqref="Q48">
    <cfRule type="expression" dxfId="455" priority="219" stopIfTrue="1">
      <formula>IF($Q48&gt;$Q$34,1)</formula>
    </cfRule>
  </conditionalFormatting>
  <conditionalFormatting sqref="R48">
    <cfRule type="expression" dxfId="454" priority="218" stopIfTrue="1">
      <formula>IF($R48&gt;$R$34,1)</formula>
    </cfRule>
  </conditionalFormatting>
  <conditionalFormatting sqref="S48">
    <cfRule type="expression" dxfId="453" priority="217" stopIfTrue="1">
      <formula>IF($S48&gt;$S$34,1)</formula>
    </cfRule>
  </conditionalFormatting>
  <conditionalFormatting sqref="T48">
    <cfRule type="expression" dxfId="452" priority="216" stopIfTrue="1">
      <formula>IF($T48&gt;$T$34,1)</formula>
    </cfRule>
  </conditionalFormatting>
  <conditionalFormatting sqref="U48">
    <cfRule type="expression" dxfId="451" priority="215" stopIfTrue="1">
      <formula>IF($U48&gt;$U$34,1)</formula>
    </cfRule>
  </conditionalFormatting>
  <conditionalFormatting sqref="V48">
    <cfRule type="expression" dxfId="450" priority="214" stopIfTrue="1">
      <formula>IF($V48&gt;$V$34,1)</formula>
    </cfRule>
  </conditionalFormatting>
  <conditionalFormatting sqref="W48">
    <cfRule type="expression" dxfId="449" priority="213" stopIfTrue="1">
      <formula>IF($W48&gt;$W$34,1)</formula>
    </cfRule>
  </conditionalFormatting>
  <conditionalFormatting sqref="X48">
    <cfRule type="expression" dxfId="448" priority="212" stopIfTrue="1">
      <formula>IF($X48&gt;$X$34,1)</formula>
    </cfRule>
  </conditionalFormatting>
  <conditionalFormatting sqref="Y48">
    <cfRule type="expression" dxfId="447" priority="211" stopIfTrue="1">
      <formula>IF($Y48&gt;$Y$34,1)</formula>
    </cfRule>
  </conditionalFormatting>
  <conditionalFormatting sqref="Z48">
    <cfRule type="expression" dxfId="446" priority="210" stopIfTrue="1">
      <formula>IF($Z48&gt;$Z$34,1)</formula>
    </cfRule>
  </conditionalFormatting>
  <conditionalFormatting sqref="AA48">
    <cfRule type="expression" dxfId="445" priority="209" stopIfTrue="1">
      <formula>IF($AA48&gt;$AA$34,1)</formula>
    </cfRule>
  </conditionalFormatting>
  <conditionalFormatting sqref="AB48">
    <cfRule type="expression" dxfId="444" priority="208" stopIfTrue="1">
      <formula>IF($AB48&gt;$AB$34,1)</formula>
    </cfRule>
  </conditionalFormatting>
  <conditionalFormatting sqref="AC48">
    <cfRule type="expression" dxfId="443" priority="207" stopIfTrue="1">
      <formula>IF($AC48&gt;$AC$34,1)</formula>
    </cfRule>
  </conditionalFormatting>
  <conditionalFormatting sqref="AD48">
    <cfRule type="expression" dxfId="442" priority="206" stopIfTrue="1">
      <formula>IF($AD48&gt;$AD$34,1)</formula>
    </cfRule>
  </conditionalFormatting>
  <conditionalFormatting sqref="AE48">
    <cfRule type="expression" dxfId="441" priority="205" stopIfTrue="1">
      <formula>IF($AE48&gt;$AE$34,1)</formula>
    </cfRule>
  </conditionalFormatting>
  <conditionalFormatting sqref="AF48">
    <cfRule type="expression" dxfId="440" priority="204" stopIfTrue="1">
      <formula>IF($AF48&gt;$AF$34,1)</formula>
    </cfRule>
  </conditionalFormatting>
  <conditionalFormatting sqref="AG48">
    <cfRule type="expression" dxfId="439" priority="203" stopIfTrue="1">
      <formula>IF($AG48&gt;$AG$34,1)</formula>
    </cfRule>
  </conditionalFormatting>
  <conditionalFormatting sqref="AH48">
    <cfRule type="expression" dxfId="438" priority="202" stopIfTrue="1">
      <formula>IF($AH48&gt;$AH$34,1)</formula>
    </cfRule>
  </conditionalFormatting>
  <conditionalFormatting sqref="AN48">
    <cfRule type="expression" dxfId="437" priority="201" stopIfTrue="1">
      <formula>IF($AN48&gt;$AN$34,1)</formula>
    </cfRule>
  </conditionalFormatting>
  <conditionalFormatting sqref="AO48">
    <cfRule type="expression" dxfId="436" priority="200" stopIfTrue="1">
      <formula>IF($AO48&gt;$AO$34,1)</formula>
    </cfRule>
  </conditionalFormatting>
  <conditionalFormatting sqref="AP48">
    <cfRule type="expression" dxfId="435" priority="199" stopIfTrue="1">
      <formula>IF($AP48&gt;$AP$34,1)</formula>
    </cfRule>
  </conditionalFormatting>
  <conditionalFormatting sqref="AQ48">
    <cfRule type="expression" dxfId="434" priority="198" stopIfTrue="1">
      <formula>IF($AQ48&gt;$AQ$34,1)</formula>
    </cfRule>
  </conditionalFormatting>
  <conditionalFormatting sqref="AR48">
    <cfRule type="expression" dxfId="433" priority="197" stopIfTrue="1">
      <formula>IF($AR48&gt;$AR$34,1)</formula>
    </cfRule>
  </conditionalFormatting>
  <conditionalFormatting sqref="AS48">
    <cfRule type="expression" dxfId="432" priority="196" stopIfTrue="1">
      <formula>IF($AS48&gt;$AS$34,1)</formula>
    </cfRule>
  </conditionalFormatting>
  <conditionalFormatting sqref="AT48">
    <cfRule type="expression" dxfId="431" priority="195" stopIfTrue="1">
      <formula>IF($AT48&gt;$AT$34,1)</formula>
    </cfRule>
  </conditionalFormatting>
  <conditionalFormatting sqref="AU48">
    <cfRule type="expression" dxfId="430" priority="194" stopIfTrue="1">
      <formula>IF($AU48&gt;$AU$34,1)</formula>
    </cfRule>
  </conditionalFormatting>
  <conditionalFormatting sqref="AV48">
    <cfRule type="expression" dxfId="429" priority="193" stopIfTrue="1">
      <formula>IF($AV48&gt;$AV$34,1)</formula>
    </cfRule>
  </conditionalFormatting>
  <conditionalFormatting sqref="AW48">
    <cfRule type="expression" dxfId="428" priority="192" stopIfTrue="1">
      <formula>IF($AW48&gt;$AW$34,1)</formula>
    </cfRule>
  </conditionalFormatting>
  <conditionalFormatting sqref="AX48">
    <cfRule type="expression" dxfId="427" priority="191" stopIfTrue="1">
      <formula>IF($AX48&gt;$AX$34,1)</formula>
    </cfRule>
  </conditionalFormatting>
  <conditionalFormatting sqref="AY48">
    <cfRule type="expression" dxfId="426" priority="190" stopIfTrue="1">
      <formula>IF($AY48&gt;$AY$34,1)</formula>
    </cfRule>
  </conditionalFormatting>
  <conditionalFormatting sqref="AN48">
    <cfRule type="expression" dxfId="425" priority="189" stopIfTrue="1">
      <formula>IF($AN48&gt;$AN$34,1)</formula>
    </cfRule>
  </conditionalFormatting>
  <conditionalFormatting sqref="AO48">
    <cfRule type="expression" dxfId="424" priority="188" stopIfTrue="1">
      <formula>IF($AO48&gt;$AO$34,1)</formula>
    </cfRule>
  </conditionalFormatting>
  <conditionalFormatting sqref="AP48">
    <cfRule type="expression" dxfId="423" priority="187" stopIfTrue="1">
      <formula>IF($AP48&gt;$AP$34,1)</formula>
    </cfRule>
  </conditionalFormatting>
  <conditionalFormatting sqref="AQ48">
    <cfRule type="expression" dxfId="422" priority="186" stopIfTrue="1">
      <formula>IF($AQ48&gt;$AQ$34,1)</formula>
    </cfRule>
  </conditionalFormatting>
  <conditionalFormatting sqref="AR48">
    <cfRule type="expression" dxfId="421" priority="185" stopIfTrue="1">
      <formula>IF($AR48&gt;$AR$34,1)</formula>
    </cfRule>
  </conditionalFormatting>
  <conditionalFormatting sqref="AS48">
    <cfRule type="expression" dxfId="420" priority="184" stopIfTrue="1">
      <formula>IF($AS48&gt;$AS$34,1)</formula>
    </cfRule>
  </conditionalFormatting>
  <conditionalFormatting sqref="AT48">
    <cfRule type="expression" dxfId="419" priority="183" stopIfTrue="1">
      <formula>IF($AT48&gt;$AT$34,1)</formula>
    </cfRule>
  </conditionalFormatting>
  <conditionalFormatting sqref="AU48">
    <cfRule type="expression" dxfId="418" priority="182" stopIfTrue="1">
      <formula>IF($AU48&gt;$AU$34,1)</formula>
    </cfRule>
  </conditionalFormatting>
  <conditionalFormatting sqref="AV48">
    <cfRule type="expression" dxfId="417" priority="181" stopIfTrue="1">
      <formula>IF($AV48&gt;$AV$34,1)</formula>
    </cfRule>
  </conditionalFormatting>
  <conditionalFormatting sqref="AW48">
    <cfRule type="expression" dxfId="416" priority="180" stopIfTrue="1">
      <formula>IF($AW48&gt;$AW$34,1)</formula>
    </cfRule>
  </conditionalFormatting>
  <conditionalFormatting sqref="AX48">
    <cfRule type="expression" dxfId="415" priority="179" stopIfTrue="1">
      <formula>IF($AX48&gt;$AX$34,1)</formula>
    </cfRule>
  </conditionalFormatting>
  <conditionalFormatting sqref="AY48">
    <cfRule type="expression" dxfId="414" priority="178" stopIfTrue="1">
      <formula>IF($AY48&gt;$AY$34,1)</formula>
    </cfRule>
  </conditionalFormatting>
  <conditionalFormatting sqref="AN48">
    <cfRule type="expression" dxfId="413" priority="177" stopIfTrue="1">
      <formula>IF($AN48&gt;$AN$34,1)</formula>
    </cfRule>
  </conditionalFormatting>
  <conditionalFormatting sqref="AO48">
    <cfRule type="expression" dxfId="412" priority="176" stopIfTrue="1">
      <formula>IF($AO48&gt;$AO$34,1)</formula>
    </cfRule>
  </conditionalFormatting>
  <conditionalFormatting sqref="AP48">
    <cfRule type="expression" dxfId="411" priority="175" stopIfTrue="1">
      <formula>IF($AP48&gt;$AP$34,1)</formula>
    </cfRule>
  </conditionalFormatting>
  <conditionalFormatting sqref="AQ48">
    <cfRule type="expression" dxfId="410" priority="174" stopIfTrue="1">
      <formula>IF($AQ48&gt;$AQ$34,1)</formula>
    </cfRule>
  </conditionalFormatting>
  <conditionalFormatting sqref="AR48">
    <cfRule type="expression" dxfId="409" priority="173" stopIfTrue="1">
      <formula>IF($AR48&gt;$AR$34,1)</formula>
    </cfRule>
  </conditionalFormatting>
  <conditionalFormatting sqref="AS48">
    <cfRule type="expression" dxfId="408" priority="172" stopIfTrue="1">
      <formula>IF($AS48&gt;$AS$34,1)</formula>
    </cfRule>
  </conditionalFormatting>
  <conditionalFormatting sqref="AT48">
    <cfRule type="expression" dxfId="407" priority="171" stopIfTrue="1">
      <formula>IF($AT48&gt;$AT$34,1)</formula>
    </cfRule>
  </conditionalFormatting>
  <conditionalFormatting sqref="AU48">
    <cfRule type="expression" dxfId="406" priority="170" stopIfTrue="1">
      <formula>IF($AU48&gt;$AU$34,1)</formula>
    </cfRule>
  </conditionalFormatting>
  <conditionalFormatting sqref="AV48">
    <cfRule type="expression" dxfId="405" priority="169" stopIfTrue="1">
      <formula>IF($AV48&gt;$AV$34,1)</formula>
    </cfRule>
  </conditionalFormatting>
  <conditionalFormatting sqref="AW48">
    <cfRule type="expression" dxfId="404" priority="168" stopIfTrue="1">
      <formula>IF($AW48&gt;$AW$34,1)</formula>
    </cfRule>
  </conditionalFormatting>
  <conditionalFormatting sqref="AX48">
    <cfRule type="expression" dxfId="403" priority="167" stopIfTrue="1">
      <formula>IF($AX48&gt;$AX$34,1)</formula>
    </cfRule>
  </conditionalFormatting>
  <conditionalFormatting sqref="AY48">
    <cfRule type="expression" dxfId="402" priority="166" stopIfTrue="1">
      <formula>IF($AY48&gt;$AY$34,1)</formula>
    </cfRule>
  </conditionalFormatting>
  <conditionalFormatting sqref="BC48">
    <cfRule type="expression" dxfId="401" priority="165" stopIfTrue="1">
      <formula>IF($BC48&gt;$BC$34,1)</formula>
    </cfRule>
  </conditionalFormatting>
  <conditionalFormatting sqref="BE48">
    <cfRule type="expression" dxfId="400" priority="164" stopIfTrue="1">
      <formula>IF($BE48&gt;$BE$34,1)</formula>
    </cfRule>
  </conditionalFormatting>
  <conditionalFormatting sqref="BF48">
    <cfRule type="expression" dxfId="399" priority="163" stopIfTrue="1">
      <formula>IF($BF48&gt;$BF$34,1)</formula>
    </cfRule>
  </conditionalFormatting>
  <conditionalFormatting sqref="BG48">
    <cfRule type="expression" dxfId="398" priority="162" stopIfTrue="1">
      <formula>IF($BG48&gt;$BG$34,1)</formula>
    </cfRule>
  </conditionalFormatting>
  <conditionalFormatting sqref="BH48">
    <cfRule type="expression" dxfId="397" priority="161" stopIfTrue="1">
      <formula>IF($BH48&gt;$BH$34,1)</formula>
    </cfRule>
  </conditionalFormatting>
  <conditionalFormatting sqref="BI48">
    <cfRule type="expression" dxfId="396" priority="160" stopIfTrue="1">
      <formula>IF($BI48&gt;$BI$34,1)</formula>
    </cfRule>
  </conditionalFormatting>
  <conditionalFormatting sqref="BJ48">
    <cfRule type="expression" dxfId="395" priority="159" stopIfTrue="1">
      <formula>IF($BJ48&gt;$BJ$34,1)</formula>
    </cfRule>
  </conditionalFormatting>
  <conditionalFormatting sqref="BK48">
    <cfRule type="expression" dxfId="394" priority="158" stopIfTrue="1">
      <formula>IF($BK48&gt;$BK$34,1)</formula>
    </cfRule>
  </conditionalFormatting>
  <conditionalFormatting sqref="BL48">
    <cfRule type="expression" dxfId="393" priority="157" stopIfTrue="1">
      <formula>IF($BL48&gt;$BL$34,1)</formula>
    </cfRule>
  </conditionalFormatting>
  <conditionalFormatting sqref="BM48">
    <cfRule type="expression" dxfId="392" priority="156" stopIfTrue="1">
      <formula>IF($BM48&gt;$BM$34,1)</formula>
    </cfRule>
  </conditionalFormatting>
  <conditionalFormatting sqref="BN48">
    <cfRule type="expression" dxfId="391" priority="155" stopIfTrue="1">
      <formula>IF($BN48&gt;$BN$34,1)</formula>
    </cfRule>
  </conditionalFormatting>
  <conditionalFormatting sqref="BO48">
    <cfRule type="expression" dxfId="390" priority="154" stopIfTrue="1">
      <formula>IF($BO48&gt;$BO$34,1)</formula>
    </cfRule>
  </conditionalFormatting>
  <conditionalFormatting sqref="BP48">
    <cfRule type="expression" dxfId="389" priority="153" stopIfTrue="1">
      <formula>IF($BP49&gt;$BP$34,1)</formula>
    </cfRule>
  </conditionalFormatting>
  <conditionalFormatting sqref="BC48">
    <cfRule type="expression" dxfId="388" priority="152" stopIfTrue="1">
      <formula>IF($BC48&gt;$BC$34,1)</formula>
    </cfRule>
  </conditionalFormatting>
  <conditionalFormatting sqref="BE48">
    <cfRule type="expression" dxfId="387" priority="151" stopIfTrue="1">
      <formula>IF($BE48&gt;$BE$34,1)</formula>
    </cfRule>
  </conditionalFormatting>
  <conditionalFormatting sqref="BF48">
    <cfRule type="expression" dxfId="386" priority="150" stopIfTrue="1">
      <formula>IF($BF48&gt;$BF$34,1)</formula>
    </cfRule>
  </conditionalFormatting>
  <conditionalFormatting sqref="BG48">
    <cfRule type="expression" dxfId="385" priority="149" stopIfTrue="1">
      <formula>IF($BG48&gt;$BG$34,1)</formula>
    </cfRule>
  </conditionalFormatting>
  <conditionalFormatting sqref="BH48">
    <cfRule type="expression" dxfId="384" priority="148" stopIfTrue="1">
      <formula>IF($BH48&gt;$BH$34,1)</formula>
    </cfRule>
  </conditionalFormatting>
  <conditionalFormatting sqref="BI48">
    <cfRule type="expression" dxfId="383" priority="147" stopIfTrue="1">
      <formula>IF($BI48&gt;$BI$34,1)</formula>
    </cfRule>
  </conditionalFormatting>
  <conditionalFormatting sqref="BJ48">
    <cfRule type="expression" dxfId="382" priority="146" stopIfTrue="1">
      <formula>IF($BJ48&gt;$BJ$34,1)</formula>
    </cfRule>
  </conditionalFormatting>
  <conditionalFormatting sqref="BK48">
    <cfRule type="expression" dxfId="381" priority="145" stopIfTrue="1">
      <formula>IF($BK48&gt;$BK$34,1)</formula>
    </cfRule>
  </conditionalFormatting>
  <conditionalFormatting sqref="BL48">
    <cfRule type="expression" dxfId="380" priority="144" stopIfTrue="1">
      <formula>IF($BL48&gt;$BL$34,1)</formula>
    </cfRule>
  </conditionalFormatting>
  <conditionalFormatting sqref="BM48">
    <cfRule type="expression" dxfId="379" priority="143" stopIfTrue="1">
      <formula>IF($BM48&gt;$BM$34,1)</formula>
    </cfRule>
  </conditionalFormatting>
  <conditionalFormatting sqref="BN48">
    <cfRule type="expression" dxfId="378" priority="142" stopIfTrue="1">
      <formula>IF($BN48&gt;$BN$34,1)</formula>
    </cfRule>
  </conditionalFormatting>
  <conditionalFormatting sqref="BO48">
    <cfRule type="expression" dxfId="377" priority="141" stopIfTrue="1">
      <formula>IF($BO48&gt;$BO$34,1)</formula>
    </cfRule>
  </conditionalFormatting>
  <conditionalFormatting sqref="BP48">
    <cfRule type="expression" dxfId="376" priority="140" stopIfTrue="1">
      <formula>IF($BP49&gt;$BP$34,1)</formula>
    </cfRule>
  </conditionalFormatting>
  <conditionalFormatting sqref="BC48">
    <cfRule type="expression" dxfId="375" priority="139" stopIfTrue="1">
      <formula>IF($BC48&gt;$BC$34,1)</formula>
    </cfRule>
  </conditionalFormatting>
  <conditionalFormatting sqref="BE48">
    <cfRule type="expression" dxfId="374" priority="138" stopIfTrue="1">
      <formula>IF($BE48&gt;$BE$34,1)</formula>
    </cfRule>
  </conditionalFormatting>
  <conditionalFormatting sqref="BF48">
    <cfRule type="expression" dxfId="373" priority="137" stopIfTrue="1">
      <formula>IF($BF48&gt;$BF$34,1)</formula>
    </cfRule>
  </conditionalFormatting>
  <conditionalFormatting sqref="BG48">
    <cfRule type="expression" dxfId="372" priority="136" stopIfTrue="1">
      <formula>IF($BG48&gt;$BG$34,1)</formula>
    </cfRule>
  </conditionalFormatting>
  <conditionalFormatting sqref="BH48">
    <cfRule type="expression" dxfId="371" priority="135" stopIfTrue="1">
      <formula>IF($BH48&gt;$BH$34,1)</formula>
    </cfRule>
  </conditionalFormatting>
  <conditionalFormatting sqref="BI48">
    <cfRule type="expression" dxfId="370" priority="134" stopIfTrue="1">
      <formula>IF($BI48&gt;$BI$34,1)</formula>
    </cfRule>
  </conditionalFormatting>
  <conditionalFormatting sqref="BJ48">
    <cfRule type="expression" dxfId="369" priority="133" stopIfTrue="1">
      <formula>IF($BJ48&gt;$BJ$34,1)</formula>
    </cfRule>
  </conditionalFormatting>
  <conditionalFormatting sqref="BK48">
    <cfRule type="expression" dxfId="368" priority="132" stopIfTrue="1">
      <formula>IF($BK48&gt;$BK$34,1)</formula>
    </cfRule>
  </conditionalFormatting>
  <conditionalFormatting sqref="BL48">
    <cfRule type="expression" dxfId="367" priority="131" stopIfTrue="1">
      <formula>IF($BL48&gt;$BL$34,1)</formula>
    </cfRule>
  </conditionalFormatting>
  <conditionalFormatting sqref="BM48">
    <cfRule type="expression" dxfId="366" priority="130" stopIfTrue="1">
      <formula>IF($BM48&gt;$BM$34,1)</formula>
    </cfRule>
  </conditionalFormatting>
  <conditionalFormatting sqref="BN48">
    <cfRule type="expression" dxfId="365" priority="129" stopIfTrue="1">
      <formula>IF($BN48&gt;$BN$34,1)</formula>
    </cfRule>
  </conditionalFormatting>
  <conditionalFormatting sqref="BO48">
    <cfRule type="expression" dxfId="364" priority="128" stopIfTrue="1">
      <formula>IF($BO48&gt;$BO$34,1)</formula>
    </cfRule>
  </conditionalFormatting>
  <conditionalFormatting sqref="BP48">
    <cfRule type="expression" dxfId="363" priority="127" stopIfTrue="1">
      <formula>IF($BP49&gt;$BP$34,1)</formula>
    </cfRule>
  </conditionalFormatting>
  <conditionalFormatting sqref="BU48">
    <cfRule type="expression" dxfId="362" priority="126" stopIfTrue="1">
      <formula>IF($BU48&gt;$BU$34,1)</formula>
    </cfRule>
  </conditionalFormatting>
  <conditionalFormatting sqref="BV48">
    <cfRule type="expression" dxfId="361" priority="125" stopIfTrue="1">
      <formula>IF($BV48&gt;$BV$34,1)</formula>
    </cfRule>
  </conditionalFormatting>
  <conditionalFormatting sqref="BW48">
    <cfRule type="expression" dxfId="360" priority="124" stopIfTrue="1">
      <formula>IF($BW48&gt;$BW$34,1)</formula>
    </cfRule>
  </conditionalFormatting>
  <conditionalFormatting sqref="BX48">
    <cfRule type="expression" dxfId="359" priority="123" stopIfTrue="1">
      <formula>IF($BX48&gt;$BX$34,1)</formula>
    </cfRule>
  </conditionalFormatting>
  <conditionalFormatting sqref="BY48">
    <cfRule type="expression" dxfId="358" priority="122" stopIfTrue="1">
      <formula>IF($BY48&gt;$BY$34,1)</formula>
    </cfRule>
  </conditionalFormatting>
  <conditionalFormatting sqref="BZ48">
    <cfRule type="expression" dxfId="357" priority="121" stopIfTrue="1">
      <formula>IF($BZ48&gt;$BZ$34,1)</formula>
    </cfRule>
  </conditionalFormatting>
  <conditionalFormatting sqref="CA48">
    <cfRule type="expression" dxfId="356" priority="120" stopIfTrue="1">
      <formula>IF($CA48&gt;$CA$34,1)</formula>
    </cfRule>
  </conditionalFormatting>
  <conditionalFormatting sqref="CB48">
    <cfRule type="expression" dxfId="355" priority="119" stopIfTrue="1">
      <formula>IF($CB$39&gt;$CB$34,1)</formula>
    </cfRule>
  </conditionalFormatting>
  <conditionalFormatting sqref="CC48">
    <cfRule type="expression" dxfId="354" priority="118" stopIfTrue="1">
      <formula>IF($CC48&gt;$CC$34,1)</formula>
    </cfRule>
  </conditionalFormatting>
  <conditionalFormatting sqref="CD48">
    <cfRule type="expression" dxfId="353" priority="117" stopIfTrue="1">
      <formula>IF($CD48&gt;$CD$34,1)</formula>
    </cfRule>
  </conditionalFormatting>
  <conditionalFormatting sqref="CE48">
    <cfRule type="expression" dxfId="352" priority="116" stopIfTrue="1">
      <formula>IF($CE48&gt;$CE$34,1)</formula>
    </cfRule>
  </conditionalFormatting>
  <conditionalFormatting sqref="CF48">
    <cfRule type="expression" dxfId="351" priority="115" stopIfTrue="1">
      <formula>IF($CF48&gt;$CF$34,1)</formula>
    </cfRule>
  </conditionalFormatting>
  <conditionalFormatting sqref="CG48">
    <cfRule type="expression" dxfId="350" priority="114" stopIfTrue="1">
      <formula>IF($CG48&gt;$CG$34,1)</formula>
    </cfRule>
  </conditionalFormatting>
  <conditionalFormatting sqref="CH48">
    <cfRule type="expression" dxfId="349" priority="113" stopIfTrue="1">
      <formula>IF($CH48&gt;$CH$34,1)</formula>
    </cfRule>
  </conditionalFormatting>
  <conditionalFormatting sqref="CI48">
    <cfRule type="expression" dxfId="348" priority="112" stopIfTrue="1">
      <formula>IF($CI48&gt;$CI$34,1)</formula>
    </cfRule>
  </conditionalFormatting>
  <conditionalFormatting sqref="CJ48">
    <cfRule type="expression" dxfId="347" priority="111" stopIfTrue="1">
      <formula>IF($CJ48&gt;$CJ$34,1)</formula>
    </cfRule>
  </conditionalFormatting>
  <conditionalFormatting sqref="CK48">
    <cfRule type="expression" dxfId="346" priority="110" stopIfTrue="1">
      <formula>IF($CK48&gt;$CK$34,1)</formula>
    </cfRule>
  </conditionalFormatting>
  <conditionalFormatting sqref="CL48">
    <cfRule type="expression" dxfId="345" priority="109" stopIfTrue="1">
      <formula>IF($CL48&gt;$CL$34,1)</formula>
    </cfRule>
  </conditionalFormatting>
  <conditionalFormatting sqref="CM48">
    <cfRule type="expression" dxfId="344" priority="108" stopIfTrue="1">
      <formula>IF($CM48&gt;$CM$34,1)</formula>
    </cfRule>
  </conditionalFormatting>
  <conditionalFormatting sqref="BU48">
    <cfRule type="expression" dxfId="343" priority="107" stopIfTrue="1">
      <formula>IF($BU48&gt;$BU$34,1)</formula>
    </cfRule>
  </conditionalFormatting>
  <conditionalFormatting sqref="BV48">
    <cfRule type="expression" dxfId="342" priority="106" stopIfTrue="1">
      <formula>IF($BV48&gt;$BV$34,1)</formula>
    </cfRule>
  </conditionalFormatting>
  <conditionalFormatting sqref="BW48">
    <cfRule type="expression" dxfId="341" priority="105" stopIfTrue="1">
      <formula>IF($BW48&gt;$BW$34,1)</formula>
    </cfRule>
  </conditionalFormatting>
  <conditionalFormatting sqref="BX48">
    <cfRule type="expression" dxfId="340" priority="104" stopIfTrue="1">
      <formula>IF($BX48&gt;$BX$34,1)</formula>
    </cfRule>
  </conditionalFormatting>
  <conditionalFormatting sqref="BY48">
    <cfRule type="expression" dxfId="339" priority="103" stopIfTrue="1">
      <formula>IF($BY48&gt;$BY$34,1)</formula>
    </cfRule>
  </conditionalFormatting>
  <conditionalFormatting sqref="BZ48">
    <cfRule type="expression" dxfId="338" priority="102" stopIfTrue="1">
      <formula>IF($BZ48&gt;$BZ$34,1)</formula>
    </cfRule>
  </conditionalFormatting>
  <conditionalFormatting sqref="CA48">
    <cfRule type="expression" dxfId="337" priority="101" stopIfTrue="1">
      <formula>IF($CA48&gt;$CA$34,1)</formula>
    </cfRule>
  </conditionalFormatting>
  <conditionalFormatting sqref="CB48">
    <cfRule type="expression" dxfId="336" priority="100" stopIfTrue="1">
      <formula>IF($CB$39&gt;$CB$34,1)</formula>
    </cfRule>
  </conditionalFormatting>
  <conditionalFormatting sqref="CC48">
    <cfRule type="expression" dxfId="335" priority="99" stopIfTrue="1">
      <formula>IF($CC48&gt;$CC$34,1)</formula>
    </cfRule>
  </conditionalFormatting>
  <conditionalFormatting sqref="CD48">
    <cfRule type="expression" dxfId="334" priority="98" stopIfTrue="1">
      <formula>IF($CD48&gt;$CD$34,1)</formula>
    </cfRule>
  </conditionalFormatting>
  <conditionalFormatting sqref="CE48">
    <cfRule type="expression" dxfId="333" priority="97" stopIfTrue="1">
      <formula>IF($CE48&gt;$CE$34,1)</formula>
    </cfRule>
  </conditionalFormatting>
  <conditionalFormatting sqref="CF48">
    <cfRule type="expression" dxfId="332" priority="96" stopIfTrue="1">
      <formula>IF($CF48&gt;$CF$34,1)</formula>
    </cfRule>
  </conditionalFormatting>
  <conditionalFormatting sqref="CG48">
    <cfRule type="expression" dxfId="331" priority="95" stopIfTrue="1">
      <formula>IF($CG48&gt;$CG$34,1)</formula>
    </cfRule>
  </conditionalFormatting>
  <conditionalFormatting sqref="CH48">
    <cfRule type="expression" dxfId="330" priority="94" stopIfTrue="1">
      <formula>IF($CH48&gt;$CH$34,1)</formula>
    </cfRule>
  </conditionalFormatting>
  <conditionalFormatting sqref="CI48">
    <cfRule type="expression" dxfId="329" priority="93" stopIfTrue="1">
      <formula>IF($CI48&gt;$CI$34,1)</formula>
    </cfRule>
  </conditionalFormatting>
  <conditionalFormatting sqref="CJ48">
    <cfRule type="expression" dxfId="328" priority="92" stopIfTrue="1">
      <formula>IF($CJ48&gt;$CJ$34,1)</formula>
    </cfRule>
  </conditionalFormatting>
  <conditionalFormatting sqref="CK48">
    <cfRule type="expression" dxfId="327" priority="91" stopIfTrue="1">
      <formula>IF($CK48&gt;$CK$34,1)</formula>
    </cfRule>
  </conditionalFormatting>
  <conditionalFormatting sqref="CL48">
    <cfRule type="expression" dxfId="326" priority="90" stopIfTrue="1">
      <formula>IF($CL48&gt;$CL$34,1)</formula>
    </cfRule>
  </conditionalFormatting>
  <conditionalFormatting sqref="CM48">
    <cfRule type="expression" dxfId="325" priority="89" stopIfTrue="1">
      <formula>IF($CM48&gt;$CM$34,1)</formula>
    </cfRule>
  </conditionalFormatting>
  <conditionalFormatting sqref="BU48">
    <cfRule type="expression" dxfId="324" priority="88" stopIfTrue="1">
      <formula>IF($BU48&gt;$BU$34,1)</formula>
    </cfRule>
  </conditionalFormatting>
  <conditionalFormatting sqref="BV48">
    <cfRule type="expression" dxfId="323" priority="87" stopIfTrue="1">
      <formula>IF($BV48&gt;$BV$34,1)</formula>
    </cfRule>
  </conditionalFormatting>
  <conditionalFormatting sqref="BW48">
    <cfRule type="expression" dxfId="322" priority="86" stopIfTrue="1">
      <formula>IF($BW48&gt;$BW$34,1)</formula>
    </cfRule>
  </conditionalFormatting>
  <conditionalFormatting sqref="BX48">
    <cfRule type="expression" dxfId="321" priority="85" stopIfTrue="1">
      <formula>IF($BX48&gt;$BX$34,1)</formula>
    </cfRule>
  </conditionalFormatting>
  <conditionalFormatting sqref="BY48">
    <cfRule type="expression" dxfId="320" priority="84" stopIfTrue="1">
      <formula>IF($BY48&gt;$BY$34,1)</formula>
    </cfRule>
  </conditionalFormatting>
  <conditionalFormatting sqref="BZ48">
    <cfRule type="expression" dxfId="319" priority="83" stopIfTrue="1">
      <formula>IF($BZ48&gt;$BZ$34,1)</formula>
    </cfRule>
  </conditionalFormatting>
  <conditionalFormatting sqref="CA48">
    <cfRule type="expression" dxfId="318" priority="82" stopIfTrue="1">
      <formula>IF($CA48&gt;$CA$34,1)</formula>
    </cfRule>
  </conditionalFormatting>
  <conditionalFormatting sqref="CB48">
    <cfRule type="expression" dxfId="317" priority="81" stopIfTrue="1">
      <formula>IF($CB$39&gt;$CB$34,1)</formula>
    </cfRule>
  </conditionalFormatting>
  <conditionalFormatting sqref="CC48">
    <cfRule type="expression" dxfId="316" priority="80" stopIfTrue="1">
      <formula>IF($CC48&gt;$CC$34,1)</formula>
    </cfRule>
  </conditionalFormatting>
  <conditionalFormatting sqref="CD48">
    <cfRule type="expression" dxfId="315" priority="79" stopIfTrue="1">
      <formula>IF($CD48&gt;$CD$34,1)</formula>
    </cfRule>
  </conditionalFormatting>
  <conditionalFormatting sqref="CE48">
    <cfRule type="expression" dxfId="314" priority="78" stopIfTrue="1">
      <formula>IF($CE48&gt;$CE$34,1)</formula>
    </cfRule>
  </conditionalFormatting>
  <conditionalFormatting sqref="CF48">
    <cfRule type="expression" dxfId="313" priority="77" stopIfTrue="1">
      <formula>IF($CF48&gt;$CF$34,1)</formula>
    </cfRule>
  </conditionalFormatting>
  <conditionalFormatting sqref="CG48">
    <cfRule type="expression" dxfId="312" priority="76" stopIfTrue="1">
      <formula>IF($CG48&gt;$CG$34,1)</formula>
    </cfRule>
  </conditionalFormatting>
  <conditionalFormatting sqref="CH48">
    <cfRule type="expression" dxfId="311" priority="75" stopIfTrue="1">
      <formula>IF($CH48&gt;$CH$34,1)</formula>
    </cfRule>
  </conditionalFormatting>
  <conditionalFormatting sqref="CI48">
    <cfRule type="expression" dxfId="310" priority="74" stopIfTrue="1">
      <formula>IF($CI48&gt;$CI$34,1)</formula>
    </cfRule>
  </conditionalFormatting>
  <conditionalFormatting sqref="CJ48">
    <cfRule type="expression" dxfId="309" priority="73" stopIfTrue="1">
      <formula>IF($CJ48&gt;$CJ$34,1)</formula>
    </cfRule>
  </conditionalFormatting>
  <conditionalFormatting sqref="CK48">
    <cfRule type="expression" dxfId="308" priority="72" stopIfTrue="1">
      <formula>IF($CK48&gt;$CK$34,1)</formula>
    </cfRule>
  </conditionalFormatting>
  <conditionalFormatting sqref="CL48">
    <cfRule type="expression" dxfId="307" priority="71" stopIfTrue="1">
      <formula>IF($CL48&gt;$CL$34,1)</formula>
    </cfRule>
  </conditionalFormatting>
  <conditionalFormatting sqref="CM48">
    <cfRule type="expression" dxfId="306" priority="70" stopIfTrue="1">
      <formula>IF($CM48&gt;$CM$34,1)</formula>
    </cfRule>
  </conditionalFormatting>
  <conditionalFormatting sqref="CO48">
    <cfRule type="expression" dxfId="305" priority="69" stopIfTrue="1">
      <formula>IF($CO48&gt;$CO$34,1)</formula>
    </cfRule>
  </conditionalFormatting>
  <conditionalFormatting sqref="CP48">
    <cfRule type="expression" dxfId="304" priority="68" stopIfTrue="1">
      <formula>IF($CP48&gt;$CP$34,1)</formula>
    </cfRule>
  </conditionalFormatting>
  <conditionalFormatting sqref="CQ48">
    <cfRule type="expression" dxfId="303" priority="67" stopIfTrue="1">
      <formula>IF($CQ48&gt;$CQ$34,1)</formula>
    </cfRule>
  </conditionalFormatting>
  <conditionalFormatting sqref="CR48">
    <cfRule type="expression" dxfId="302" priority="66" stopIfTrue="1">
      <formula>IF($CR48&gt;$CR$34,1)</formula>
    </cfRule>
  </conditionalFormatting>
  <conditionalFormatting sqref="CS48">
    <cfRule type="expression" dxfId="301" priority="65" stopIfTrue="1">
      <formula>IF($CS48&gt;$CS$34,1)</formula>
    </cfRule>
  </conditionalFormatting>
  <conditionalFormatting sqref="CT48">
    <cfRule type="expression" dxfId="300" priority="64" stopIfTrue="1">
      <formula>IF($CT48&gt;$CT$34,1)</formula>
    </cfRule>
  </conditionalFormatting>
  <conditionalFormatting sqref="CU48">
    <cfRule type="expression" dxfId="299" priority="63" stopIfTrue="1">
      <formula>IF($CU48&gt;$CU$34,1)</formula>
    </cfRule>
  </conditionalFormatting>
  <conditionalFormatting sqref="CV48">
    <cfRule type="expression" dxfId="298" priority="62" stopIfTrue="1">
      <formula>IF($CV48&gt;$CV$34,1)</formula>
    </cfRule>
  </conditionalFormatting>
  <conditionalFormatting sqref="CW48">
    <cfRule type="expression" dxfId="297" priority="61" stopIfTrue="1">
      <formula>IF($CW48&gt;$CW$34,1)</formula>
    </cfRule>
  </conditionalFormatting>
  <conditionalFormatting sqref="CO48">
    <cfRule type="expression" dxfId="296" priority="60" stopIfTrue="1">
      <formula>IF($CO48&gt;$CO$34,1)</formula>
    </cfRule>
  </conditionalFormatting>
  <conditionalFormatting sqref="CP48">
    <cfRule type="expression" dxfId="295" priority="59" stopIfTrue="1">
      <formula>IF($CP48&gt;$CP$34,1)</formula>
    </cfRule>
  </conditionalFormatting>
  <conditionalFormatting sqref="CQ48">
    <cfRule type="expression" dxfId="294" priority="58" stopIfTrue="1">
      <formula>IF($CQ48&gt;$CQ$34,1)</formula>
    </cfRule>
  </conditionalFormatting>
  <conditionalFormatting sqref="CR48">
    <cfRule type="expression" dxfId="293" priority="57" stopIfTrue="1">
      <formula>IF($CR48&gt;$CR$34,1)</formula>
    </cfRule>
  </conditionalFormatting>
  <conditionalFormatting sqref="CS48">
    <cfRule type="expression" dxfId="292" priority="56" stopIfTrue="1">
      <formula>IF($CS48&gt;$CS$34,1)</formula>
    </cfRule>
  </conditionalFormatting>
  <conditionalFormatting sqref="CT48">
    <cfRule type="expression" dxfId="291" priority="55" stopIfTrue="1">
      <formula>IF($CT48&gt;$CT$34,1)</formula>
    </cfRule>
  </conditionalFormatting>
  <conditionalFormatting sqref="CU48">
    <cfRule type="expression" dxfId="290" priority="54" stopIfTrue="1">
      <formula>IF($CU48&gt;$CU$34,1)</formula>
    </cfRule>
  </conditionalFormatting>
  <conditionalFormatting sqref="CV48">
    <cfRule type="expression" dxfId="289" priority="53" stopIfTrue="1">
      <formula>IF($CV48&gt;$CV$34,1)</formula>
    </cfRule>
  </conditionalFormatting>
  <conditionalFormatting sqref="CW48">
    <cfRule type="expression" dxfId="288" priority="52" stopIfTrue="1">
      <formula>IF($CW48&gt;$CW$34,1)</formula>
    </cfRule>
  </conditionalFormatting>
  <conditionalFormatting sqref="CO48">
    <cfRule type="expression" dxfId="287" priority="51" stopIfTrue="1">
      <formula>IF($CO48&gt;$CO$34,1)</formula>
    </cfRule>
  </conditionalFormatting>
  <conditionalFormatting sqref="CP48">
    <cfRule type="expression" dxfId="286" priority="50" stopIfTrue="1">
      <formula>IF($CP48&gt;$CP$34,1)</formula>
    </cfRule>
  </conditionalFormatting>
  <conditionalFormatting sqref="CQ48">
    <cfRule type="expression" dxfId="285" priority="49" stopIfTrue="1">
      <formula>IF($CQ48&gt;$CQ$34,1)</formula>
    </cfRule>
  </conditionalFormatting>
  <conditionalFormatting sqref="CR48">
    <cfRule type="expression" dxfId="284" priority="48" stopIfTrue="1">
      <formula>IF($CR48&gt;$CR$34,1)</formula>
    </cfRule>
  </conditionalFormatting>
  <conditionalFormatting sqref="CS48">
    <cfRule type="expression" dxfId="283" priority="47" stopIfTrue="1">
      <formula>IF($CS48&gt;$CS$34,1)</formula>
    </cfRule>
  </conditionalFormatting>
  <conditionalFormatting sqref="CT48">
    <cfRule type="expression" dxfId="282" priority="46" stopIfTrue="1">
      <formula>IF($CT48&gt;$CT$34,1)</formula>
    </cfRule>
  </conditionalFormatting>
  <conditionalFormatting sqref="CU48">
    <cfRule type="expression" dxfId="281" priority="45" stopIfTrue="1">
      <formula>IF($CU48&gt;$CU$34,1)</formula>
    </cfRule>
  </conditionalFormatting>
  <conditionalFormatting sqref="CV48">
    <cfRule type="expression" dxfId="280" priority="44" stopIfTrue="1">
      <formula>IF($CV48&gt;$CV$34,1)</formula>
    </cfRule>
  </conditionalFormatting>
  <conditionalFormatting sqref="CW48">
    <cfRule type="expression" dxfId="279" priority="43" stopIfTrue="1">
      <formula>IF($CW48&gt;$CW$34,1)</formula>
    </cfRule>
  </conditionalFormatting>
  <conditionalFormatting sqref="DC48">
    <cfRule type="expression" dxfId="278" priority="42" stopIfTrue="1">
      <formula>IF($DC48&gt;$DC$34,1)</formula>
    </cfRule>
  </conditionalFormatting>
  <conditionalFormatting sqref="DD48">
    <cfRule type="expression" dxfId="277" priority="41" stopIfTrue="1">
      <formula>IF($DD48&gt;$DD$34,1)</formula>
    </cfRule>
  </conditionalFormatting>
  <conditionalFormatting sqref="DE48">
    <cfRule type="expression" dxfId="276" priority="40" stopIfTrue="1">
      <formula>IF($DE48&gt;$DE$34,1)</formula>
    </cfRule>
  </conditionalFormatting>
  <conditionalFormatting sqref="DG48">
    <cfRule type="expression" dxfId="275" priority="39" stopIfTrue="1">
      <formula>IF($DG48&gt;$DG$34,1)</formula>
    </cfRule>
  </conditionalFormatting>
  <conditionalFormatting sqref="DH48">
    <cfRule type="expression" dxfId="274" priority="38" stopIfTrue="1">
      <formula>IF($DH48&gt;$DH$34,1)</formula>
    </cfRule>
  </conditionalFormatting>
  <conditionalFormatting sqref="DI48">
    <cfRule type="expression" dxfId="273" priority="37" stopIfTrue="1">
      <formula>IF($DI$39&gt;$DI$34,1)</formula>
    </cfRule>
  </conditionalFormatting>
  <conditionalFormatting sqref="DJ48">
    <cfRule type="expression" dxfId="272" priority="36" stopIfTrue="1">
      <formula>IF($DJ48&gt;$DJ$34,1)</formula>
    </cfRule>
  </conditionalFormatting>
  <conditionalFormatting sqref="DC48">
    <cfRule type="expression" dxfId="271" priority="35" stopIfTrue="1">
      <formula>IF($DC48&gt;$DC$34,1)</formula>
    </cfRule>
  </conditionalFormatting>
  <conditionalFormatting sqref="DD48">
    <cfRule type="expression" dxfId="270" priority="34" stopIfTrue="1">
      <formula>IF($DD48&gt;$DD$34,1)</formula>
    </cfRule>
  </conditionalFormatting>
  <conditionalFormatting sqref="DE48">
    <cfRule type="expression" dxfId="269" priority="33" stopIfTrue="1">
      <formula>IF($DE48&gt;$DE$34,1)</formula>
    </cfRule>
  </conditionalFormatting>
  <conditionalFormatting sqref="DG48">
    <cfRule type="expression" dxfId="268" priority="32" stopIfTrue="1">
      <formula>IF($DG48&gt;$DG$34,1)</formula>
    </cfRule>
  </conditionalFormatting>
  <conditionalFormatting sqref="DH48">
    <cfRule type="expression" dxfId="267" priority="31" stopIfTrue="1">
      <formula>IF($DH48&gt;$DH$34,1)</formula>
    </cfRule>
  </conditionalFormatting>
  <conditionalFormatting sqref="DI48">
    <cfRule type="expression" dxfId="266" priority="30" stopIfTrue="1">
      <formula>IF($DI$39&gt;$DI$34,1)</formula>
    </cfRule>
  </conditionalFormatting>
  <conditionalFormatting sqref="DJ48">
    <cfRule type="expression" dxfId="265" priority="29" stopIfTrue="1">
      <formula>IF($DJ48&gt;$DJ$34,1)</formula>
    </cfRule>
  </conditionalFormatting>
  <conditionalFormatting sqref="DC48">
    <cfRule type="expression" dxfId="264" priority="28" stopIfTrue="1">
      <formula>IF($DC48&gt;$DC$34,1)</formula>
    </cfRule>
  </conditionalFormatting>
  <conditionalFormatting sqref="DD48">
    <cfRule type="expression" dxfId="263" priority="27" stopIfTrue="1">
      <formula>IF($DD48&gt;$DD$34,1)</formula>
    </cfRule>
  </conditionalFormatting>
  <conditionalFormatting sqref="DE48">
    <cfRule type="expression" dxfId="262" priority="26" stopIfTrue="1">
      <formula>IF($DE48&gt;$DE$34,1)</formula>
    </cfRule>
  </conditionalFormatting>
  <conditionalFormatting sqref="DG48">
    <cfRule type="expression" dxfId="261" priority="25" stopIfTrue="1">
      <formula>IF($DG48&gt;$DG$34,1)</formula>
    </cfRule>
  </conditionalFormatting>
  <conditionalFormatting sqref="DH48">
    <cfRule type="expression" dxfId="260" priority="24" stopIfTrue="1">
      <formula>IF($DH48&gt;$DH$34,1)</formula>
    </cfRule>
  </conditionalFormatting>
  <conditionalFormatting sqref="DI48">
    <cfRule type="expression" dxfId="259" priority="23" stopIfTrue="1">
      <formula>IF($DI$39&gt;$DI$34,1)</formula>
    </cfRule>
  </conditionalFormatting>
  <conditionalFormatting sqref="DJ48">
    <cfRule type="expression" dxfId="258" priority="22" stopIfTrue="1">
      <formula>IF($DJ48&gt;$DJ$34,1)</formula>
    </cfRule>
  </conditionalFormatting>
  <conditionalFormatting sqref="FP48">
    <cfRule type="expression" dxfId="257" priority="21" stopIfTrue="1">
      <formula>IF($FP48&gt;$FP$34,1)</formula>
    </cfRule>
  </conditionalFormatting>
  <conditionalFormatting sqref="FQ48">
    <cfRule type="expression" dxfId="256" priority="20" stopIfTrue="1">
      <formula>IF($FQ48&gt;$FQ$34,1)</formula>
    </cfRule>
  </conditionalFormatting>
  <conditionalFormatting sqref="FR48">
    <cfRule type="expression" dxfId="255" priority="19" stopIfTrue="1">
      <formula>IF($FR48&gt;$FR$34,1)</formula>
    </cfRule>
  </conditionalFormatting>
  <conditionalFormatting sqref="FP48">
    <cfRule type="expression" dxfId="254" priority="18" stopIfTrue="1">
      <formula>IF($FP48&gt;$FP$34,1)</formula>
    </cfRule>
  </conditionalFormatting>
  <conditionalFormatting sqref="FQ48">
    <cfRule type="expression" dxfId="253" priority="17" stopIfTrue="1">
      <formula>IF($FQ48&gt;$FQ$34,1)</formula>
    </cfRule>
  </conditionalFormatting>
  <conditionalFormatting sqref="FR48">
    <cfRule type="expression" dxfId="252" priority="16" stopIfTrue="1">
      <formula>IF($FR48&gt;$FR$34,1)</formula>
    </cfRule>
  </conditionalFormatting>
  <conditionalFormatting sqref="FP48">
    <cfRule type="expression" dxfId="251" priority="15" stopIfTrue="1">
      <formula>IF($FP48&gt;$FP$34,1)</formula>
    </cfRule>
  </conditionalFormatting>
  <conditionalFormatting sqref="FQ48">
    <cfRule type="expression" dxfId="250" priority="14" stopIfTrue="1">
      <formula>IF($FQ48&gt;$FQ$34,1)</formula>
    </cfRule>
  </conditionalFormatting>
  <conditionalFormatting sqref="FR48">
    <cfRule type="expression" dxfId="249" priority="13" stopIfTrue="1">
      <formula>IF($FR48&gt;$FR$34,1)</formula>
    </cfRule>
  </conditionalFormatting>
  <conditionalFormatting sqref="BD48">
    <cfRule type="expression" dxfId="248" priority="12" stopIfTrue="1">
      <formula>IF($BD48&gt;$BD$34,1)</formula>
    </cfRule>
  </conditionalFormatting>
  <conditionalFormatting sqref="BD48">
    <cfRule type="expression" dxfId="247" priority="11" stopIfTrue="1">
      <formula>IF($BD48&gt;$BD$34,1)</formula>
    </cfRule>
  </conditionalFormatting>
  <conditionalFormatting sqref="BD48">
    <cfRule type="expression" dxfId="246" priority="10" stopIfTrue="1">
      <formula>IF($BD48&gt;$BD$34,1)</formula>
    </cfRule>
  </conditionalFormatting>
  <conditionalFormatting sqref="AZ48">
    <cfRule type="expression" dxfId="245" priority="9" stopIfTrue="1">
      <formula>IF($AZ48&gt;$AZ$34,1)</formula>
    </cfRule>
  </conditionalFormatting>
  <conditionalFormatting sqref="BB48">
    <cfRule type="expression" dxfId="244" priority="8" stopIfTrue="1">
      <formula>IF($BB48&gt;$BB$34,1)</formula>
    </cfRule>
  </conditionalFormatting>
  <conditionalFormatting sqref="AZ48">
    <cfRule type="expression" dxfId="243" priority="7" stopIfTrue="1">
      <formula>IF($AZ48&gt;$AX$34,1)</formula>
    </cfRule>
  </conditionalFormatting>
  <conditionalFormatting sqref="BB48">
    <cfRule type="expression" dxfId="242" priority="6" stopIfTrue="1">
      <formula>IF($BB48&gt;$BB$34,1)</formula>
    </cfRule>
  </conditionalFormatting>
  <conditionalFormatting sqref="AZ48">
    <cfRule type="expression" dxfId="241" priority="5" stopIfTrue="1">
      <formula>IF($AZ48&gt;$AX$34,1)</formula>
    </cfRule>
  </conditionalFormatting>
  <conditionalFormatting sqref="BB48">
    <cfRule type="expression" dxfId="240" priority="4" stopIfTrue="1">
      <formula>IF($BB48&gt;$BB$34,1)</formula>
    </cfRule>
  </conditionalFormatting>
  <conditionalFormatting sqref="BA48">
    <cfRule type="expression" dxfId="239" priority="3" stopIfTrue="1">
      <formula>IF($BB48&gt;$BB$34,1)</formula>
    </cfRule>
  </conditionalFormatting>
  <conditionalFormatting sqref="BA48">
    <cfRule type="expression" dxfId="238" priority="2" stopIfTrue="1">
      <formula>IF($BB48&gt;$BB$34,1)</formula>
    </cfRule>
  </conditionalFormatting>
  <conditionalFormatting sqref="BA48">
    <cfRule type="expression" dxfId="237" priority="1" stopIfTrue="1">
      <formula>IF($BB48&gt;$BB$34,1)</formula>
    </cfRule>
  </conditionalFormatting>
  <dataValidations count="24">
    <dataValidation type="list" allowBlank="1" showInputMessage="1" showErrorMessage="1" sqref="D20 G20 J20 M20 P20 S20 V20 Y20 AB20 AE20 AH20:AI20 AK20 AN20 AQ20 AT20 AW20 AZ20 BC20 BF20 BI20 BL20 BO20:BP20 BR20 BU20 BX20 CA20 CD20 CG20 CJ20 CM20 CP20 CS20 CV20:CW20 CY20 DB20 DE20 DH20 DK20 DN20 DQ20 DT20 DW20 DZ20 EC20:ED20 EF20 EI20 EL20 EO20 ER20 EU20 EX20 FA20 FD20 FG20 FJ20:FK20 FM20 FP20 FS20 FV20 FY20 GB20 GE20 GH20 GK20 GN20 GQ20:GR20 GT20 GW20 GZ20 HC20 HF20 HI20 HL20 HO20 HR20 HU20 HX20:HY20">
      <formula1>QIPP_Workstream_focus</formula1>
    </dataValidation>
    <dataValidation type="list" allowBlank="1" showInputMessage="1" showErrorMessage="1" sqref="DB37:ED37 FP37:GR37 EI37:FK37 G37:AI37 BU37:CW37 GW37:HY37 AN37:BP37">
      <formula1>Milestone_status</formula1>
    </dataValidation>
    <dataValidation type="list" allowBlank="1" showInputMessage="1" showErrorMessage="1" sqref="E16 AL16 BS16 CZ16 EG16 FN16 GU16">
      <formula1>Scale_of_QIPP_workstream</formula1>
    </dataValidation>
    <dataValidation type="list" allowBlank="1" showInputMessage="1" showErrorMessage="1" sqref="M17 U17 E17 AC17 FV17 GD17 FN17 GL17 AT17 BB17 AL17 BJ17 CA17 CI17 BS17 CQ17 DH17 DP17 CZ17 DX17 EO17 EW17 EG17 FE17 HC17 HK17 GU17 HS17">
      <formula1>FIMS_Categories</formula1>
    </dataValidation>
    <dataValidation type="list" allowBlank="1" showInputMessage="1" showErrorMessage="1" sqref="D22:AI22">
      <formula1>PCT_Milestone_Type_QIPP_Initiative_1</formula1>
    </dataValidation>
    <dataValidation type="list" allowBlank="1" showInputMessage="1" showErrorMessage="1" sqref="D33:AI33">
      <formula1>PCT_Milestone_end_date_QIPP_Initiative_1</formula1>
    </dataValidation>
    <dataValidation type="list" allowBlank="1" showInputMessage="1" showErrorMessage="1" sqref="AJ35 BQ35 CX35 EE35 FL35 GS35 HZ35">
      <formula1>RAG_Rating</formula1>
    </dataValidation>
    <dataValidation type="list" allowBlank="1" showInputMessage="1" showErrorMessage="1" sqref="AK22:BP22">
      <formula1>PCT_Milestone_Type_QIPP_Initiative_2</formula1>
    </dataValidation>
    <dataValidation type="list" allowBlank="1" showInputMessage="1" showErrorMessage="1" sqref="BR22:CW22">
      <formula1>PCT_Milestone_Type_QIPP_Initiative_3</formula1>
    </dataValidation>
    <dataValidation type="list" allowBlank="1" showInputMessage="1" showErrorMessage="1" sqref="CY22:ED22">
      <formula1>PCT_Milestone_Type_QIPP_Initiative_4</formula1>
    </dataValidation>
    <dataValidation type="list" allowBlank="1" showInputMessage="1" showErrorMessage="1" sqref="EF22:FK22">
      <formula1>PCT_Milestone_Type_QIPP_Initiative_5</formula1>
    </dataValidation>
    <dataValidation type="list" allowBlank="1" showInputMessage="1" showErrorMessage="1" sqref="FM22:GR22">
      <formula1>PCT_Milestone_Type_QIPP_Initiative_6</formula1>
    </dataValidation>
    <dataValidation type="list" allowBlank="1" showInputMessage="1" showErrorMessage="1" sqref="GT22:HY22">
      <formula1>PCT_Milestone_Type_QIPP_Initiative_7</formula1>
    </dataValidation>
    <dataValidation type="list" allowBlank="1" showInputMessage="1" showErrorMessage="1" sqref="C3">
      <formula1>SHA_Cluster</formula1>
    </dataValidation>
    <dataValidation type="list" allowBlank="1" showInputMessage="1" showErrorMessage="1" sqref="C4">
      <formula1>PCT_cluster</formula1>
    </dataValidation>
    <dataValidation type="list" allowBlank="1" showInputMessage="1" showErrorMessage="1" sqref="AK33:BP33">
      <formula1>PCT_Milestone_end_date_QIPP_Initiative_2</formula1>
    </dataValidation>
    <dataValidation type="list" allowBlank="1" showInputMessage="1" showErrorMessage="1" sqref="BR33:CW33">
      <formula1>PCT_Milestone_end_date_QIPP_Initiative_3</formula1>
    </dataValidation>
    <dataValidation type="list" allowBlank="1" showInputMessage="1" showErrorMessage="1" sqref="CY33:ED33">
      <formula1>PCT_Milestone_end_date_QIPP_Initiative_4</formula1>
    </dataValidation>
    <dataValidation type="list" allowBlank="1" showInputMessage="1" showErrorMessage="1" sqref="EF33:FK33">
      <formula1>PCT_Milestone_end_date_QIPP_Initiative_5</formula1>
    </dataValidation>
    <dataValidation type="list" allowBlank="1" showInputMessage="1" showErrorMessage="1" sqref="FM33:GR33">
      <formula1>PCT_Milestone_end_date_QIPP_Initiative_6</formula1>
    </dataValidation>
    <dataValidation type="list" allowBlank="1" showInputMessage="1" showErrorMessage="1" sqref="GT33:HY33">
      <formula1>PCT_Milestone_end_date_QIPP_Initiative_7</formula1>
    </dataValidation>
    <dataValidation type="list" allowBlank="1" showInputMessage="1" showErrorMessage="1" sqref="G21 J21 M21 P21 D21 S21 V21 Y21 AB21 AE21 AH21 AN21 AQ21 AT21 AW21 AK21 AZ21 BC21 BF21 BI21 BL21 BO21 BU21 BX21 CA21 CD21 BR21 CG21 CJ21 CM21 CP21 CS21 CV21 DB21 DE21 DH21 DK21 CY21 DN21 DQ21 DT21 DW21 DZ21 EC21 EI21 EL21 EO21 ER21 EF21 EU21 EX21 FA21 FD21 FG21 FJ21 FP21 FS21 FV21 FY21 FM21 GB21 GE21 GH21 GK21 GN21 GQ21 GW21 GZ21 HC21 HF21 GT21 HI21 HL21 HO21 HR21 HU21 HX21">
      <formula1>FIMS_Categories_Level_2_SHA</formula1>
    </dataValidation>
    <dataValidation type="list" allowBlank="1" showInputMessage="1" showErrorMessage="1" sqref="E81:K82 C5 D81 L82:AI82 D80:AI80 M81:AI81 BR80:CW81 GT80:HY81 AK80:BP81 EO82 CY80:ED81 FV82 EF80:FK81 FM80:GR81 EF82:EM82 FM82:FT82 HC82 GT82:HA82">
      <formula1>Number_of_organisations</formula1>
    </dataValidation>
    <dataValidation type="list" allowBlank="1" showInputMessage="1" showErrorMessage="1" sqref="BR39:CW79 C6 GT34:HY34 D34:AI34 FU82 L81 AK34:BP34 FM39:GR79 EN82 BR34:CW34 D39:AI79 GT39:HY79 CY34:ED34 CY39:ED79 HB82 EF34:FK34 EF39:FK79 FM34:GR34 AK39:BP79">
      <formula1>Date</formula1>
    </dataValidation>
  </dataValidations>
  <pageMargins left="0.70866141732283472" right="0.70866141732283472" top="0.74803149606299213" bottom="0.74803149606299213" header="0.31496062992125984" footer="0.31496062992125984"/>
  <pageSetup paperSize="8" scale="13" fitToWidth="2" fitToHeight="2" orientation="landscape" r:id="rId8"/>
  <headerFooter alignWithMargins="0"/>
  <colBreaks count="6" manualBreakCount="6">
    <brk id="36" max="1048575" man="1"/>
    <brk id="69" max="1048575" man="1"/>
    <brk id="102" max="1048575" man="1"/>
    <brk id="135" max="1048575" man="1"/>
    <brk id="168" max="1048575" man="1"/>
    <brk id="201" max="1048575" man="1"/>
  </colBreaks>
  <legacyDrawing r:id="rId9"/>
</worksheet>
</file>

<file path=xl/worksheets/sheet13.xml><?xml version="1.0" encoding="utf-8"?>
<worksheet xmlns="http://schemas.openxmlformats.org/spreadsheetml/2006/main" xmlns:r="http://schemas.openxmlformats.org/officeDocument/2006/relationships">
  <sheetPr enableFormatConditionsCalculation="0">
    <tabColor indexed="13"/>
    <pageSetUpPr fitToPage="1"/>
  </sheetPr>
  <dimension ref="A1"/>
  <sheetViews>
    <sheetView topLeftCell="A47" workbookViewId="0">
      <selection activeCell="R38" sqref="R38"/>
    </sheetView>
  </sheetViews>
  <sheetFormatPr defaultRowHeight="15"/>
  <sheetData/>
  <sheetProtection password="CA07" sheet="1"/>
  <customSheetViews>
    <customSheetView guid="{40F3301A-350B-4C91-8A86-FCF6B8B00353}" fitToPage="1">
      <selection activeCell="R68" sqref="R68"/>
      <pageMargins left="0.7" right="0.7" top="0.75" bottom="0.75" header="0.3" footer="0.3"/>
      <pageSetup paperSize="9" scale="27" orientation="portrait" r:id="rId1"/>
      <headerFooter alignWithMargins="0"/>
    </customSheetView>
    <customSheetView guid="{602C46CA-75E7-4764-8EAC-8D1F7A92EF25}" fitToPage="1">
      <selection activeCell="R68" sqref="R68"/>
      <pageMargins left="0.7" right="0.7" top="0.75" bottom="0.75" header="0.3" footer="0.3"/>
      <pageSetup paperSize="9" scale="27" orientation="portrait" r:id="rId2"/>
      <headerFooter alignWithMargins="0"/>
    </customSheetView>
    <customSheetView guid="{ABDB51C7-6D08-40F7-B6BE-16703804264F}" showPageBreaks="1" fitToPage="1" printArea="1" showRuler="0" topLeftCell="A143">
      <selection activeCell="R68" sqref="R68"/>
      <pageMargins left="0.7" right="0.7" top="0.75" bottom="0.75" header="0.3" footer="0.3"/>
      <pageSetup paperSize="9" scale="27" orientation="portrait" r:id="rId3"/>
      <headerFooter alignWithMargins="0"/>
    </customSheetView>
    <customSheetView guid="{7C8FB8B5-5EBC-470F-90AF-3696B4743E7A}" fitToPage="1">
      <selection activeCell="R68" sqref="R68"/>
      <pageMargins left="0.7" right="0.7" top="0.75" bottom="0.75" header="0.3" footer="0.3"/>
      <pageSetup paperSize="9" scale="27" orientation="portrait" r:id="rId4"/>
      <headerFooter alignWithMargins="0"/>
    </customSheetView>
    <customSheetView guid="{D8208DDB-97EB-4DC8-81A4-48BA925EBC49}" fitToPage="1">
      <selection activeCell="R68" sqref="R68"/>
      <pageMargins left="0.7" right="0.7" top="0.75" bottom="0.75" header="0.3" footer="0.3"/>
      <pageSetup paperSize="9" scale="27" orientation="portrait" r:id="rId5"/>
      <headerFooter alignWithMargins="0"/>
    </customSheetView>
    <customSheetView guid="{9F1F7529-1FF0-4D82-9EDA-00729703BE2B}" fitToPage="1">
      <selection activeCell="R68" sqref="R68"/>
      <pageMargins left="0.7" right="0.7" top="0.75" bottom="0.75" header="0.3" footer="0.3"/>
      <pageSetup paperSize="9" scale="27" orientation="portrait" r:id="rId6"/>
      <headerFooter alignWithMargins="0"/>
    </customSheetView>
    <customSheetView guid="{85DFE0C7-CF8F-4462-85BC-B49059D30F73}" fitToPage="1">
      <selection activeCell="R68" sqref="R68"/>
      <pageMargins left="0.7" right="0.7" top="0.75" bottom="0.75" header="0.3" footer="0.3"/>
      <pageSetup paperSize="9" scale="27" orientation="portrait" r:id="rId7"/>
      <headerFooter alignWithMargins="0"/>
    </customSheetView>
  </customSheetViews>
  <phoneticPr fontId="8" type="noConversion"/>
  <pageMargins left="0.7" right="0.7" top="0.75" bottom="0.75" header="0.3" footer="0.3"/>
  <pageSetup paperSize="9" scale="27" orientation="portrait" r:id="rId8"/>
  <headerFooter alignWithMargins="0"/>
  <drawing r:id="rId9"/>
</worksheet>
</file>

<file path=xl/worksheets/sheet14.xml><?xml version="1.0" encoding="utf-8"?>
<worksheet xmlns="http://schemas.openxmlformats.org/spreadsheetml/2006/main" xmlns:r="http://schemas.openxmlformats.org/officeDocument/2006/relationships">
  <sheetPr enableFormatConditionsCalculation="0">
    <tabColor indexed="31"/>
    <outlinePr applyStyles="1"/>
  </sheetPr>
  <dimension ref="A1:HZ82"/>
  <sheetViews>
    <sheetView showGridLines="0" view="pageBreakPreview" topLeftCell="A5" zoomScale="50" zoomScaleNormal="50" zoomScaleSheetLayoutView="50" workbookViewId="0">
      <selection activeCell="D7" sqref="D7:AJ14"/>
    </sheetView>
  </sheetViews>
  <sheetFormatPr defaultRowHeight="15" outlineLevelRow="1"/>
  <cols>
    <col min="1" max="1" width="11.85546875" customWidth="1"/>
    <col min="2" max="2" width="20.42578125" customWidth="1"/>
    <col min="3" max="3" width="28.5703125" style="29" customWidth="1"/>
    <col min="4" max="4" width="40.7109375" style="29" customWidth="1"/>
    <col min="5" max="6" width="40.7109375" customWidth="1"/>
    <col min="7" max="27" width="23.7109375" customWidth="1"/>
    <col min="28" max="28" width="23.7109375" style="29" customWidth="1"/>
    <col min="29" max="35" width="23.7109375" customWidth="1"/>
    <col min="36" max="36" width="23.7109375" style="29" customWidth="1"/>
    <col min="37" max="68" width="23.7109375" customWidth="1"/>
    <col min="69" max="69" width="23.7109375" style="29" customWidth="1"/>
    <col min="70" max="101" width="23.7109375" customWidth="1"/>
    <col min="102" max="102" width="23.7109375" style="29" customWidth="1"/>
    <col min="103" max="134" width="23.7109375" customWidth="1"/>
    <col min="135" max="135" width="23.7109375" style="29" customWidth="1"/>
    <col min="136" max="167" width="23.7109375" customWidth="1"/>
    <col min="168" max="168" width="23.7109375" style="29" customWidth="1"/>
    <col min="169" max="200" width="23.7109375" customWidth="1"/>
    <col min="201" max="201" width="23.7109375" style="29" customWidth="1"/>
    <col min="202" max="233" width="23.7109375" customWidth="1"/>
    <col min="234" max="234" width="23.7109375" style="29" customWidth="1"/>
  </cols>
  <sheetData>
    <row r="1" spans="1:234" ht="54" customHeight="1">
      <c r="A1" s="433" t="s">
        <v>662</v>
      </c>
      <c r="B1" s="434"/>
      <c r="C1" s="435"/>
      <c r="D1" s="371" t="s">
        <v>682</v>
      </c>
      <c r="E1" s="372"/>
      <c r="F1" s="372"/>
      <c r="G1" s="372"/>
      <c r="H1" s="372"/>
      <c r="I1" s="372"/>
      <c r="J1" s="372"/>
      <c r="K1" s="372"/>
      <c r="L1" s="372"/>
      <c r="M1" s="372"/>
      <c r="N1" s="372"/>
      <c r="O1" s="372"/>
      <c r="P1" s="372"/>
      <c r="Q1" s="372"/>
      <c r="R1" s="372"/>
      <c r="S1" s="372"/>
      <c r="T1" s="372"/>
      <c r="U1" s="372"/>
      <c r="V1" s="372"/>
      <c r="W1" s="372"/>
      <c r="X1" s="372"/>
      <c r="Y1" s="372"/>
      <c r="Z1" s="372"/>
      <c r="AA1" s="372"/>
      <c r="AB1" s="372"/>
      <c r="AC1" s="372"/>
      <c r="AD1" s="372"/>
      <c r="AE1" s="372"/>
      <c r="AF1" s="372"/>
      <c r="AG1" s="372"/>
      <c r="AH1" s="372"/>
      <c r="AI1" s="372"/>
      <c r="AJ1" s="373"/>
      <c r="AK1" s="371" t="s">
        <v>648</v>
      </c>
      <c r="AL1" s="372"/>
      <c r="AM1" s="372"/>
      <c r="AN1" s="372"/>
      <c r="AO1" s="372"/>
      <c r="AP1" s="372"/>
      <c r="AQ1" s="372"/>
      <c r="AR1" s="372"/>
      <c r="AS1" s="372"/>
      <c r="AT1" s="372"/>
      <c r="AU1" s="372"/>
      <c r="AV1" s="372"/>
      <c r="AW1" s="372"/>
      <c r="AX1" s="372"/>
      <c r="AY1" s="372"/>
      <c r="AZ1" s="372"/>
      <c r="BA1" s="372"/>
      <c r="BB1" s="372"/>
      <c r="BC1" s="372"/>
      <c r="BD1" s="372"/>
      <c r="BE1" s="372"/>
      <c r="BF1" s="372"/>
      <c r="BG1" s="372"/>
      <c r="BH1" s="372"/>
      <c r="BI1" s="372"/>
      <c r="BJ1" s="372"/>
      <c r="BK1" s="372"/>
      <c r="BL1" s="372"/>
      <c r="BM1" s="372"/>
      <c r="BN1" s="372"/>
      <c r="BO1" s="372"/>
      <c r="BP1" s="372"/>
      <c r="BQ1" s="373"/>
      <c r="BR1" s="371" t="s">
        <v>649</v>
      </c>
      <c r="BS1" s="372"/>
      <c r="BT1" s="372"/>
      <c r="BU1" s="372"/>
      <c r="BV1" s="372"/>
      <c r="BW1" s="372"/>
      <c r="BX1" s="372"/>
      <c r="BY1" s="372"/>
      <c r="BZ1" s="372"/>
      <c r="CA1" s="372"/>
      <c r="CB1" s="372"/>
      <c r="CC1" s="372"/>
      <c r="CD1" s="372"/>
      <c r="CE1" s="372"/>
      <c r="CF1" s="372"/>
      <c r="CG1" s="372"/>
      <c r="CH1" s="372"/>
      <c r="CI1" s="372"/>
      <c r="CJ1" s="372"/>
      <c r="CK1" s="372"/>
      <c r="CL1" s="372"/>
      <c r="CM1" s="372"/>
      <c r="CN1" s="372"/>
      <c r="CO1" s="372"/>
      <c r="CP1" s="372"/>
      <c r="CQ1" s="372"/>
      <c r="CR1" s="372"/>
      <c r="CS1" s="372"/>
      <c r="CT1" s="372"/>
      <c r="CU1" s="372"/>
      <c r="CV1" s="372"/>
      <c r="CW1" s="372"/>
      <c r="CX1" s="373"/>
      <c r="CY1" s="371" t="s">
        <v>650</v>
      </c>
      <c r="CZ1" s="372"/>
      <c r="DA1" s="372"/>
      <c r="DB1" s="372"/>
      <c r="DC1" s="372"/>
      <c r="DD1" s="372"/>
      <c r="DE1" s="372"/>
      <c r="DF1" s="372"/>
      <c r="DG1" s="372"/>
      <c r="DH1" s="372"/>
      <c r="DI1" s="372"/>
      <c r="DJ1" s="372"/>
      <c r="DK1" s="372"/>
      <c r="DL1" s="372"/>
      <c r="DM1" s="372"/>
      <c r="DN1" s="372"/>
      <c r="DO1" s="372"/>
      <c r="DP1" s="372"/>
      <c r="DQ1" s="372"/>
      <c r="DR1" s="372"/>
      <c r="DS1" s="372"/>
      <c r="DT1" s="372"/>
      <c r="DU1" s="372"/>
      <c r="DV1" s="372"/>
      <c r="DW1" s="372"/>
      <c r="DX1" s="372"/>
      <c r="DY1" s="372"/>
      <c r="DZ1" s="372"/>
      <c r="EA1" s="372"/>
      <c r="EB1" s="372"/>
      <c r="EC1" s="372"/>
      <c r="ED1" s="372"/>
      <c r="EE1" s="373"/>
      <c r="EF1" s="371" t="s">
        <v>651</v>
      </c>
      <c r="EG1" s="372"/>
      <c r="EH1" s="372"/>
      <c r="EI1" s="372"/>
      <c r="EJ1" s="372"/>
      <c r="EK1" s="372"/>
      <c r="EL1" s="372"/>
      <c r="EM1" s="372"/>
      <c r="EN1" s="372"/>
      <c r="EO1" s="372"/>
      <c r="EP1" s="372"/>
      <c r="EQ1" s="372"/>
      <c r="ER1" s="372"/>
      <c r="ES1" s="372"/>
      <c r="ET1" s="372"/>
      <c r="EU1" s="372"/>
      <c r="EV1" s="372"/>
      <c r="EW1" s="372"/>
      <c r="EX1" s="372"/>
      <c r="EY1" s="372"/>
      <c r="EZ1" s="372"/>
      <c r="FA1" s="372"/>
      <c r="FB1" s="372"/>
      <c r="FC1" s="372"/>
      <c r="FD1" s="372"/>
      <c r="FE1" s="372"/>
      <c r="FF1" s="372"/>
      <c r="FG1" s="372"/>
      <c r="FH1" s="372"/>
      <c r="FI1" s="372"/>
      <c r="FJ1" s="372"/>
      <c r="FK1" s="372"/>
      <c r="FL1" s="373"/>
      <c r="FM1" s="371" t="s">
        <v>652</v>
      </c>
      <c r="FN1" s="372"/>
      <c r="FO1" s="372"/>
      <c r="FP1" s="372"/>
      <c r="FQ1" s="372"/>
      <c r="FR1" s="372"/>
      <c r="FS1" s="372"/>
      <c r="FT1" s="372"/>
      <c r="FU1" s="372"/>
      <c r="FV1" s="372"/>
      <c r="FW1" s="372"/>
      <c r="FX1" s="372"/>
      <c r="FY1" s="372"/>
      <c r="FZ1" s="372"/>
      <c r="GA1" s="372"/>
      <c r="GB1" s="372"/>
      <c r="GC1" s="372"/>
      <c r="GD1" s="372"/>
      <c r="GE1" s="372"/>
      <c r="GF1" s="372"/>
      <c r="GG1" s="372"/>
      <c r="GH1" s="372"/>
      <c r="GI1" s="372"/>
      <c r="GJ1" s="372"/>
      <c r="GK1" s="372"/>
      <c r="GL1" s="372"/>
      <c r="GM1" s="372"/>
      <c r="GN1" s="372"/>
      <c r="GO1" s="372"/>
      <c r="GP1" s="372"/>
      <c r="GQ1" s="372"/>
      <c r="GR1" s="372"/>
      <c r="GS1" s="373"/>
      <c r="GT1" s="371" t="s">
        <v>653</v>
      </c>
      <c r="GU1" s="372"/>
      <c r="GV1" s="372"/>
      <c r="GW1" s="372"/>
      <c r="GX1" s="372"/>
      <c r="GY1" s="372"/>
      <c r="GZ1" s="372"/>
      <c r="HA1" s="372"/>
      <c r="HB1" s="372"/>
      <c r="HC1" s="372"/>
      <c r="HD1" s="372"/>
      <c r="HE1" s="372"/>
      <c r="HF1" s="372"/>
      <c r="HG1" s="372"/>
      <c r="HH1" s="372"/>
      <c r="HI1" s="372"/>
      <c r="HJ1" s="372"/>
      <c r="HK1" s="372"/>
      <c r="HL1" s="372"/>
      <c r="HM1" s="372"/>
      <c r="HN1" s="372"/>
      <c r="HO1" s="372"/>
      <c r="HP1" s="372"/>
      <c r="HQ1" s="372"/>
      <c r="HR1" s="372"/>
      <c r="HS1" s="372"/>
      <c r="HT1" s="372"/>
      <c r="HU1" s="372"/>
      <c r="HV1" s="372"/>
      <c r="HW1" s="372"/>
      <c r="HX1" s="372"/>
      <c r="HY1" s="372"/>
      <c r="HZ1" s="373"/>
    </row>
    <row r="2" spans="1:234" ht="20.100000000000001" customHeight="1">
      <c r="A2" s="450" t="s">
        <v>687</v>
      </c>
      <c r="B2" s="451"/>
      <c r="C2" s="452"/>
      <c r="D2" s="374"/>
      <c r="E2" s="375"/>
      <c r="F2" s="375"/>
      <c r="G2" s="375"/>
      <c r="H2" s="375"/>
      <c r="I2" s="375"/>
      <c r="J2" s="375"/>
      <c r="K2" s="375"/>
      <c r="L2" s="375"/>
      <c r="M2" s="375"/>
      <c r="N2" s="375"/>
      <c r="O2" s="375"/>
      <c r="P2" s="375"/>
      <c r="Q2" s="375"/>
      <c r="R2" s="375"/>
      <c r="S2" s="375"/>
      <c r="T2" s="375"/>
      <c r="U2" s="375"/>
      <c r="V2" s="375"/>
      <c r="W2" s="375"/>
      <c r="X2" s="375"/>
      <c r="Y2" s="375"/>
      <c r="Z2" s="375"/>
      <c r="AA2" s="375"/>
      <c r="AB2" s="375"/>
      <c r="AC2" s="375"/>
      <c r="AD2" s="375"/>
      <c r="AE2" s="375"/>
      <c r="AF2" s="375"/>
      <c r="AG2" s="375"/>
      <c r="AH2" s="375"/>
      <c r="AI2" s="375"/>
      <c r="AJ2" s="376"/>
      <c r="AK2" s="374"/>
      <c r="AL2" s="375"/>
      <c r="AM2" s="375"/>
      <c r="AN2" s="375"/>
      <c r="AO2" s="375"/>
      <c r="AP2" s="375"/>
      <c r="AQ2" s="375"/>
      <c r="AR2" s="375"/>
      <c r="AS2" s="375"/>
      <c r="AT2" s="375"/>
      <c r="AU2" s="375"/>
      <c r="AV2" s="375"/>
      <c r="AW2" s="375"/>
      <c r="AX2" s="375"/>
      <c r="AY2" s="375"/>
      <c r="AZ2" s="375"/>
      <c r="BA2" s="375"/>
      <c r="BB2" s="375"/>
      <c r="BC2" s="375"/>
      <c r="BD2" s="375"/>
      <c r="BE2" s="375"/>
      <c r="BF2" s="375"/>
      <c r="BG2" s="375"/>
      <c r="BH2" s="375"/>
      <c r="BI2" s="375"/>
      <c r="BJ2" s="375"/>
      <c r="BK2" s="375"/>
      <c r="BL2" s="375"/>
      <c r="BM2" s="375"/>
      <c r="BN2" s="375"/>
      <c r="BO2" s="375"/>
      <c r="BP2" s="375"/>
      <c r="BQ2" s="376"/>
      <c r="BR2" s="374"/>
      <c r="BS2" s="375"/>
      <c r="BT2" s="375"/>
      <c r="BU2" s="375"/>
      <c r="BV2" s="375"/>
      <c r="BW2" s="375"/>
      <c r="BX2" s="375"/>
      <c r="BY2" s="375"/>
      <c r="BZ2" s="375"/>
      <c r="CA2" s="375"/>
      <c r="CB2" s="375"/>
      <c r="CC2" s="375"/>
      <c r="CD2" s="375"/>
      <c r="CE2" s="375"/>
      <c r="CF2" s="375"/>
      <c r="CG2" s="375"/>
      <c r="CH2" s="375"/>
      <c r="CI2" s="375"/>
      <c r="CJ2" s="375"/>
      <c r="CK2" s="375"/>
      <c r="CL2" s="375"/>
      <c r="CM2" s="375"/>
      <c r="CN2" s="375"/>
      <c r="CO2" s="375"/>
      <c r="CP2" s="375"/>
      <c r="CQ2" s="375"/>
      <c r="CR2" s="375"/>
      <c r="CS2" s="375"/>
      <c r="CT2" s="375"/>
      <c r="CU2" s="375"/>
      <c r="CV2" s="375"/>
      <c r="CW2" s="375"/>
      <c r="CX2" s="376"/>
      <c r="CY2" s="374"/>
      <c r="CZ2" s="375"/>
      <c r="DA2" s="375"/>
      <c r="DB2" s="375"/>
      <c r="DC2" s="375"/>
      <c r="DD2" s="375"/>
      <c r="DE2" s="375"/>
      <c r="DF2" s="375"/>
      <c r="DG2" s="375"/>
      <c r="DH2" s="375"/>
      <c r="DI2" s="375"/>
      <c r="DJ2" s="375"/>
      <c r="DK2" s="375"/>
      <c r="DL2" s="375"/>
      <c r="DM2" s="375"/>
      <c r="DN2" s="375"/>
      <c r="DO2" s="375"/>
      <c r="DP2" s="375"/>
      <c r="DQ2" s="375"/>
      <c r="DR2" s="375"/>
      <c r="DS2" s="375"/>
      <c r="DT2" s="375"/>
      <c r="DU2" s="375"/>
      <c r="DV2" s="375"/>
      <c r="DW2" s="375"/>
      <c r="DX2" s="375"/>
      <c r="DY2" s="375"/>
      <c r="DZ2" s="375"/>
      <c r="EA2" s="375"/>
      <c r="EB2" s="375"/>
      <c r="EC2" s="375"/>
      <c r="ED2" s="375"/>
      <c r="EE2" s="376"/>
      <c r="EF2" s="374"/>
      <c r="EG2" s="375"/>
      <c r="EH2" s="375"/>
      <c r="EI2" s="375"/>
      <c r="EJ2" s="375"/>
      <c r="EK2" s="375"/>
      <c r="EL2" s="375"/>
      <c r="EM2" s="375"/>
      <c r="EN2" s="375"/>
      <c r="EO2" s="375"/>
      <c r="EP2" s="375"/>
      <c r="EQ2" s="375"/>
      <c r="ER2" s="375"/>
      <c r="ES2" s="375"/>
      <c r="ET2" s="375"/>
      <c r="EU2" s="375"/>
      <c r="EV2" s="375"/>
      <c r="EW2" s="375"/>
      <c r="EX2" s="375"/>
      <c r="EY2" s="375"/>
      <c r="EZ2" s="375"/>
      <c r="FA2" s="375"/>
      <c r="FB2" s="375"/>
      <c r="FC2" s="375"/>
      <c r="FD2" s="375"/>
      <c r="FE2" s="375"/>
      <c r="FF2" s="375"/>
      <c r="FG2" s="375"/>
      <c r="FH2" s="375"/>
      <c r="FI2" s="375"/>
      <c r="FJ2" s="375"/>
      <c r="FK2" s="375"/>
      <c r="FL2" s="376"/>
      <c r="FM2" s="374"/>
      <c r="FN2" s="375"/>
      <c r="FO2" s="375"/>
      <c r="FP2" s="375"/>
      <c r="FQ2" s="375"/>
      <c r="FR2" s="375"/>
      <c r="FS2" s="375"/>
      <c r="FT2" s="375"/>
      <c r="FU2" s="375"/>
      <c r="FV2" s="375"/>
      <c r="FW2" s="375"/>
      <c r="FX2" s="375"/>
      <c r="FY2" s="375"/>
      <c r="FZ2" s="375"/>
      <c r="GA2" s="375"/>
      <c r="GB2" s="375"/>
      <c r="GC2" s="375"/>
      <c r="GD2" s="375"/>
      <c r="GE2" s="375"/>
      <c r="GF2" s="375"/>
      <c r="GG2" s="375"/>
      <c r="GH2" s="375"/>
      <c r="GI2" s="375"/>
      <c r="GJ2" s="375"/>
      <c r="GK2" s="375"/>
      <c r="GL2" s="375"/>
      <c r="GM2" s="375"/>
      <c r="GN2" s="375"/>
      <c r="GO2" s="375"/>
      <c r="GP2" s="375"/>
      <c r="GQ2" s="375"/>
      <c r="GR2" s="375"/>
      <c r="GS2" s="376"/>
      <c r="GT2" s="374"/>
      <c r="GU2" s="375"/>
      <c r="GV2" s="375"/>
      <c r="GW2" s="375"/>
      <c r="GX2" s="375"/>
      <c r="GY2" s="375"/>
      <c r="GZ2" s="375"/>
      <c r="HA2" s="375"/>
      <c r="HB2" s="375"/>
      <c r="HC2" s="375"/>
      <c r="HD2" s="375"/>
      <c r="HE2" s="375"/>
      <c r="HF2" s="375"/>
      <c r="HG2" s="375"/>
      <c r="HH2" s="375"/>
      <c r="HI2" s="375"/>
      <c r="HJ2" s="375"/>
      <c r="HK2" s="375"/>
      <c r="HL2" s="375"/>
      <c r="HM2" s="375"/>
      <c r="HN2" s="375"/>
      <c r="HO2" s="375"/>
      <c r="HP2" s="375"/>
      <c r="HQ2" s="375"/>
      <c r="HR2" s="375"/>
      <c r="HS2" s="375"/>
      <c r="HT2" s="375"/>
      <c r="HU2" s="375"/>
      <c r="HV2" s="375"/>
      <c r="HW2" s="375"/>
      <c r="HX2" s="375"/>
      <c r="HY2" s="375"/>
      <c r="HZ2" s="376"/>
    </row>
    <row r="3" spans="1:234" ht="50.1" customHeight="1">
      <c r="A3" s="484" t="s">
        <v>3578</v>
      </c>
      <c r="B3" s="485"/>
      <c r="C3" s="168"/>
      <c r="D3" s="374"/>
      <c r="E3" s="375"/>
      <c r="F3" s="375"/>
      <c r="G3" s="375"/>
      <c r="H3" s="375"/>
      <c r="I3" s="375"/>
      <c r="J3" s="375"/>
      <c r="K3" s="375"/>
      <c r="L3" s="375"/>
      <c r="M3" s="375"/>
      <c r="N3" s="375"/>
      <c r="O3" s="375"/>
      <c r="P3" s="375"/>
      <c r="Q3" s="375"/>
      <c r="R3" s="375"/>
      <c r="S3" s="375"/>
      <c r="T3" s="375"/>
      <c r="U3" s="375"/>
      <c r="V3" s="375"/>
      <c r="W3" s="375"/>
      <c r="X3" s="375"/>
      <c r="Y3" s="375"/>
      <c r="Z3" s="375"/>
      <c r="AA3" s="375"/>
      <c r="AB3" s="375"/>
      <c r="AC3" s="375"/>
      <c r="AD3" s="375"/>
      <c r="AE3" s="375"/>
      <c r="AF3" s="375"/>
      <c r="AG3" s="375"/>
      <c r="AH3" s="375"/>
      <c r="AI3" s="375"/>
      <c r="AJ3" s="376"/>
      <c r="AK3" s="374"/>
      <c r="AL3" s="375"/>
      <c r="AM3" s="375"/>
      <c r="AN3" s="375"/>
      <c r="AO3" s="375"/>
      <c r="AP3" s="375"/>
      <c r="AQ3" s="375"/>
      <c r="AR3" s="375"/>
      <c r="AS3" s="375"/>
      <c r="AT3" s="375"/>
      <c r="AU3" s="375"/>
      <c r="AV3" s="375"/>
      <c r="AW3" s="375"/>
      <c r="AX3" s="375"/>
      <c r="AY3" s="375"/>
      <c r="AZ3" s="375"/>
      <c r="BA3" s="375"/>
      <c r="BB3" s="375"/>
      <c r="BC3" s="375"/>
      <c r="BD3" s="375"/>
      <c r="BE3" s="375"/>
      <c r="BF3" s="375"/>
      <c r="BG3" s="375"/>
      <c r="BH3" s="375"/>
      <c r="BI3" s="375"/>
      <c r="BJ3" s="375"/>
      <c r="BK3" s="375"/>
      <c r="BL3" s="375"/>
      <c r="BM3" s="375"/>
      <c r="BN3" s="375"/>
      <c r="BO3" s="375"/>
      <c r="BP3" s="375"/>
      <c r="BQ3" s="376"/>
      <c r="BR3" s="374"/>
      <c r="BS3" s="375"/>
      <c r="BT3" s="375"/>
      <c r="BU3" s="375"/>
      <c r="BV3" s="375"/>
      <c r="BW3" s="375"/>
      <c r="BX3" s="375"/>
      <c r="BY3" s="375"/>
      <c r="BZ3" s="375"/>
      <c r="CA3" s="375"/>
      <c r="CB3" s="375"/>
      <c r="CC3" s="375"/>
      <c r="CD3" s="375"/>
      <c r="CE3" s="375"/>
      <c r="CF3" s="375"/>
      <c r="CG3" s="375"/>
      <c r="CH3" s="375"/>
      <c r="CI3" s="375"/>
      <c r="CJ3" s="375"/>
      <c r="CK3" s="375"/>
      <c r="CL3" s="375"/>
      <c r="CM3" s="375"/>
      <c r="CN3" s="375"/>
      <c r="CO3" s="375"/>
      <c r="CP3" s="375"/>
      <c r="CQ3" s="375"/>
      <c r="CR3" s="375"/>
      <c r="CS3" s="375"/>
      <c r="CT3" s="375"/>
      <c r="CU3" s="375"/>
      <c r="CV3" s="375"/>
      <c r="CW3" s="375"/>
      <c r="CX3" s="376"/>
      <c r="CY3" s="374"/>
      <c r="CZ3" s="375"/>
      <c r="DA3" s="375"/>
      <c r="DB3" s="375"/>
      <c r="DC3" s="375"/>
      <c r="DD3" s="375"/>
      <c r="DE3" s="375"/>
      <c r="DF3" s="375"/>
      <c r="DG3" s="375"/>
      <c r="DH3" s="375"/>
      <c r="DI3" s="375"/>
      <c r="DJ3" s="375"/>
      <c r="DK3" s="375"/>
      <c r="DL3" s="375"/>
      <c r="DM3" s="375"/>
      <c r="DN3" s="375"/>
      <c r="DO3" s="375"/>
      <c r="DP3" s="375"/>
      <c r="DQ3" s="375"/>
      <c r="DR3" s="375"/>
      <c r="DS3" s="375"/>
      <c r="DT3" s="375"/>
      <c r="DU3" s="375"/>
      <c r="DV3" s="375"/>
      <c r="DW3" s="375"/>
      <c r="DX3" s="375"/>
      <c r="DY3" s="375"/>
      <c r="DZ3" s="375"/>
      <c r="EA3" s="375"/>
      <c r="EB3" s="375"/>
      <c r="EC3" s="375"/>
      <c r="ED3" s="375"/>
      <c r="EE3" s="376"/>
      <c r="EF3" s="374"/>
      <c r="EG3" s="375"/>
      <c r="EH3" s="375"/>
      <c r="EI3" s="375"/>
      <c r="EJ3" s="375"/>
      <c r="EK3" s="375"/>
      <c r="EL3" s="375"/>
      <c r="EM3" s="375"/>
      <c r="EN3" s="375"/>
      <c r="EO3" s="375"/>
      <c r="EP3" s="375"/>
      <c r="EQ3" s="375"/>
      <c r="ER3" s="375"/>
      <c r="ES3" s="375"/>
      <c r="ET3" s="375"/>
      <c r="EU3" s="375"/>
      <c r="EV3" s="375"/>
      <c r="EW3" s="375"/>
      <c r="EX3" s="375"/>
      <c r="EY3" s="375"/>
      <c r="EZ3" s="375"/>
      <c r="FA3" s="375"/>
      <c r="FB3" s="375"/>
      <c r="FC3" s="375"/>
      <c r="FD3" s="375"/>
      <c r="FE3" s="375"/>
      <c r="FF3" s="375"/>
      <c r="FG3" s="375"/>
      <c r="FH3" s="375"/>
      <c r="FI3" s="375"/>
      <c r="FJ3" s="375"/>
      <c r="FK3" s="375"/>
      <c r="FL3" s="376"/>
      <c r="FM3" s="374"/>
      <c r="FN3" s="375"/>
      <c r="FO3" s="375"/>
      <c r="FP3" s="375"/>
      <c r="FQ3" s="375"/>
      <c r="FR3" s="375"/>
      <c r="FS3" s="375"/>
      <c r="FT3" s="375"/>
      <c r="FU3" s="375"/>
      <c r="FV3" s="375"/>
      <c r="FW3" s="375"/>
      <c r="FX3" s="375"/>
      <c r="FY3" s="375"/>
      <c r="FZ3" s="375"/>
      <c r="GA3" s="375"/>
      <c r="GB3" s="375"/>
      <c r="GC3" s="375"/>
      <c r="GD3" s="375"/>
      <c r="GE3" s="375"/>
      <c r="GF3" s="375"/>
      <c r="GG3" s="375"/>
      <c r="GH3" s="375"/>
      <c r="GI3" s="375"/>
      <c r="GJ3" s="375"/>
      <c r="GK3" s="375"/>
      <c r="GL3" s="375"/>
      <c r="GM3" s="375"/>
      <c r="GN3" s="375"/>
      <c r="GO3" s="375"/>
      <c r="GP3" s="375"/>
      <c r="GQ3" s="375"/>
      <c r="GR3" s="375"/>
      <c r="GS3" s="376"/>
      <c r="GT3" s="374"/>
      <c r="GU3" s="375"/>
      <c r="GV3" s="375"/>
      <c r="GW3" s="375"/>
      <c r="GX3" s="375"/>
      <c r="GY3" s="375"/>
      <c r="GZ3" s="375"/>
      <c r="HA3" s="375"/>
      <c r="HB3" s="375"/>
      <c r="HC3" s="375"/>
      <c r="HD3" s="375"/>
      <c r="HE3" s="375"/>
      <c r="HF3" s="375"/>
      <c r="HG3" s="375"/>
      <c r="HH3" s="375"/>
      <c r="HI3" s="375"/>
      <c r="HJ3" s="375"/>
      <c r="HK3" s="375"/>
      <c r="HL3" s="375"/>
      <c r="HM3" s="375"/>
      <c r="HN3" s="375"/>
      <c r="HO3" s="375"/>
      <c r="HP3" s="375"/>
      <c r="HQ3" s="375"/>
      <c r="HR3" s="375"/>
      <c r="HS3" s="375"/>
      <c r="HT3" s="375"/>
      <c r="HU3" s="375"/>
      <c r="HV3" s="375"/>
      <c r="HW3" s="375"/>
      <c r="HX3" s="375"/>
      <c r="HY3" s="375"/>
      <c r="HZ3" s="376"/>
    </row>
    <row r="4" spans="1:234" ht="50.1" customHeight="1">
      <c r="A4" s="486" t="s">
        <v>3570</v>
      </c>
      <c r="B4" s="487"/>
      <c r="C4" s="198"/>
      <c r="D4" s="374"/>
      <c r="E4" s="375"/>
      <c r="F4" s="375"/>
      <c r="G4" s="375"/>
      <c r="H4" s="375"/>
      <c r="I4" s="375"/>
      <c r="J4" s="375"/>
      <c r="K4" s="375"/>
      <c r="L4" s="375"/>
      <c r="M4" s="375"/>
      <c r="N4" s="375"/>
      <c r="O4" s="375"/>
      <c r="P4" s="375"/>
      <c r="Q4" s="375"/>
      <c r="R4" s="375"/>
      <c r="S4" s="375"/>
      <c r="T4" s="375"/>
      <c r="U4" s="375"/>
      <c r="V4" s="375"/>
      <c r="W4" s="375"/>
      <c r="X4" s="375"/>
      <c r="Y4" s="375"/>
      <c r="Z4" s="375"/>
      <c r="AA4" s="375"/>
      <c r="AB4" s="375"/>
      <c r="AC4" s="375"/>
      <c r="AD4" s="375"/>
      <c r="AE4" s="375"/>
      <c r="AF4" s="375"/>
      <c r="AG4" s="375"/>
      <c r="AH4" s="375"/>
      <c r="AI4" s="375"/>
      <c r="AJ4" s="376"/>
      <c r="AK4" s="374"/>
      <c r="AL4" s="375"/>
      <c r="AM4" s="375"/>
      <c r="AN4" s="375"/>
      <c r="AO4" s="375"/>
      <c r="AP4" s="375"/>
      <c r="AQ4" s="375"/>
      <c r="AR4" s="375"/>
      <c r="AS4" s="375"/>
      <c r="AT4" s="375"/>
      <c r="AU4" s="375"/>
      <c r="AV4" s="375"/>
      <c r="AW4" s="375"/>
      <c r="AX4" s="375"/>
      <c r="AY4" s="375"/>
      <c r="AZ4" s="375"/>
      <c r="BA4" s="375"/>
      <c r="BB4" s="375"/>
      <c r="BC4" s="375"/>
      <c r="BD4" s="375"/>
      <c r="BE4" s="375"/>
      <c r="BF4" s="375"/>
      <c r="BG4" s="375"/>
      <c r="BH4" s="375"/>
      <c r="BI4" s="375"/>
      <c r="BJ4" s="375"/>
      <c r="BK4" s="375"/>
      <c r="BL4" s="375"/>
      <c r="BM4" s="375"/>
      <c r="BN4" s="375"/>
      <c r="BO4" s="375"/>
      <c r="BP4" s="375"/>
      <c r="BQ4" s="376"/>
      <c r="BR4" s="374"/>
      <c r="BS4" s="375"/>
      <c r="BT4" s="375"/>
      <c r="BU4" s="375"/>
      <c r="BV4" s="375"/>
      <c r="BW4" s="375"/>
      <c r="BX4" s="375"/>
      <c r="BY4" s="375"/>
      <c r="BZ4" s="375"/>
      <c r="CA4" s="375"/>
      <c r="CB4" s="375"/>
      <c r="CC4" s="375"/>
      <c r="CD4" s="375"/>
      <c r="CE4" s="375"/>
      <c r="CF4" s="375"/>
      <c r="CG4" s="375"/>
      <c r="CH4" s="375"/>
      <c r="CI4" s="375"/>
      <c r="CJ4" s="375"/>
      <c r="CK4" s="375"/>
      <c r="CL4" s="375"/>
      <c r="CM4" s="375"/>
      <c r="CN4" s="375"/>
      <c r="CO4" s="375"/>
      <c r="CP4" s="375"/>
      <c r="CQ4" s="375"/>
      <c r="CR4" s="375"/>
      <c r="CS4" s="375"/>
      <c r="CT4" s="375"/>
      <c r="CU4" s="375"/>
      <c r="CV4" s="375"/>
      <c r="CW4" s="375"/>
      <c r="CX4" s="376"/>
      <c r="CY4" s="374"/>
      <c r="CZ4" s="375"/>
      <c r="DA4" s="375"/>
      <c r="DB4" s="375"/>
      <c r="DC4" s="375"/>
      <c r="DD4" s="375"/>
      <c r="DE4" s="375"/>
      <c r="DF4" s="375"/>
      <c r="DG4" s="375"/>
      <c r="DH4" s="375"/>
      <c r="DI4" s="375"/>
      <c r="DJ4" s="375"/>
      <c r="DK4" s="375"/>
      <c r="DL4" s="375"/>
      <c r="DM4" s="375"/>
      <c r="DN4" s="375"/>
      <c r="DO4" s="375"/>
      <c r="DP4" s="375"/>
      <c r="DQ4" s="375"/>
      <c r="DR4" s="375"/>
      <c r="DS4" s="375"/>
      <c r="DT4" s="375"/>
      <c r="DU4" s="375"/>
      <c r="DV4" s="375"/>
      <c r="DW4" s="375"/>
      <c r="DX4" s="375"/>
      <c r="DY4" s="375"/>
      <c r="DZ4" s="375"/>
      <c r="EA4" s="375"/>
      <c r="EB4" s="375"/>
      <c r="EC4" s="375"/>
      <c r="ED4" s="375"/>
      <c r="EE4" s="376"/>
      <c r="EF4" s="374"/>
      <c r="EG4" s="375"/>
      <c r="EH4" s="375"/>
      <c r="EI4" s="375"/>
      <c r="EJ4" s="375"/>
      <c r="EK4" s="375"/>
      <c r="EL4" s="375"/>
      <c r="EM4" s="375"/>
      <c r="EN4" s="375"/>
      <c r="EO4" s="375"/>
      <c r="EP4" s="375"/>
      <c r="EQ4" s="375"/>
      <c r="ER4" s="375"/>
      <c r="ES4" s="375"/>
      <c r="ET4" s="375"/>
      <c r="EU4" s="375"/>
      <c r="EV4" s="375"/>
      <c r="EW4" s="375"/>
      <c r="EX4" s="375"/>
      <c r="EY4" s="375"/>
      <c r="EZ4" s="375"/>
      <c r="FA4" s="375"/>
      <c r="FB4" s="375"/>
      <c r="FC4" s="375"/>
      <c r="FD4" s="375"/>
      <c r="FE4" s="375"/>
      <c r="FF4" s="375"/>
      <c r="FG4" s="375"/>
      <c r="FH4" s="375"/>
      <c r="FI4" s="375"/>
      <c r="FJ4" s="375"/>
      <c r="FK4" s="375"/>
      <c r="FL4" s="376"/>
      <c r="FM4" s="374"/>
      <c r="FN4" s="375"/>
      <c r="FO4" s="375"/>
      <c r="FP4" s="375"/>
      <c r="FQ4" s="375"/>
      <c r="FR4" s="375"/>
      <c r="FS4" s="375"/>
      <c r="FT4" s="375"/>
      <c r="FU4" s="375"/>
      <c r="FV4" s="375"/>
      <c r="FW4" s="375"/>
      <c r="FX4" s="375"/>
      <c r="FY4" s="375"/>
      <c r="FZ4" s="375"/>
      <c r="GA4" s="375"/>
      <c r="GB4" s="375"/>
      <c r="GC4" s="375"/>
      <c r="GD4" s="375"/>
      <c r="GE4" s="375"/>
      <c r="GF4" s="375"/>
      <c r="GG4" s="375"/>
      <c r="GH4" s="375"/>
      <c r="GI4" s="375"/>
      <c r="GJ4" s="375"/>
      <c r="GK4" s="375"/>
      <c r="GL4" s="375"/>
      <c r="GM4" s="375"/>
      <c r="GN4" s="375"/>
      <c r="GO4" s="375"/>
      <c r="GP4" s="375"/>
      <c r="GQ4" s="375"/>
      <c r="GR4" s="375"/>
      <c r="GS4" s="376"/>
      <c r="GT4" s="374"/>
      <c r="GU4" s="375"/>
      <c r="GV4" s="375"/>
      <c r="GW4" s="375"/>
      <c r="GX4" s="375"/>
      <c r="GY4" s="375"/>
      <c r="GZ4" s="375"/>
      <c r="HA4" s="375"/>
      <c r="HB4" s="375"/>
      <c r="HC4" s="375"/>
      <c r="HD4" s="375"/>
      <c r="HE4" s="375"/>
      <c r="HF4" s="375"/>
      <c r="HG4" s="375"/>
      <c r="HH4" s="375"/>
      <c r="HI4" s="375"/>
      <c r="HJ4" s="375"/>
      <c r="HK4" s="375"/>
      <c r="HL4" s="375"/>
      <c r="HM4" s="375"/>
      <c r="HN4" s="375"/>
      <c r="HO4" s="375"/>
      <c r="HP4" s="375"/>
      <c r="HQ4" s="375"/>
      <c r="HR4" s="375"/>
      <c r="HS4" s="375"/>
      <c r="HT4" s="375"/>
      <c r="HU4" s="375"/>
      <c r="HV4" s="375"/>
      <c r="HW4" s="375"/>
      <c r="HX4" s="375"/>
      <c r="HY4" s="375"/>
      <c r="HZ4" s="376"/>
    </row>
    <row r="5" spans="1:234" ht="50.1" customHeight="1">
      <c r="A5" s="448" t="s">
        <v>55</v>
      </c>
      <c r="B5" s="449"/>
      <c r="C5" s="169"/>
      <c r="D5" s="374"/>
      <c r="E5" s="375"/>
      <c r="F5" s="375"/>
      <c r="G5" s="375"/>
      <c r="H5" s="375"/>
      <c r="I5" s="375"/>
      <c r="J5" s="375"/>
      <c r="K5" s="375"/>
      <c r="L5" s="375"/>
      <c r="M5" s="375"/>
      <c r="N5" s="375"/>
      <c r="O5" s="375"/>
      <c r="P5" s="375"/>
      <c r="Q5" s="375"/>
      <c r="R5" s="375"/>
      <c r="S5" s="375"/>
      <c r="T5" s="375"/>
      <c r="U5" s="375"/>
      <c r="V5" s="375"/>
      <c r="W5" s="375"/>
      <c r="X5" s="375"/>
      <c r="Y5" s="375"/>
      <c r="Z5" s="375"/>
      <c r="AA5" s="375"/>
      <c r="AB5" s="375"/>
      <c r="AC5" s="375"/>
      <c r="AD5" s="375"/>
      <c r="AE5" s="375"/>
      <c r="AF5" s="375"/>
      <c r="AG5" s="375"/>
      <c r="AH5" s="375"/>
      <c r="AI5" s="375"/>
      <c r="AJ5" s="376"/>
      <c r="AK5" s="374"/>
      <c r="AL5" s="375"/>
      <c r="AM5" s="375"/>
      <c r="AN5" s="375"/>
      <c r="AO5" s="375"/>
      <c r="AP5" s="375"/>
      <c r="AQ5" s="375"/>
      <c r="AR5" s="375"/>
      <c r="AS5" s="375"/>
      <c r="AT5" s="375"/>
      <c r="AU5" s="375"/>
      <c r="AV5" s="375"/>
      <c r="AW5" s="375"/>
      <c r="AX5" s="375"/>
      <c r="AY5" s="375"/>
      <c r="AZ5" s="375"/>
      <c r="BA5" s="375"/>
      <c r="BB5" s="375"/>
      <c r="BC5" s="375"/>
      <c r="BD5" s="375"/>
      <c r="BE5" s="375"/>
      <c r="BF5" s="375"/>
      <c r="BG5" s="375"/>
      <c r="BH5" s="375"/>
      <c r="BI5" s="375"/>
      <c r="BJ5" s="375"/>
      <c r="BK5" s="375"/>
      <c r="BL5" s="375"/>
      <c r="BM5" s="375"/>
      <c r="BN5" s="375"/>
      <c r="BO5" s="375"/>
      <c r="BP5" s="375"/>
      <c r="BQ5" s="376"/>
      <c r="BR5" s="374"/>
      <c r="BS5" s="375"/>
      <c r="BT5" s="375"/>
      <c r="BU5" s="375"/>
      <c r="BV5" s="375"/>
      <c r="BW5" s="375"/>
      <c r="BX5" s="375"/>
      <c r="BY5" s="375"/>
      <c r="BZ5" s="375"/>
      <c r="CA5" s="375"/>
      <c r="CB5" s="375"/>
      <c r="CC5" s="375"/>
      <c r="CD5" s="375"/>
      <c r="CE5" s="375"/>
      <c r="CF5" s="375"/>
      <c r="CG5" s="375"/>
      <c r="CH5" s="375"/>
      <c r="CI5" s="375"/>
      <c r="CJ5" s="375"/>
      <c r="CK5" s="375"/>
      <c r="CL5" s="375"/>
      <c r="CM5" s="375"/>
      <c r="CN5" s="375"/>
      <c r="CO5" s="375"/>
      <c r="CP5" s="375"/>
      <c r="CQ5" s="375"/>
      <c r="CR5" s="375"/>
      <c r="CS5" s="375"/>
      <c r="CT5" s="375"/>
      <c r="CU5" s="375"/>
      <c r="CV5" s="375"/>
      <c r="CW5" s="375"/>
      <c r="CX5" s="376"/>
      <c r="CY5" s="374"/>
      <c r="CZ5" s="375"/>
      <c r="DA5" s="375"/>
      <c r="DB5" s="375"/>
      <c r="DC5" s="375"/>
      <c r="DD5" s="375"/>
      <c r="DE5" s="375"/>
      <c r="DF5" s="375"/>
      <c r="DG5" s="375"/>
      <c r="DH5" s="375"/>
      <c r="DI5" s="375"/>
      <c r="DJ5" s="375"/>
      <c r="DK5" s="375"/>
      <c r="DL5" s="375"/>
      <c r="DM5" s="375"/>
      <c r="DN5" s="375"/>
      <c r="DO5" s="375"/>
      <c r="DP5" s="375"/>
      <c r="DQ5" s="375"/>
      <c r="DR5" s="375"/>
      <c r="DS5" s="375"/>
      <c r="DT5" s="375"/>
      <c r="DU5" s="375"/>
      <c r="DV5" s="375"/>
      <c r="DW5" s="375"/>
      <c r="DX5" s="375"/>
      <c r="DY5" s="375"/>
      <c r="DZ5" s="375"/>
      <c r="EA5" s="375"/>
      <c r="EB5" s="375"/>
      <c r="EC5" s="375"/>
      <c r="ED5" s="375"/>
      <c r="EE5" s="376"/>
      <c r="EF5" s="374"/>
      <c r="EG5" s="375"/>
      <c r="EH5" s="375"/>
      <c r="EI5" s="375"/>
      <c r="EJ5" s="375"/>
      <c r="EK5" s="375"/>
      <c r="EL5" s="375"/>
      <c r="EM5" s="375"/>
      <c r="EN5" s="375"/>
      <c r="EO5" s="375"/>
      <c r="EP5" s="375"/>
      <c r="EQ5" s="375"/>
      <c r="ER5" s="375"/>
      <c r="ES5" s="375"/>
      <c r="ET5" s="375"/>
      <c r="EU5" s="375"/>
      <c r="EV5" s="375"/>
      <c r="EW5" s="375"/>
      <c r="EX5" s="375"/>
      <c r="EY5" s="375"/>
      <c r="EZ5" s="375"/>
      <c r="FA5" s="375"/>
      <c r="FB5" s="375"/>
      <c r="FC5" s="375"/>
      <c r="FD5" s="375"/>
      <c r="FE5" s="375"/>
      <c r="FF5" s="375"/>
      <c r="FG5" s="375"/>
      <c r="FH5" s="375"/>
      <c r="FI5" s="375"/>
      <c r="FJ5" s="375"/>
      <c r="FK5" s="375"/>
      <c r="FL5" s="376"/>
      <c r="FM5" s="374"/>
      <c r="FN5" s="375"/>
      <c r="FO5" s="375"/>
      <c r="FP5" s="375"/>
      <c r="FQ5" s="375"/>
      <c r="FR5" s="375"/>
      <c r="FS5" s="375"/>
      <c r="FT5" s="375"/>
      <c r="FU5" s="375"/>
      <c r="FV5" s="375"/>
      <c r="FW5" s="375"/>
      <c r="FX5" s="375"/>
      <c r="FY5" s="375"/>
      <c r="FZ5" s="375"/>
      <c r="GA5" s="375"/>
      <c r="GB5" s="375"/>
      <c r="GC5" s="375"/>
      <c r="GD5" s="375"/>
      <c r="GE5" s="375"/>
      <c r="GF5" s="375"/>
      <c r="GG5" s="375"/>
      <c r="GH5" s="375"/>
      <c r="GI5" s="375"/>
      <c r="GJ5" s="375"/>
      <c r="GK5" s="375"/>
      <c r="GL5" s="375"/>
      <c r="GM5" s="375"/>
      <c r="GN5" s="375"/>
      <c r="GO5" s="375"/>
      <c r="GP5" s="375"/>
      <c r="GQ5" s="375"/>
      <c r="GR5" s="375"/>
      <c r="GS5" s="376"/>
      <c r="GT5" s="374"/>
      <c r="GU5" s="375"/>
      <c r="GV5" s="375"/>
      <c r="GW5" s="375"/>
      <c r="GX5" s="375"/>
      <c r="GY5" s="375"/>
      <c r="GZ5" s="375"/>
      <c r="HA5" s="375"/>
      <c r="HB5" s="375"/>
      <c r="HC5" s="375"/>
      <c r="HD5" s="375"/>
      <c r="HE5" s="375"/>
      <c r="HF5" s="375"/>
      <c r="HG5" s="375"/>
      <c r="HH5" s="375"/>
      <c r="HI5" s="375"/>
      <c r="HJ5" s="375"/>
      <c r="HK5" s="375"/>
      <c r="HL5" s="375"/>
      <c r="HM5" s="375"/>
      <c r="HN5" s="375"/>
      <c r="HO5" s="375"/>
      <c r="HP5" s="375"/>
      <c r="HQ5" s="375"/>
      <c r="HR5" s="375"/>
      <c r="HS5" s="375"/>
      <c r="HT5" s="375"/>
      <c r="HU5" s="375"/>
      <c r="HV5" s="375"/>
      <c r="HW5" s="375"/>
      <c r="HX5" s="375"/>
      <c r="HY5" s="375"/>
      <c r="HZ5" s="376"/>
    </row>
    <row r="6" spans="1:234" ht="50.1" customHeight="1">
      <c r="A6" s="448" t="s">
        <v>3571</v>
      </c>
      <c r="B6" s="449"/>
      <c r="C6" s="170"/>
      <c r="D6" s="374"/>
      <c r="E6" s="375"/>
      <c r="F6" s="375"/>
      <c r="G6" s="375"/>
      <c r="H6" s="375"/>
      <c r="I6" s="375"/>
      <c r="J6" s="375"/>
      <c r="K6" s="375"/>
      <c r="L6" s="375"/>
      <c r="M6" s="375"/>
      <c r="N6" s="375"/>
      <c r="O6" s="375"/>
      <c r="P6" s="375"/>
      <c r="Q6" s="375"/>
      <c r="R6" s="375"/>
      <c r="S6" s="375"/>
      <c r="T6" s="375"/>
      <c r="U6" s="375"/>
      <c r="V6" s="375"/>
      <c r="W6" s="375"/>
      <c r="X6" s="375"/>
      <c r="Y6" s="375"/>
      <c r="Z6" s="375"/>
      <c r="AA6" s="375"/>
      <c r="AB6" s="375"/>
      <c r="AC6" s="375"/>
      <c r="AD6" s="375"/>
      <c r="AE6" s="375"/>
      <c r="AF6" s="375"/>
      <c r="AG6" s="375"/>
      <c r="AH6" s="375"/>
      <c r="AI6" s="375"/>
      <c r="AJ6" s="376"/>
      <c r="AK6" s="374"/>
      <c r="AL6" s="375"/>
      <c r="AM6" s="375"/>
      <c r="AN6" s="375"/>
      <c r="AO6" s="375"/>
      <c r="AP6" s="375"/>
      <c r="AQ6" s="375"/>
      <c r="AR6" s="375"/>
      <c r="AS6" s="375"/>
      <c r="AT6" s="375"/>
      <c r="AU6" s="375"/>
      <c r="AV6" s="375"/>
      <c r="AW6" s="375"/>
      <c r="AX6" s="375"/>
      <c r="AY6" s="375"/>
      <c r="AZ6" s="375"/>
      <c r="BA6" s="375"/>
      <c r="BB6" s="375"/>
      <c r="BC6" s="375"/>
      <c r="BD6" s="375"/>
      <c r="BE6" s="375"/>
      <c r="BF6" s="375"/>
      <c r="BG6" s="375"/>
      <c r="BH6" s="375"/>
      <c r="BI6" s="375"/>
      <c r="BJ6" s="375"/>
      <c r="BK6" s="375"/>
      <c r="BL6" s="375"/>
      <c r="BM6" s="375"/>
      <c r="BN6" s="375"/>
      <c r="BO6" s="375"/>
      <c r="BP6" s="375"/>
      <c r="BQ6" s="376"/>
      <c r="BR6" s="374"/>
      <c r="BS6" s="375"/>
      <c r="BT6" s="375"/>
      <c r="BU6" s="375"/>
      <c r="BV6" s="375"/>
      <c r="BW6" s="375"/>
      <c r="BX6" s="375"/>
      <c r="BY6" s="375"/>
      <c r="BZ6" s="375"/>
      <c r="CA6" s="375"/>
      <c r="CB6" s="375"/>
      <c r="CC6" s="375"/>
      <c r="CD6" s="375"/>
      <c r="CE6" s="375"/>
      <c r="CF6" s="375"/>
      <c r="CG6" s="375"/>
      <c r="CH6" s="375"/>
      <c r="CI6" s="375"/>
      <c r="CJ6" s="375"/>
      <c r="CK6" s="375"/>
      <c r="CL6" s="375"/>
      <c r="CM6" s="375"/>
      <c r="CN6" s="375"/>
      <c r="CO6" s="375"/>
      <c r="CP6" s="375"/>
      <c r="CQ6" s="375"/>
      <c r="CR6" s="375"/>
      <c r="CS6" s="375"/>
      <c r="CT6" s="375"/>
      <c r="CU6" s="375"/>
      <c r="CV6" s="375"/>
      <c r="CW6" s="375"/>
      <c r="CX6" s="376"/>
      <c r="CY6" s="374"/>
      <c r="CZ6" s="375"/>
      <c r="DA6" s="375"/>
      <c r="DB6" s="375"/>
      <c r="DC6" s="375"/>
      <c r="DD6" s="375"/>
      <c r="DE6" s="375"/>
      <c r="DF6" s="375"/>
      <c r="DG6" s="375"/>
      <c r="DH6" s="375"/>
      <c r="DI6" s="375"/>
      <c r="DJ6" s="375"/>
      <c r="DK6" s="375"/>
      <c r="DL6" s="375"/>
      <c r="DM6" s="375"/>
      <c r="DN6" s="375"/>
      <c r="DO6" s="375"/>
      <c r="DP6" s="375"/>
      <c r="DQ6" s="375"/>
      <c r="DR6" s="375"/>
      <c r="DS6" s="375"/>
      <c r="DT6" s="375"/>
      <c r="DU6" s="375"/>
      <c r="DV6" s="375"/>
      <c r="DW6" s="375"/>
      <c r="DX6" s="375"/>
      <c r="DY6" s="375"/>
      <c r="DZ6" s="375"/>
      <c r="EA6" s="375"/>
      <c r="EB6" s="375"/>
      <c r="EC6" s="375"/>
      <c r="ED6" s="375"/>
      <c r="EE6" s="376"/>
      <c r="EF6" s="374"/>
      <c r="EG6" s="375"/>
      <c r="EH6" s="375"/>
      <c r="EI6" s="375"/>
      <c r="EJ6" s="375"/>
      <c r="EK6" s="375"/>
      <c r="EL6" s="375"/>
      <c r="EM6" s="375"/>
      <c r="EN6" s="375"/>
      <c r="EO6" s="375"/>
      <c r="EP6" s="375"/>
      <c r="EQ6" s="375"/>
      <c r="ER6" s="375"/>
      <c r="ES6" s="375"/>
      <c r="ET6" s="375"/>
      <c r="EU6" s="375"/>
      <c r="EV6" s="375"/>
      <c r="EW6" s="375"/>
      <c r="EX6" s="375"/>
      <c r="EY6" s="375"/>
      <c r="EZ6" s="375"/>
      <c r="FA6" s="375"/>
      <c r="FB6" s="375"/>
      <c r="FC6" s="375"/>
      <c r="FD6" s="375"/>
      <c r="FE6" s="375"/>
      <c r="FF6" s="375"/>
      <c r="FG6" s="375"/>
      <c r="FH6" s="375"/>
      <c r="FI6" s="375"/>
      <c r="FJ6" s="375"/>
      <c r="FK6" s="375"/>
      <c r="FL6" s="376"/>
      <c r="FM6" s="374"/>
      <c r="FN6" s="375"/>
      <c r="FO6" s="375"/>
      <c r="FP6" s="375"/>
      <c r="FQ6" s="375"/>
      <c r="FR6" s="375"/>
      <c r="FS6" s="375"/>
      <c r="FT6" s="375"/>
      <c r="FU6" s="375"/>
      <c r="FV6" s="375"/>
      <c r="FW6" s="375"/>
      <c r="FX6" s="375"/>
      <c r="FY6" s="375"/>
      <c r="FZ6" s="375"/>
      <c r="GA6" s="375"/>
      <c r="GB6" s="375"/>
      <c r="GC6" s="375"/>
      <c r="GD6" s="375"/>
      <c r="GE6" s="375"/>
      <c r="GF6" s="375"/>
      <c r="GG6" s="375"/>
      <c r="GH6" s="375"/>
      <c r="GI6" s="375"/>
      <c r="GJ6" s="375"/>
      <c r="GK6" s="375"/>
      <c r="GL6" s="375"/>
      <c r="GM6" s="375"/>
      <c r="GN6" s="375"/>
      <c r="GO6" s="375"/>
      <c r="GP6" s="375"/>
      <c r="GQ6" s="375"/>
      <c r="GR6" s="375"/>
      <c r="GS6" s="376"/>
      <c r="GT6" s="374"/>
      <c r="GU6" s="375"/>
      <c r="GV6" s="375"/>
      <c r="GW6" s="375"/>
      <c r="GX6" s="375"/>
      <c r="GY6" s="375"/>
      <c r="GZ6" s="375"/>
      <c r="HA6" s="375"/>
      <c r="HB6" s="375"/>
      <c r="HC6" s="375"/>
      <c r="HD6" s="375"/>
      <c r="HE6" s="375"/>
      <c r="HF6" s="375"/>
      <c r="HG6" s="375"/>
      <c r="HH6" s="375"/>
      <c r="HI6" s="375"/>
      <c r="HJ6" s="375"/>
      <c r="HK6" s="375"/>
      <c r="HL6" s="375"/>
      <c r="HM6" s="375"/>
      <c r="HN6" s="375"/>
      <c r="HO6" s="375"/>
      <c r="HP6" s="375"/>
      <c r="HQ6" s="375"/>
      <c r="HR6" s="375"/>
      <c r="HS6" s="375"/>
      <c r="HT6" s="375"/>
      <c r="HU6" s="375"/>
      <c r="HV6" s="375"/>
      <c r="HW6" s="375"/>
      <c r="HX6" s="375"/>
      <c r="HY6" s="375"/>
      <c r="HZ6" s="376"/>
    </row>
    <row r="7" spans="1:234" ht="60" customHeight="1" outlineLevel="1">
      <c r="A7" s="448" t="s">
        <v>1707</v>
      </c>
      <c r="B7" s="449"/>
      <c r="C7" s="117"/>
      <c r="D7" s="374"/>
      <c r="E7" s="375"/>
      <c r="F7" s="375"/>
      <c r="G7" s="375"/>
      <c r="H7" s="375"/>
      <c r="I7" s="375"/>
      <c r="J7" s="375"/>
      <c r="K7" s="375"/>
      <c r="L7" s="375"/>
      <c r="M7" s="375"/>
      <c r="N7" s="375"/>
      <c r="O7" s="375"/>
      <c r="P7" s="375"/>
      <c r="Q7" s="375"/>
      <c r="R7" s="375"/>
      <c r="S7" s="375"/>
      <c r="T7" s="375"/>
      <c r="U7" s="375"/>
      <c r="V7" s="375"/>
      <c r="W7" s="375"/>
      <c r="X7" s="375"/>
      <c r="Y7" s="375"/>
      <c r="Z7" s="375"/>
      <c r="AA7" s="375"/>
      <c r="AB7" s="375"/>
      <c r="AC7" s="375"/>
      <c r="AD7" s="375"/>
      <c r="AE7" s="375"/>
      <c r="AF7" s="375"/>
      <c r="AG7" s="375"/>
      <c r="AH7" s="375"/>
      <c r="AI7" s="375"/>
      <c r="AJ7" s="376"/>
      <c r="AK7" s="374"/>
      <c r="AL7" s="375"/>
      <c r="AM7" s="375"/>
      <c r="AN7" s="375"/>
      <c r="AO7" s="375"/>
      <c r="AP7" s="375"/>
      <c r="AQ7" s="375"/>
      <c r="AR7" s="375"/>
      <c r="AS7" s="375"/>
      <c r="AT7" s="375"/>
      <c r="AU7" s="375"/>
      <c r="AV7" s="375"/>
      <c r="AW7" s="375"/>
      <c r="AX7" s="375"/>
      <c r="AY7" s="375"/>
      <c r="AZ7" s="375"/>
      <c r="BA7" s="375"/>
      <c r="BB7" s="375"/>
      <c r="BC7" s="375"/>
      <c r="BD7" s="375"/>
      <c r="BE7" s="375"/>
      <c r="BF7" s="375"/>
      <c r="BG7" s="375"/>
      <c r="BH7" s="375"/>
      <c r="BI7" s="375"/>
      <c r="BJ7" s="375"/>
      <c r="BK7" s="375"/>
      <c r="BL7" s="375"/>
      <c r="BM7" s="375"/>
      <c r="BN7" s="375"/>
      <c r="BO7" s="375"/>
      <c r="BP7" s="375"/>
      <c r="BQ7" s="376"/>
      <c r="BR7" s="374"/>
      <c r="BS7" s="375"/>
      <c r="BT7" s="375"/>
      <c r="BU7" s="375"/>
      <c r="BV7" s="375"/>
      <c r="BW7" s="375"/>
      <c r="BX7" s="375"/>
      <c r="BY7" s="375"/>
      <c r="BZ7" s="375"/>
      <c r="CA7" s="375"/>
      <c r="CB7" s="375"/>
      <c r="CC7" s="375"/>
      <c r="CD7" s="375"/>
      <c r="CE7" s="375"/>
      <c r="CF7" s="375"/>
      <c r="CG7" s="375"/>
      <c r="CH7" s="375"/>
      <c r="CI7" s="375"/>
      <c r="CJ7" s="375"/>
      <c r="CK7" s="375"/>
      <c r="CL7" s="375"/>
      <c r="CM7" s="375"/>
      <c r="CN7" s="375"/>
      <c r="CO7" s="375"/>
      <c r="CP7" s="375"/>
      <c r="CQ7" s="375"/>
      <c r="CR7" s="375"/>
      <c r="CS7" s="375"/>
      <c r="CT7" s="375"/>
      <c r="CU7" s="375"/>
      <c r="CV7" s="375"/>
      <c r="CW7" s="375"/>
      <c r="CX7" s="376"/>
      <c r="CY7" s="374"/>
      <c r="CZ7" s="375"/>
      <c r="DA7" s="375"/>
      <c r="DB7" s="375"/>
      <c r="DC7" s="375"/>
      <c r="DD7" s="375"/>
      <c r="DE7" s="375"/>
      <c r="DF7" s="375"/>
      <c r="DG7" s="375"/>
      <c r="DH7" s="375"/>
      <c r="DI7" s="375"/>
      <c r="DJ7" s="375"/>
      <c r="DK7" s="375"/>
      <c r="DL7" s="375"/>
      <c r="DM7" s="375"/>
      <c r="DN7" s="375"/>
      <c r="DO7" s="375"/>
      <c r="DP7" s="375"/>
      <c r="DQ7" s="375"/>
      <c r="DR7" s="375"/>
      <c r="DS7" s="375"/>
      <c r="DT7" s="375"/>
      <c r="DU7" s="375"/>
      <c r="DV7" s="375"/>
      <c r="DW7" s="375"/>
      <c r="DX7" s="375"/>
      <c r="DY7" s="375"/>
      <c r="DZ7" s="375"/>
      <c r="EA7" s="375"/>
      <c r="EB7" s="375"/>
      <c r="EC7" s="375"/>
      <c r="ED7" s="375"/>
      <c r="EE7" s="376"/>
      <c r="EF7" s="374"/>
      <c r="EG7" s="375"/>
      <c r="EH7" s="375"/>
      <c r="EI7" s="375"/>
      <c r="EJ7" s="375"/>
      <c r="EK7" s="375"/>
      <c r="EL7" s="375"/>
      <c r="EM7" s="375"/>
      <c r="EN7" s="375"/>
      <c r="EO7" s="375"/>
      <c r="EP7" s="375"/>
      <c r="EQ7" s="375"/>
      <c r="ER7" s="375"/>
      <c r="ES7" s="375"/>
      <c r="ET7" s="375"/>
      <c r="EU7" s="375"/>
      <c r="EV7" s="375"/>
      <c r="EW7" s="375"/>
      <c r="EX7" s="375"/>
      <c r="EY7" s="375"/>
      <c r="EZ7" s="375"/>
      <c r="FA7" s="375"/>
      <c r="FB7" s="375"/>
      <c r="FC7" s="375"/>
      <c r="FD7" s="375"/>
      <c r="FE7" s="375"/>
      <c r="FF7" s="375"/>
      <c r="FG7" s="375"/>
      <c r="FH7" s="375"/>
      <c r="FI7" s="375"/>
      <c r="FJ7" s="375"/>
      <c r="FK7" s="375"/>
      <c r="FL7" s="376"/>
      <c r="FM7" s="374"/>
      <c r="FN7" s="375"/>
      <c r="FO7" s="375"/>
      <c r="FP7" s="375"/>
      <c r="FQ7" s="375"/>
      <c r="FR7" s="375"/>
      <c r="FS7" s="375"/>
      <c r="FT7" s="375"/>
      <c r="FU7" s="375"/>
      <c r="FV7" s="375"/>
      <c r="FW7" s="375"/>
      <c r="FX7" s="375"/>
      <c r="FY7" s="375"/>
      <c r="FZ7" s="375"/>
      <c r="GA7" s="375"/>
      <c r="GB7" s="375"/>
      <c r="GC7" s="375"/>
      <c r="GD7" s="375"/>
      <c r="GE7" s="375"/>
      <c r="GF7" s="375"/>
      <c r="GG7" s="375"/>
      <c r="GH7" s="375"/>
      <c r="GI7" s="375"/>
      <c r="GJ7" s="375"/>
      <c r="GK7" s="375"/>
      <c r="GL7" s="375"/>
      <c r="GM7" s="375"/>
      <c r="GN7" s="375"/>
      <c r="GO7" s="375"/>
      <c r="GP7" s="375"/>
      <c r="GQ7" s="375"/>
      <c r="GR7" s="375"/>
      <c r="GS7" s="376"/>
      <c r="GT7" s="374"/>
      <c r="GU7" s="375"/>
      <c r="GV7" s="375"/>
      <c r="GW7" s="375"/>
      <c r="GX7" s="375"/>
      <c r="GY7" s="375"/>
      <c r="GZ7" s="375"/>
      <c r="HA7" s="375"/>
      <c r="HB7" s="375"/>
      <c r="HC7" s="375"/>
      <c r="HD7" s="375"/>
      <c r="HE7" s="375"/>
      <c r="HF7" s="375"/>
      <c r="HG7" s="375"/>
      <c r="HH7" s="375"/>
      <c r="HI7" s="375"/>
      <c r="HJ7" s="375"/>
      <c r="HK7" s="375"/>
      <c r="HL7" s="375"/>
      <c r="HM7" s="375"/>
      <c r="HN7" s="375"/>
      <c r="HO7" s="375"/>
      <c r="HP7" s="375"/>
      <c r="HQ7" s="375"/>
      <c r="HR7" s="375"/>
      <c r="HS7" s="375"/>
      <c r="HT7" s="375"/>
      <c r="HU7" s="375"/>
      <c r="HV7" s="375"/>
      <c r="HW7" s="375"/>
      <c r="HX7" s="375"/>
      <c r="HY7" s="375"/>
      <c r="HZ7" s="376"/>
    </row>
    <row r="8" spans="1:234" ht="60" customHeight="1" outlineLevel="1">
      <c r="A8" s="448" t="s">
        <v>1708</v>
      </c>
      <c r="B8" s="449"/>
      <c r="C8" s="117"/>
      <c r="D8" s="374"/>
      <c r="E8" s="375"/>
      <c r="F8" s="375"/>
      <c r="G8" s="375"/>
      <c r="H8" s="375"/>
      <c r="I8" s="375"/>
      <c r="J8" s="375"/>
      <c r="K8" s="375"/>
      <c r="L8" s="375"/>
      <c r="M8" s="375"/>
      <c r="N8" s="375"/>
      <c r="O8" s="375"/>
      <c r="P8" s="375"/>
      <c r="Q8" s="375"/>
      <c r="R8" s="375"/>
      <c r="S8" s="375"/>
      <c r="T8" s="375"/>
      <c r="U8" s="375"/>
      <c r="V8" s="375"/>
      <c r="W8" s="375"/>
      <c r="X8" s="375"/>
      <c r="Y8" s="375"/>
      <c r="Z8" s="375"/>
      <c r="AA8" s="375"/>
      <c r="AB8" s="375"/>
      <c r="AC8" s="375"/>
      <c r="AD8" s="375"/>
      <c r="AE8" s="375"/>
      <c r="AF8" s="375"/>
      <c r="AG8" s="375"/>
      <c r="AH8" s="375"/>
      <c r="AI8" s="375"/>
      <c r="AJ8" s="376"/>
      <c r="AK8" s="374"/>
      <c r="AL8" s="375"/>
      <c r="AM8" s="375"/>
      <c r="AN8" s="375"/>
      <c r="AO8" s="375"/>
      <c r="AP8" s="375"/>
      <c r="AQ8" s="375"/>
      <c r="AR8" s="375"/>
      <c r="AS8" s="375"/>
      <c r="AT8" s="375"/>
      <c r="AU8" s="375"/>
      <c r="AV8" s="375"/>
      <c r="AW8" s="375"/>
      <c r="AX8" s="375"/>
      <c r="AY8" s="375"/>
      <c r="AZ8" s="375"/>
      <c r="BA8" s="375"/>
      <c r="BB8" s="375"/>
      <c r="BC8" s="375"/>
      <c r="BD8" s="375"/>
      <c r="BE8" s="375"/>
      <c r="BF8" s="375"/>
      <c r="BG8" s="375"/>
      <c r="BH8" s="375"/>
      <c r="BI8" s="375"/>
      <c r="BJ8" s="375"/>
      <c r="BK8" s="375"/>
      <c r="BL8" s="375"/>
      <c r="BM8" s="375"/>
      <c r="BN8" s="375"/>
      <c r="BO8" s="375"/>
      <c r="BP8" s="375"/>
      <c r="BQ8" s="376"/>
      <c r="BR8" s="374"/>
      <c r="BS8" s="375"/>
      <c r="BT8" s="375"/>
      <c r="BU8" s="375"/>
      <c r="BV8" s="375"/>
      <c r="BW8" s="375"/>
      <c r="BX8" s="375"/>
      <c r="BY8" s="375"/>
      <c r="BZ8" s="375"/>
      <c r="CA8" s="375"/>
      <c r="CB8" s="375"/>
      <c r="CC8" s="375"/>
      <c r="CD8" s="375"/>
      <c r="CE8" s="375"/>
      <c r="CF8" s="375"/>
      <c r="CG8" s="375"/>
      <c r="CH8" s="375"/>
      <c r="CI8" s="375"/>
      <c r="CJ8" s="375"/>
      <c r="CK8" s="375"/>
      <c r="CL8" s="375"/>
      <c r="CM8" s="375"/>
      <c r="CN8" s="375"/>
      <c r="CO8" s="375"/>
      <c r="CP8" s="375"/>
      <c r="CQ8" s="375"/>
      <c r="CR8" s="375"/>
      <c r="CS8" s="375"/>
      <c r="CT8" s="375"/>
      <c r="CU8" s="375"/>
      <c r="CV8" s="375"/>
      <c r="CW8" s="375"/>
      <c r="CX8" s="376"/>
      <c r="CY8" s="374"/>
      <c r="CZ8" s="375"/>
      <c r="DA8" s="375"/>
      <c r="DB8" s="375"/>
      <c r="DC8" s="375"/>
      <c r="DD8" s="375"/>
      <c r="DE8" s="375"/>
      <c r="DF8" s="375"/>
      <c r="DG8" s="375"/>
      <c r="DH8" s="375"/>
      <c r="DI8" s="375"/>
      <c r="DJ8" s="375"/>
      <c r="DK8" s="375"/>
      <c r="DL8" s="375"/>
      <c r="DM8" s="375"/>
      <c r="DN8" s="375"/>
      <c r="DO8" s="375"/>
      <c r="DP8" s="375"/>
      <c r="DQ8" s="375"/>
      <c r="DR8" s="375"/>
      <c r="DS8" s="375"/>
      <c r="DT8" s="375"/>
      <c r="DU8" s="375"/>
      <c r="DV8" s="375"/>
      <c r="DW8" s="375"/>
      <c r="DX8" s="375"/>
      <c r="DY8" s="375"/>
      <c r="DZ8" s="375"/>
      <c r="EA8" s="375"/>
      <c r="EB8" s="375"/>
      <c r="EC8" s="375"/>
      <c r="ED8" s="375"/>
      <c r="EE8" s="376"/>
      <c r="EF8" s="374"/>
      <c r="EG8" s="375"/>
      <c r="EH8" s="375"/>
      <c r="EI8" s="375"/>
      <c r="EJ8" s="375"/>
      <c r="EK8" s="375"/>
      <c r="EL8" s="375"/>
      <c r="EM8" s="375"/>
      <c r="EN8" s="375"/>
      <c r="EO8" s="375"/>
      <c r="EP8" s="375"/>
      <c r="EQ8" s="375"/>
      <c r="ER8" s="375"/>
      <c r="ES8" s="375"/>
      <c r="ET8" s="375"/>
      <c r="EU8" s="375"/>
      <c r="EV8" s="375"/>
      <c r="EW8" s="375"/>
      <c r="EX8" s="375"/>
      <c r="EY8" s="375"/>
      <c r="EZ8" s="375"/>
      <c r="FA8" s="375"/>
      <c r="FB8" s="375"/>
      <c r="FC8" s="375"/>
      <c r="FD8" s="375"/>
      <c r="FE8" s="375"/>
      <c r="FF8" s="375"/>
      <c r="FG8" s="375"/>
      <c r="FH8" s="375"/>
      <c r="FI8" s="375"/>
      <c r="FJ8" s="375"/>
      <c r="FK8" s="375"/>
      <c r="FL8" s="376"/>
      <c r="FM8" s="374"/>
      <c r="FN8" s="375"/>
      <c r="FO8" s="375"/>
      <c r="FP8" s="375"/>
      <c r="FQ8" s="375"/>
      <c r="FR8" s="375"/>
      <c r="FS8" s="375"/>
      <c r="FT8" s="375"/>
      <c r="FU8" s="375"/>
      <c r="FV8" s="375"/>
      <c r="FW8" s="375"/>
      <c r="FX8" s="375"/>
      <c r="FY8" s="375"/>
      <c r="FZ8" s="375"/>
      <c r="GA8" s="375"/>
      <c r="GB8" s="375"/>
      <c r="GC8" s="375"/>
      <c r="GD8" s="375"/>
      <c r="GE8" s="375"/>
      <c r="GF8" s="375"/>
      <c r="GG8" s="375"/>
      <c r="GH8" s="375"/>
      <c r="GI8" s="375"/>
      <c r="GJ8" s="375"/>
      <c r="GK8" s="375"/>
      <c r="GL8" s="375"/>
      <c r="GM8" s="375"/>
      <c r="GN8" s="375"/>
      <c r="GO8" s="375"/>
      <c r="GP8" s="375"/>
      <c r="GQ8" s="375"/>
      <c r="GR8" s="375"/>
      <c r="GS8" s="376"/>
      <c r="GT8" s="374"/>
      <c r="GU8" s="375"/>
      <c r="GV8" s="375"/>
      <c r="GW8" s="375"/>
      <c r="GX8" s="375"/>
      <c r="GY8" s="375"/>
      <c r="GZ8" s="375"/>
      <c r="HA8" s="375"/>
      <c r="HB8" s="375"/>
      <c r="HC8" s="375"/>
      <c r="HD8" s="375"/>
      <c r="HE8" s="375"/>
      <c r="HF8" s="375"/>
      <c r="HG8" s="375"/>
      <c r="HH8" s="375"/>
      <c r="HI8" s="375"/>
      <c r="HJ8" s="375"/>
      <c r="HK8" s="375"/>
      <c r="HL8" s="375"/>
      <c r="HM8" s="375"/>
      <c r="HN8" s="375"/>
      <c r="HO8" s="375"/>
      <c r="HP8" s="375"/>
      <c r="HQ8" s="375"/>
      <c r="HR8" s="375"/>
      <c r="HS8" s="375"/>
      <c r="HT8" s="375"/>
      <c r="HU8" s="375"/>
      <c r="HV8" s="375"/>
      <c r="HW8" s="375"/>
      <c r="HX8" s="375"/>
      <c r="HY8" s="375"/>
      <c r="HZ8" s="376"/>
    </row>
    <row r="9" spans="1:234" ht="69.95" customHeight="1" outlineLevel="1">
      <c r="A9" s="448" t="s">
        <v>1709</v>
      </c>
      <c r="B9" s="449"/>
      <c r="C9" s="117"/>
      <c r="D9" s="374"/>
      <c r="E9" s="375"/>
      <c r="F9" s="375"/>
      <c r="G9" s="375"/>
      <c r="H9" s="375"/>
      <c r="I9" s="375"/>
      <c r="J9" s="375"/>
      <c r="K9" s="375"/>
      <c r="L9" s="375"/>
      <c r="M9" s="375"/>
      <c r="N9" s="375"/>
      <c r="O9" s="375"/>
      <c r="P9" s="375"/>
      <c r="Q9" s="375"/>
      <c r="R9" s="375"/>
      <c r="S9" s="375"/>
      <c r="T9" s="375"/>
      <c r="U9" s="375"/>
      <c r="V9" s="375"/>
      <c r="W9" s="375"/>
      <c r="X9" s="375"/>
      <c r="Y9" s="375"/>
      <c r="Z9" s="375"/>
      <c r="AA9" s="375"/>
      <c r="AB9" s="375"/>
      <c r="AC9" s="375"/>
      <c r="AD9" s="375"/>
      <c r="AE9" s="375"/>
      <c r="AF9" s="375"/>
      <c r="AG9" s="375"/>
      <c r="AH9" s="375"/>
      <c r="AI9" s="375"/>
      <c r="AJ9" s="376"/>
      <c r="AK9" s="374"/>
      <c r="AL9" s="375"/>
      <c r="AM9" s="375"/>
      <c r="AN9" s="375"/>
      <c r="AO9" s="375"/>
      <c r="AP9" s="375"/>
      <c r="AQ9" s="375"/>
      <c r="AR9" s="375"/>
      <c r="AS9" s="375"/>
      <c r="AT9" s="375"/>
      <c r="AU9" s="375"/>
      <c r="AV9" s="375"/>
      <c r="AW9" s="375"/>
      <c r="AX9" s="375"/>
      <c r="AY9" s="375"/>
      <c r="AZ9" s="375"/>
      <c r="BA9" s="375"/>
      <c r="BB9" s="375"/>
      <c r="BC9" s="375"/>
      <c r="BD9" s="375"/>
      <c r="BE9" s="375"/>
      <c r="BF9" s="375"/>
      <c r="BG9" s="375"/>
      <c r="BH9" s="375"/>
      <c r="BI9" s="375"/>
      <c r="BJ9" s="375"/>
      <c r="BK9" s="375"/>
      <c r="BL9" s="375"/>
      <c r="BM9" s="375"/>
      <c r="BN9" s="375"/>
      <c r="BO9" s="375"/>
      <c r="BP9" s="375"/>
      <c r="BQ9" s="376"/>
      <c r="BR9" s="374"/>
      <c r="BS9" s="375"/>
      <c r="BT9" s="375"/>
      <c r="BU9" s="375"/>
      <c r="BV9" s="375"/>
      <c r="BW9" s="375"/>
      <c r="BX9" s="375"/>
      <c r="BY9" s="375"/>
      <c r="BZ9" s="375"/>
      <c r="CA9" s="375"/>
      <c r="CB9" s="375"/>
      <c r="CC9" s="375"/>
      <c r="CD9" s="375"/>
      <c r="CE9" s="375"/>
      <c r="CF9" s="375"/>
      <c r="CG9" s="375"/>
      <c r="CH9" s="375"/>
      <c r="CI9" s="375"/>
      <c r="CJ9" s="375"/>
      <c r="CK9" s="375"/>
      <c r="CL9" s="375"/>
      <c r="CM9" s="375"/>
      <c r="CN9" s="375"/>
      <c r="CO9" s="375"/>
      <c r="CP9" s="375"/>
      <c r="CQ9" s="375"/>
      <c r="CR9" s="375"/>
      <c r="CS9" s="375"/>
      <c r="CT9" s="375"/>
      <c r="CU9" s="375"/>
      <c r="CV9" s="375"/>
      <c r="CW9" s="375"/>
      <c r="CX9" s="376"/>
      <c r="CY9" s="374"/>
      <c r="CZ9" s="375"/>
      <c r="DA9" s="375"/>
      <c r="DB9" s="375"/>
      <c r="DC9" s="375"/>
      <c r="DD9" s="375"/>
      <c r="DE9" s="375"/>
      <c r="DF9" s="375"/>
      <c r="DG9" s="375"/>
      <c r="DH9" s="375"/>
      <c r="DI9" s="375"/>
      <c r="DJ9" s="375"/>
      <c r="DK9" s="375"/>
      <c r="DL9" s="375"/>
      <c r="DM9" s="375"/>
      <c r="DN9" s="375"/>
      <c r="DO9" s="375"/>
      <c r="DP9" s="375"/>
      <c r="DQ9" s="375"/>
      <c r="DR9" s="375"/>
      <c r="DS9" s="375"/>
      <c r="DT9" s="375"/>
      <c r="DU9" s="375"/>
      <c r="DV9" s="375"/>
      <c r="DW9" s="375"/>
      <c r="DX9" s="375"/>
      <c r="DY9" s="375"/>
      <c r="DZ9" s="375"/>
      <c r="EA9" s="375"/>
      <c r="EB9" s="375"/>
      <c r="EC9" s="375"/>
      <c r="ED9" s="375"/>
      <c r="EE9" s="376"/>
      <c r="EF9" s="374"/>
      <c r="EG9" s="375"/>
      <c r="EH9" s="375"/>
      <c r="EI9" s="375"/>
      <c r="EJ9" s="375"/>
      <c r="EK9" s="375"/>
      <c r="EL9" s="375"/>
      <c r="EM9" s="375"/>
      <c r="EN9" s="375"/>
      <c r="EO9" s="375"/>
      <c r="EP9" s="375"/>
      <c r="EQ9" s="375"/>
      <c r="ER9" s="375"/>
      <c r="ES9" s="375"/>
      <c r="ET9" s="375"/>
      <c r="EU9" s="375"/>
      <c r="EV9" s="375"/>
      <c r="EW9" s="375"/>
      <c r="EX9" s="375"/>
      <c r="EY9" s="375"/>
      <c r="EZ9" s="375"/>
      <c r="FA9" s="375"/>
      <c r="FB9" s="375"/>
      <c r="FC9" s="375"/>
      <c r="FD9" s="375"/>
      <c r="FE9" s="375"/>
      <c r="FF9" s="375"/>
      <c r="FG9" s="375"/>
      <c r="FH9" s="375"/>
      <c r="FI9" s="375"/>
      <c r="FJ9" s="375"/>
      <c r="FK9" s="375"/>
      <c r="FL9" s="376"/>
      <c r="FM9" s="374"/>
      <c r="FN9" s="375"/>
      <c r="FO9" s="375"/>
      <c r="FP9" s="375"/>
      <c r="FQ9" s="375"/>
      <c r="FR9" s="375"/>
      <c r="FS9" s="375"/>
      <c r="FT9" s="375"/>
      <c r="FU9" s="375"/>
      <c r="FV9" s="375"/>
      <c r="FW9" s="375"/>
      <c r="FX9" s="375"/>
      <c r="FY9" s="375"/>
      <c r="FZ9" s="375"/>
      <c r="GA9" s="375"/>
      <c r="GB9" s="375"/>
      <c r="GC9" s="375"/>
      <c r="GD9" s="375"/>
      <c r="GE9" s="375"/>
      <c r="GF9" s="375"/>
      <c r="GG9" s="375"/>
      <c r="GH9" s="375"/>
      <c r="GI9" s="375"/>
      <c r="GJ9" s="375"/>
      <c r="GK9" s="375"/>
      <c r="GL9" s="375"/>
      <c r="GM9" s="375"/>
      <c r="GN9" s="375"/>
      <c r="GO9" s="375"/>
      <c r="GP9" s="375"/>
      <c r="GQ9" s="375"/>
      <c r="GR9" s="375"/>
      <c r="GS9" s="376"/>
      <c r="GT9" s="374"/>
      <c r="GU9" s="375"/>
      <c r="GV9" s="375"/>
      <c r="GW9" s="375"/>
      <c r="GX9" s="375"/>
      <c r="GY9" s="375"/>
      <c r="GZ9" s="375"/>
      <c r="HA9" s="375"/>
      <c r="HB9" s="375"/>
      <c r="HC9" s="375"/>
      <c r="HD9" s="375"/>
      <c r="HE9" s="375"/>
      <c r="HF9" s="375"/>
      <c r="HG9" s="375"/>
      <c r="HH9" s="375"/>
      <c r="HI9" s="375"/>
      <c r="HJ9" s="375"/>
      <c r="HK9" s="375"/>
      <c r="HL9" s="375"/>
      <c r="HM9" s="375"/>
      <c r="HN9" s="375"/>
      <c r="HO9" s="375"/>
      <c r="HP9" s="375"/>
      <c r="HQ9" s="375"/>
      <c r="HR9" s="375"/>
      <c r="HS9" s="375"/>
      <c r="HT9" s="375"/>
      <c r="HU9" s="375"/>
      <c r="HV9" s="375"/>
      <c r="HW9" s="375"/>
      <c r="HX9" s="375"/>
      <c r="HY9" s="375"/>
      <c r="HZ9" s="376"/>
    </row>
    <row r="10" spans="1:234" ht="60" customHeight="1" outlineLevel="1">
      <c r="A10" s="448" t="s">
        <v>1710</v>
      </c>
      <c r="B10" s="449"/>
      <c r="C10" s="117"/>
      <c r="D10" s="374"/>
      <c r="E10" s="375"/>
      <c r="F10" s="375"/>
      <c r="G10" s="375"/>
      <c r="H10" s="375"/>
      <c r="I10" s="375"/>
      <c r="J10" s="375"/>
      <c r="K10" s="375"/>
      <c r="L10" s="375"/>
      <c r="M10" s="375"/>
      <c r="N10" s="375"/>
      <c r="O10" s="375"/>
      <c r="P10" s="375"/>
      <c r="Q10" s="375"/>
      <c r="R10" s="375"/>
      <c r="S10" s="375"/>
      <c r="T10" s="375"/>
      <c r="U10" s="375"/>
      <c r="V10" s="375"/>
      <c r="W10" s="375"/>
      <c r="X10" s="375"/>
      <c r="Y10" s="375"/>
      <c r="Z10" s="375"/>
      <c r="AA10" s="375"/>
      <c r="AB10" s="375"/>
      <c r="AC10" s="375"/>
      <c r="AD10" s="375"/>
      <c r="AE10" s="375"/>
      <c r="AF10" s="375"/>
      <c r="AG10" s="375"/>
      <c r="AH10" s="375"/>
      <c r="AI10" s="375"/>
      <c r="AJ10" s="376"/>
      <c r="AK10" s="374"/>
      <c r="AL10" s="375"/>
      <c r="AM10" s="375"/>
      <c r="AN10" s="375"/>
      <c r="AO10" s="375"/>
      <c r="AP10" s="375"/>
      <c r="AQ10" s="375"/>
      <c r="AR10" s="375"/>
      <c r="AS10" s="375"/>
      <c r="AT10" s="375"/>
      <c r="AU10" s="375"/>
      <c r="AV10" s="375"/>
      <c r="AW10" s="375"/>
      <c r="AX10" s="375"/>
      <c r="AY10" s="375"/>
      <c r="AZ10" s="375"/>
      <c r="BA10" s="375"/>
      <c r="BB10" s="375"/>
      <c r="BC10" s="375"/>
      <c r="BD10" s="375"/>
      <c r="BE10" s="375"/>
      <c r="BF10" s="375"/>
      <c r="BG10" s="375"/>
      <c r="BH10" s="375"/>
      <c r="BI10" s="375"/>
      <c r="BJ10" s="375"/>
      <c r="BK10" s="375"/>
      <c r="BL10" s="375"/>
      <c r="BM10" s="375"/>
      <c r="BN10" s="375"/>
      <c r="BO10" s="375"/>
      <c r="BP10" s="375"/>
      <c r="BQ10" s="376"/>
      <c r="BR10" s="374"/>
      <c r="BS10" s="375"/>
      <c r="BT10" s="375"/>
      <c r="BU10" s="375"/>
      <c r="BV10" s="375"/>
      <c r="BW10" s="375"/>
      <c r="BX10" s="375"/>
      <c r="BY10" s="375"/>
      <c r="BZ10" s="375"/>
      <c r="CA10" s="375"/>
      <c r="CB10" s="375"/>
      <c r="CC10" s="375"/>
      <c r="CD10" s="375"/>
      <c r="CE10" s="375"/>
      <c r="CF10" s="375"/>
      <c r="CG10" s="375"/>
      <c r="CH10" s="375"/>
      <c r="CI10" s="375"/>
      <c r="CJ10" s="375"/>
      <c r="CK10" s="375"/>
      <c r="CL10" s="375"/>
      <c r="CM10" s="375"/>
      <c r="CN10" s="375"/>
      <c r="CO10" s="375"/>
      <c r="CP10" s="375"/>
      <c r="CQ10" s="375"/>
      <c r="CR10" s="375"/>
      <c r="CS10" s="375"/>
      <c r="CT10" s="375"/>
      <c r="CU10" s="375"/>
      <c r="CV10" s="375"/>
      <c r="CW10" s="375"/>
      <c r="CX10" s="376"/>
      <c r="CY10" s="374"/>
      <c r="CZ10" s="375"/>
      <c r="DA10" s="375"/>
      <c r="DB10" s="375"/>
      <c r="DC10" s="375"/>
      <c r="DD10" s="375"/>
      <c r="DE10" s="375"/>
      <c r="DF10" s="375"/>
      <c r="DG10" s="375"/>
      <c r="DH10" s="375"/>
      <c r="DI10" s="375"/>
      <c r="DJ10" s="375"/>
      <c r="DK10" s="375"/>
      <c r="DL10" s="375"/>
      <c r="DM10" s="375"/>
      <c r="DN10" s="375"/>
      <c r="DO10" s="375"/>
      <c r="DP10" s="375"/>
      <c r="DQ10" s="375"/>
      <c r="DR10" s="375"/>
      <c r="DS10" s="375"/>
      <c r="DT10" s="375"/>
      <c r="DU10" s="375"/>
      <c r="DV10" s="375"/>
      <c r="DW10" s="375"/>
      <c r="DX10" s="375"/>
      <c r="DY10" s="375"/>
      <c r="DZ10" s="375"/>
      <c r="EA10" s="375"/>
      <c r="EB10" s="375"/>
      <c r="EC10" s="375"/>
      <c r="ED10" s="375"/>
      <c r="EE10" s="376"/>
      <c r="EF10" s="374"/>
      <c r="EG10" s="375"/>
      <c r="EH10" s="375"/>
      <c r="EI10" s="375"/>
      <c r="EJ10" s="375"/>
      <c r="EK10" s="375"/>
      <c r="EL10" s="375"/>
      <c r="EM10" s="375"/>
      <c r="EN10" s="375"/>
      <c r="EO10" s="375"/>
      <c r="EP10" s="375"/>
      <c r="EQ10" s="375"/>
      <c r="ER10" s="375"/>
      <c r="ES10" s="375"/>
      <c r="ET10" s="375"/>
      <c r="EU10" s="375"/>
      <c r="EV10" s="375"/>
      <c r="EW10" s="375"/>
      <c r="EX10" s="375"/>
      <c r="EY10" s="375"/>
      <c r="EZ10" s="375"/>
      <c r="FA10" s="375"/>
      <c r="FB10" s="375"/>
      <c r="FC10" s="375"/>
      <c r="FD10" s="375"/>
      <c r="FE10" s="375"/>
      <c r="FF10" s="375"/>
      <c r="FG10" s="375"/>
      <c r="FH10" s="375"/>
      <c r="FI10" s="375"/>
      <c r="FJ10" s="375"/>
      <c r="FK10" s="375"/>
      <c r="FL10" s="376"/>
      <c r="FM10" s="374"/>
      <c r="FN10" s="375"/>
      <c r="FO10" s="375"/>
      <c r="FP10" s="375"/>
      <c r="FQ10" s="375"/>
      <c r="FR10" s="375"/>
      <c r="FS10" s="375"/>
      <c r="FT10" s="375"/>
      <c r="FU10" s="375"/>
      <c r="FV10" s="375"/>
      <c r="FW10" s="375"/>
      <c r="FX10" s="375"/>
      <c r="FY10" s="375"/>
      <c r="FZ10" s="375"/>
      <c r="GA10" s="375"/>
      <c r="GB10" s="375"/>
      <c r="GC10" s="375"/>
      <c r="GD10" s="375"/>
      <c r="GE10" s="375"/>
      <c r="GF10" s="375"/>
      <c r="GG10" s="375"/>
      <c r="GH10" s="375"/>
      <c r="GI10" s="375"/>
      <c r="GJ10" s="375"/>
      <c r="GK10" s="375"/>
      <c r="GL10" s="375"/>
      <c r="GM10" s="375"/>
      <c r="GN10" s="375"/>
      <c r="GO10" s="375"/>
      <c r="GP10" s="375"/>
      <c r="GQ10" s="375"/>
      <c r="GR10" s="375"/>
      <c r="GS10" s="376"/>
      <c r="GT10" s="374"/>
      <c r="GU10" s="375"/>
      <c r="GV10" s="375"/>
      <c r="GW10" s="375"/>
      <c r="GX10" s="375"/>
      <c r="GY10" s="375"/>
      <c r="GZ10" s="375"/>
      <c r="HA10" s="375"/>
      <c r="HB10" s="375"/>
      <c r="HC10" s="375"/>
      <c r="HD10" s="375"/>
      <c r="HE10" s="375"/>
      <c r="HF10" s="375"/>
      <c r="HG10" s="375"/>
      <c r="HH10" s="375"/>
      <c r="HI10" s="375"/>
      <c r="HJ10" s="375"/>
      <c r="HK10" s="375"/>
      <c r="HL10" s="375"/>
      <c r="HM10" s="375"/>
      <c r="HN10" s="375"/>
      <c r="HO10" s="375"/>
      <c r="HP10" s="375"/>
      <c r="HQ10" s="375"/>
      <c r="HR10" s="375"/>
      <c r="HS10" s="375"/>
      <c r="HT10" s="375"/>
      <c r="HU10" s="375"/>
      <c r="HV10" s="375"/>
      <c r="HW10" s="375"/>
      <c r="HX10" s="375"/>
      <c r="HY10" s="375"/>
      <c r="HZ10" s="376"/>
    </row>
    <row r="11" spans="1:234" ht="60" customHeight="1" outlineLevel="1">
      <c r="A11" s="448" t="s">
        <v>1711</v>
      </c>
      <c r="B11" s="449"/>
      <c r="C11" s="117"/>
      <c r="D11" s="374"/>
      <c r="E11" s="375"/>
      <c r="F11" s="375"/>
      <c r="G11" s="375"/>
      <c r="H11" s="375"/>
      <c r="I11" s="375"/>
      <c r="J11" s="375"/>
      <c r="K11" s="375"/>
      <c r="L11" s="375"/>
      <c r="M11" s="375"/>
      <c r="N11" s="375"/>
      <c r="O11" s="375"/>
      <c r="P11" s="375"/>
      <c r="Q11" s="375"/>
      <c r="R11" s="375"/>
      <c r="S11" s="375"/>
      <c r="T11" s="375"/>
      <c r="U11" s="375"/>
      <c r="V11" s="375"/>
      <c r="W11" s="375"/>
      <c r="X11" s="375"/>
      <c r="Y11" s="375"/>
      <c r="Z11" s="375"/>
      <c r="AA11" s="375"/>
      <c r="AB11" s="375"/>
      <c r="AC11" s="375"/>
      <c r="AD11" s="375"/>
      <c r="AE11" s="375"/>
      <c r="AF11" s="375"/>
      <c r="AG11" s="375"/>
      <c r="AH11" s="375"/>
      <c r="AI11" s="375"/>
      <c r="AJ11" s="376"/>
      <c r="AK11" s="374"/>
      <c r="AL11" s="375"/>
      <c r="AM11" s="375"/>
      <c r="AN11" s="375"/>
      <c r="AO11" s="375"/>
      <c r="AP11" s="375"/>
      <c r="AQ11" s="375"/>
      <c r="AR11" s="375"/>
      <c r="AS11" s="375"/>
      <c r="AT11" s="375"/>
      <c r="AU11" s="375"/>
      <c r="AV11" s="375"/>
      <c r="AW11" s="375"/>
      <c r="AX11" s="375"/>
      <c r="AY11" s="375"/>
      <c r="AZ11" s="375"/>
      <c r="BA11" s="375"/>
      <c r="BB11" s="375"/>
      <c r="BC11" s="375"/>
      <c r="BD11" s="375"/>
      <c r="BE11" s="375"/>
      <c r="BF11" s="375"/>
      <c r="BG11" s="375"/>
      <c r="BH11" s="375"/>
      <c r="BI11" s="375"/>
      <c r="BJ11" s="375"/>
      <c r="BK11" s="375"/>
      <c r="BL11" s="375"/>
      <c r="BM11" s="375"/>
      <c r="BN11" s="375"/>
      <c r="BO11" s="375"/>
      <c r="BP11" s="375"/>
      <c r="BQ11" s="376"/>
      <c r="BR11" s="374"/>
      <c r="BS11" s="375"/>
      <c r="BT11" s="375"/>
      <c r="BU11" s="375"/>
      <c r="BV11" s="375"/>
      <c r="BW11" s="375"/>
      <c r="BX11" s="375"/>
      <c r="BY11" s="375"/>
      <c r="BZ11" s="375"/>
      <c r="CA11" s="375"/>
      <c r="CB11" s="375"/>
      <c r="CC11" s="375"/>
      <c r="CD11" s="375"/>
      <c r="CE11" s="375"/>
      <c r="CF11" s="375"/>
      <c r="CG11" s="375"/>
      <c r="CH11" s="375"/>
      <c r="CI11" s="375"/>
      <c r="CJ11" s="375"/>
      <c r="CK11" s="375"/>
      <c r="CL11" s="375"/>
      <c r="CM11" s="375"/>
      <c r="CN11" s="375"/>
      <c r="CO11" s="375"/>
      <c r="CP11" s="375"/>
      <c r="CQ11" s="375"/>
      <c r="CR11" s="375"/>
      <c r="CS11" s="375"/>
      <c r="CT11" s="375"/>
      <c r="CU11" s="375"/>
      <c r="CV11" s="375"/>
      <c r="CW11" s="375"/>
      <c r="CX11" s="376"/>
      <c r="CY11" s="374"/>
      <c r="CZ11" s="375"/>
      <c r="DA11" s="375"/>
      <c r="DB11" s="375"/>
      <c r="DC11" s="375"/>
      <c r="DD11" s="375"/>
      <c r="DE11" s="375"/>
      <c r="DF11" s="375"/>
      <c r="DG11" s="375"/>
      <c r="DH11" s="375"/>
      <c r="DI11" s="375"/>
      <c r="DJ11" s="375"/>
      <c r="DK11" s="375"/>
      <c r="DL11" s="375"/>
      <c r="DM11" s="375"/>
      <c r="DN11" s="375"/>
      <c r="DO11" s="375"/>
      <c r="DP11" s="375"/>
      <c r="DQ11" s="375"/>
      <c r="DR11" s="375"/>
      <c r="DS11" s="375"/>
      <c r="DT11" s="375"/>
      <c r="DU11" s="375"/>
      <c r="DV11" s="375"/>
      <c r="DW11" s="375"/>
      <c r="DX11" s="375"/>
      <c r="DY11" s="375"/>
      <c r="DZ11" s="375"/>
      <c r="EA11" s="375"/>
      <c r="EB11" s="375"/>
      <c r="EC11" s="375"/>
      <c r="ED11" s="375"/>
      <c r="EE11" s="376"/>
      <c r="EF11" s="374"/>
      <c r="EG11" s="375"/>
      <c r="EH11" s="375"/>
      <c r="EI11" s="375"/>
      <c r="EJ11" s="375"/>
      <c r="EK11" s="375"/>
      <c r="EL11" s="375"/>
      <c r="EM11" s="375"/>
      <c r="EN11" s="375"/>
      <c r="EO11" s="375"/>
      <c r="EP11" s="375"/>
      <c r="EQ11" s="375"/>
      <c r="ER11" s="375"/>
      <c r="ES11" s="375"/>
      <c r="ET11" s="375"/>
      <c r="EU11" s="375"/>
      <c r="EV11" s="375"/>
      <c r="EW11" s="375"/>
      <c r="EX11" s="375"/>
      <c r="EY11" s="375"/>
      <c r="EZ11" s="375"/>
      <c r="FA11" s="375"/>
      <c r="FB11" s="375"/>
      <c r="FC11" s="375"/>
      <c r="FD11" s="375"/>
      <c r="FE11" s="375"/>
      <c r="FF11" s="375"/>
      <c r="FG11" s="375"/>
      <c r="FH11" s="375"/>
      <c r="FI11" s="375"/>
      <c r="FJ11" s="375"/>
      <c r="FK11" s="375"/>
      <c r="FL11" s="376"/>
      <c r="FM11" s="374"/>
      <c r="FN11" s="375"/>
      <c r="FO11" s="375"/>
      <c r="FP11" s="375"/>
      <c r="FQ11" s="375"/>
      <c r="FR11" s="375"/>
      <c r="FS11" s="375"/>
      <c r="FT11" s="375"/>
      <c r="FU11" s="375"/>
      <c r="FV11" s="375"/>
      <c r="FW11" s="375"/>
      <c r="FX11" s="375"/>
      <c r="FY11" s="375"/>
      <c r="FZ11" s="375"/>
      <c r="GA11" s="375"/>
      <c r="GB11" s="375"/>
      <c r="GC11" s="375"/>
      <c r="GD11" s="375"/>
      <c r="GE11" s="375"/>
      <c r="GF11" s="375"/>
      <c r="GG11" s="375"/>
      <c r="GH11" s="375"/>
      <c r="GI11" s="375"/>
      <c r="GJ11" s="375"/>
      <c r="GK11" s="375"/>
      <c r="GL11" s="375"/>
      <c r="GM11" s="375"/>
      <c r="GN11" s="375"/>
      <c r="GO11" s="375"/>
      <c r="GP11" s="375"/>
      <c r="GQ11" s="375"/>
      <c r="GR11" s="375"/>
      <c r="GS11" s="376"/>
      <c r="GT11" s="374"/>
      <c r="GU11" s="375"/>
      <c r="GV11" s="375"/>
      <c r="GW11" s="375"/>
      <c r="GX11" s="375"/>
      <c r="GY11" s="375"/>
      <c r="GZ11" s="375"/>
      <c r="HA11" s="375"/>
      <c r="HB11" s="375"/>
      <c r="HC11" s="375"/>
      <c r="HD11" s="375"/>
      <c r="HE11" s="375"/>
      <c r="HF11" s="375"/>
      <c r="HG11" s="375"/>
      <c r="HH11" s="375"/>
      <c r="HI11" s="375"/>
      <c r="HJ11" s="375"/>
      <c r="HK11" s="375"/>
      <c r="HL11" s="375"/>
      <c r="HM11" s="375"/>
      <c r="HN11" s="375"/>
      <c r="HO11" s="375"/>
      <c r="HP11" s="375"/>
      <c r="HQ11" s="375"/>
      <c r="HR11" s="375"/>
      <c r="HS11" s="375"/>
      <c r="HT11" s="375"/>
      <c r="HU11" s="375"/>
      <c r="HV11" s="375"/>
      <c r="HW11" s="375"/>
      <c r="HX11" s="375"/>
      <c r="HY11" s="375"/>
      <c r="HZ11" s="376"/>
    </row>
    <row r="12" spans="1:234" ht="60" customHeight="1" outlineLevel="1" thickBot="1">
      <c r="A12" s="488" t="s">
        <v>1712</v>
      </c>
      <c r="B12" s="489"/>
      <c r="C12" s="118"/>
      <c r="D12" s="374"/>
      <c r="E12" s="375"/>
      <c r="F12" s="375"/>
      <c r="G12" s="375"/>
      <c r="H12" s="375"/>
      <c r="I12" s="375"/>
      <c r="J12" s="375"/>
      <c r="K12" s="375"/>
      <c r="L12" s="375"/>
      <c r="M12" s="375"/>
      <c r="N12" s="375"/>
      <c r="O12" s="375"/>
      <c r="P12" s="375"/>
      <c r="Q12" s="375"/>
      <c r="R12" s="375"/>
      <c r="S12" s="375"/>
      <c r="T12" s="375"/>
      <c r="U12" s="375"/>
      <c r="V12" s="375"/>
      <c r="W12" s="375"/>
      <c r="X12" s="375"/>
      <c r="Y12" s="375"/>
      <c r="Z12" s="375"/>
      <c r="AA12" s="375"/>
      <c r="AB12" s="375"/>
      <c r="AC12" s="375"/>
      <c r="AD12" s="375"/>
      <c r="AE12" s="375"/>
      <c r="AF12" s="375"/>
      <c r="AG12" s="375"/>
      <c r="AH12" s="375"/>
      <c r="AI12" s="375"/>
      <c r="AJ12" s="376"/>
      <c r="AK12" s="374"/>
      <c r="AL12" s="375"/>
      <c r="AM12" s="375"/>
      <c r="AN12" s="375"/>
      <c r="AO12" s="375"/>
      <c r="AP12" s="375"/>
      <c r="AQ12" s="375"/>
      <c r="AR12" s="375"/>
      <c r="AS12" s="375"/>
      <c r="AT12" s="375"/>
      <c r="AU12" s="375"/>
      <c r="AV12" s="375"/>
      <c r="AW12" s="375"/>
      <c r="AX12" s="375"/>
      <c r="AY12" s="375"/>
      <c r="AZ12" s="375"/>
      <c r="BA12" s="375"/>
      <c r="BB12" s="375"/>
      <c r="BC12" s="375"/>
      <c r="BD12" s="375"/>
      <c r="BE12" s="375"/>
      <c r="BF12" s="375"/>
      <c r="BG12" s="375"/>
      <c r="BH12" s="375"/>
      <c r="BI12" s="375"/>
      <c r="BJ12" s="375"/>
      <c r="BK12" s="375"/>
      <c r="BL12" s="375"/>
      <c r="BM12" s="375"/>
      <c r="BN12" s="375"/>
      <c r="BO12" s="375"/>
      <c r="BP12" s="375"/>
      <c r="BQ12" s="376"/>
      <c r="BR12" s="374"/>
      <c r="BS12" s="375"/>
      <c r="BT12" s="375"/>
      <c r="BU12" s="375"/>
      <c r="BV12" s="375"/>
      <c r="BW12" s="375"/>
      <c r="BX12" s="375"/>
      <c r="BY12" s="375"/>
      <c r="BZ12" s="375"/>
      <c r="CA12" s="375"/>
      <c r="CB12" s="375"/>
      <c r="CC12" s="375"/>
      <c r="CD12" s="375"/>
      <c r="CE12" s="375"/>
      <c r="CF12" s="375"/>
      <c r="CG12" s="375"/>
      <c r="CH12" s="375"/>
      <c r="CI12" s="375"/>
      <c r="CJ12" s="375"/>
      <c r="CK12" s="375"/>
      <c r="CL12" s="375"/>
      <c r="CM12" s="375"/>
      <c r="CN12" s="375"/>
      <c r="CO12" s="375"/>
      <c r="CP12" s="375"/>
      <c r="CQ12" s="375"/>
      <c r="CR12" s="375"/>
      <c r="CS12" s="375"/>
      <c r="CT12" s="375"/>
      <c r="CU12" s="375"/>
      <c r="CV12" s="375"/>
      <c r="CW12" s="375"/>
      <c r="CX12" s="376"/>
      <c r="CY12" s="374"/>
      <c r="CZ12" s="375"/>
      <c r="DA12" s="375"/>
      <c r="DB12" s="375"/>
      <c r="DC12" s="375"/>
      <c r="DD12" s="375"/>
      <c r="DE12" s="375"/>
      <c r="DF12" s="375"/>
      <c r="DG12" s="375"/>
      <c r="DH12" s="375"/>
      <c r="DI12" s="375"/>
      <c r="DJ12" s="375"/>
      <c r="DK12" s="375"/>
      <c r="DL12" s="375"/>
      <c r="DM12" s="375"/>
      <c r="DN12" s="375"/>
      <c r="DO12" s="375"/>
      <c r="DP12" s="375"/>
      <c r="DQ12" s="375"/>
      <c r="DR12" s="375"/>
      <c r="DS12" s="375"/>
      <c r="DT12" s="375"/>
      <c r="DU12" s="375"/>
      <c r="DV12" s="375"/>
      <c r="DW12" s="375"/>
      <c r="DX12" s="375"/>
      <c r="DY12" s="375"/>
      <c r="DZ12" s="375"/>
      <c r="EA12" s="375"/>
      <c r="EB12" s="375"/>
      <c r="EC12" s="375"/>
      <c r="ED12" s="375"/>
      <c r="EE12" s="376"/>
      <c r="EF12" s="374"/>
      <c r="EG12" s="375"/>
      <c r="EH12" s="375"/>
      <c r="EI12" s="375"/>
      <c r="EJ12" s="375"/>
      <c r="EK12" s="375"/>
      <c r="EL12" s="375"/>
      <c r="EM12" s="375"/>
      <c r="EN12" s="375"/>
      <c r="EO12" s="375"/>
      <c r="EP12" s="375"/>
      <c r="EQ12" s="375"/>
      <c r="ER12" s="375"/>
      <c r="ES12" s="375"/>
      <c r="ET12" s="375"/>
      <c r="EU12" s="375"/>
      <c r="EV12" s="375"/>
      <c r="EW12" s="375"/>
      <c r="EX12" s="375"/>
      <c r="EY12" s="375"/>
      <c r="EZ12" s="375"/>
      <c r="FA12" s="375"/>
      <c r="FB12" s="375"/>
      <c r="FC12" s="375"/>
      <c r="FD12" s="375"/>
      <c r="FE12" s="375"/>
      <c r="FF12" s="375"/>
      <c r="FG12" s="375"/>
      <c r="FH12" s="375"/>
      <c r="FI12" s="375"/>
      <c r="FJ12" s="375"/>
      <c r="FK12" s="375"/>
      <c r="FL12" s="376"/>
      <c r="FM12" s="374"/>
      <c r="FN12" s="375"/>
      <c r="FO12" s="375"/>
      <c r="FP12" s="375"/>
      <c r="FQ12" s="375"/>
      <c r="FR12" s="375"/>
      <c r="FS12" s="375"/>
      <c r="FT12" s="375"/>
      <c r="FU12" s="375"/>
      <c r="FV12" s="375"/>
      <c r="FW12" s="375"/>
      <c r="FX12" s="375"/>
      <c r="FY12" s="375"/>
      <c r="FZ12" s="375"/>
      <c r="GA12" s="375"/>
      <c r="GB12" s="375"/>
      <c r="GC12" s="375"/>
      <c r="GD12" s="375"/>
      <c r="GE12" s="375"/>
      <c r="GF12" s="375"/>
      <c r="GG12" s="375"/>
      <c r="GH12" s="375"/>
      <c r="GI12" s="375"/>
      <c r="GJ12" s="375"/>
      <c r="GK12" s="375"/>
      <c r="GL12" s="375"/>
      <c r="GM12" s="375"/>
      <c r="GN12" s="375"/>
      <c r="GO12" s="375"/>
      <c r="GP12" s="375"/>
      <c r="GQ12" s="375"/>
      <c r="GR12" s="375"/>
      <c r="GS12" s="376"/>
      <c r="GT12" s="374"/>
      <c r="GU12" s="375"/>
      <c r="GV12" s="375"/>
      <c r="GW12" s="375"/>
      <c r="GX12" s="375"/>
      <c r="GY12" s="375"/>
      <c r="GZ12" s="375"/>
      <c r="HA12" s="375"/>
      <c r="HB12" s="375"/>
      <c r="HC12" s="375"/>
      <c r="HD12" s="375"/>
      <c r="HE12" s="375"/>
      <c r="HF12" s="375"/>
      <c r="HG12" s="375"/>
      <c r="HH12" s="375"/>
      <c r="HI12" s="375"/>
      <c r="HJ12" s="375"/>
      <c r="HK12" s="375"/>
      <c r="HL12" s="375"/>
      <c r="HM12" s="375"/>
      <c r="HN12" s="375"/>
      <c r="HO12" s="375"/>
      <c r="HP12" s="375"/>
      <c r="HQ12" s="375"/>
      <c r="HR12" s="375"/>
      <c r="HS12" s="375"/>
      <c r="HT12" s="375"/>
      <c r="HU12" s="375"/>
      <c r="HV12" s="375"/>
      <c r="HW12" s="375"/>
      <c r="HX12" s="375"/>
      <c r="HY12" s="375"/>
      <c r="HZ12" s="376"/>
    </row>
    <row r="13" spans="1:234" ht="65.099999999999994" customHeight="1" outlineLevel="1" thickBot="1">
      <c r="A13" s="420" t="s">
        <v>2965</v>
      </c>
      <c r="B13" s="497"/>
      <c r="C13" s="119">
        <f>SUM(C9+C10+C11+C12)</f>
        <v>0</v>
      </c>
      <c r="D13" s="374"/>
      <c r="E13" s="375"/>
      <c r="F13" s="375"/>
      <c r="G13" s="375"/>
      <c r="H13" s="375"/>
      <c r="I13" s="375"/>
      <c r="J13" s="375"/>
      <c r="K13" s="375"/>
      <c r="L13" s="375"/>
      <c r="M13" s="375"/>
      <c r="N13" s="375"/>
      <c r="O13" s="375"/>
      <c r="P13" s="375"/>
      <c r="Q13" s="375"/>
      <c r="R13" s="375"/>
      <c r="S13" s="375"/>
      <c r="T13" s="375"/>
      <c r="U13" s="375"/>
      <c r="V13" s="375"/>
      <c r="W13" s="375"/>
      <c r="X13" s="375"/>
      <c r="Y13" s="375"/>
      <c r="Z13" s="375"/>
      <c r="AA13" s="375"/>
      <c r="AB13" s="375"/>
      <c r="AC13" s="375"/>
      <c r="AD13" s="375"/>
      <c r="AE13" s="375"/>
      <c r="AF13" s="375"/>
      <c r="AG13" s="375"/>
      <c r="AH13" s="375"/>
      <c r="AI13" s="375"/>
      <c r="AJ13" s="376"/>
      <c r="AK13" s="374"/>
      <c r="AL13" s="375"/>
      <c r="AM13" s="375"/>
      <c r="AN13" s="375"/>
      <c r="AO13" s="375"/>
      <c r="AP13" s="375"/>
      <c r="AQ13" s="375"/>
      <c r="AR13" s="375"/>
      <c r="AS13" s="375"/>
      <c r="AT13" s="375"/>
      <c r="AU13" s="375"/>
      <c r="AV13" s="375"/>
      <c r="AW13" s="375"/>
      <c r="AX13" s="375"/>
      <c r="AY13" s="375"/>
      <c r="AZ13" s="375"/>
      <c r="BA13" s="375"/>
      <c r="BB13" s="375"/>
      <c r="BC13" s="375"/>
      <c r="BD13" s="375"/>
      <c r="BE13" s="375"/>
      <c r="BF13" s="375"/>
      <c r="BG13" s="375"/>
      <c r="BH13" s="375"/>
      <c r="BI13" s="375"/>
      <c r="BJ13" s="375"/>
      <c r="BK13" s="375"/>
      <c r="BL13" s="375"/>
      <c r="BM13" s="375"/>
      <c r="BN13" s="375"/>
      <c r="BO13" s="375"/>
      <c r="BP13" s="375"/>
      <c r="BQ13" s="376"/>
      <c r="BR13" s="374"/>
      <c r="BS13" s="375"/>
      <c r="BT13" s="375"/>
      <c r="BU13" s="375"/>
      <c r="BV13" s="375"/>
      <c r="BW13" s="375"/>
      <c r="BX13" s="375"/>
      <c r="BY13" s="375"/>
      <c r="BZ13" s="375"/>
      <c r="CA13" s="375"/>
      <c r="CB13" s="375"/>
      <c r="CC13" s="375"/>
      <c r="CD13" s="375"/>
      <c r="CE13" s="375"/>
      <c r="CF13" s="375"/>
      <c r="CG13" s="375"/>
      <c r="CH13" s="375"/>
      <c r="CI13" s="375"/>
      <c r="CJ13" s="375"/>
      <c r="CK13" s="375"/>
      <c r="CL13" s="375"/>
      <c r="CM13" s="375"/>
      <c r="CN13" s="375"/>
      <c r="CO13" s="375"/>
      <c r="CP13" s="375"/>
      <c r="CQ13" s="375"/>
      <c r="CR13" s="375"/>
      <c r="CS13" s="375"/>
      <c r="CT13" s="375"/>
      <c r="CU13" s="375"/>
      <c r="CV13" s="375"/>
      <c r="CW13" s="375"/>
      <c r="CX13" s="376"/>
      <c r="CY13" s="374"/>
      <c r="CZ13" s="375"/>
      <c r="DA13" s="375"/>
      <c r="DB13" s="375"/>
      <c r="DC13" s="375"/>
      <c r="DD13" s="375"/>
      <c r="DE13" s="375"/>
      <c r="DF13" s="375"/>
      <c r="DG13" s="375"/>
      <c r="DH13" s="375"/>
      <c r="DI13" s="375"/>
      <c r="DJ13" s="375"/>
      <c r="DK13" s="375"/>
      <c r="DL13" s="375"/>
      <c r="DM13" s="375"/>
      <c r="DN13" s="375"/>
      <c r="DO13" s="375"/>
      <c r="DP13" s="375"/>
      <c r="DQ13" s="375"/>
      <c r="DR13" s="375"/>
      <c r="DS13" s="375"/>
      <c r="DT13" s="375"/>
      <c r="DU13" s="375"/>
      <c r="DV13" s="375"/>
      <c r="DW13" s="375"/>
      <c r="DX13" s="375"/>
      <c r="DY13" s="375"/>
      <c r="DZ13" s="375"/>
      <c r="EA13" s="375"/>
      <c r="EB13" s="375"/>
      <c r="EC13" s="375"/>
      <c r="ED13" s="375"/>
      <c r="EE13" s="376"/>
      <c r="EF13" s="374"/>
      <c r="EG13" s="375"/>
      <c r="EH13" s="375"/>
      <c r="EI13" s="375"/>
      <c r="EJ13" s="375"/>
      <c r="EK13" s="375"/>
      <c r="EL13" s="375"/>
      <c r="EM13" s="375"/>
      <c r="EN13" s="375"/>
      <c r="EO13" s="375"/>
      <c r="EP13" s="375"/>
      <c r="EQ13" s="375"/>
      <c r="ER13" s="375"/>
      <c r="ES13" s="375"/>
      <c r="ET13" s="375"/>
      <c r="EU13" s="375"/>
      <c r="EV13" s="375"/>
      <c r="EW13" s="375"/>
      <c r="EX13" s="375"/>
      <c r="EY13" s="375"/>
      <c r="EZ13" s="375"/>
      <c r="FA13" s="375"/>
      <c r="FB13" s="375"/>
      <c r="FC13" s="375"/>
      <c r="FD13" s="375"/>
      <c r="FE13" s="375"/>
      <c r="FF13" s="375"/>
      <c r="FG13" s="375"/>
      <c r="FH13" s="375"/>
      <c r="FI13" s="375"/>
      <c r="FJ13" s="375"/>
      <c r="FK13" s="375"/>
      <c r="FL13" s="376"/>
      <c r="FM13" s="374"/>
      <c r="FN13" s="375"/>
      <c r="FO13" s="375"/>
      <c r="FP13" s="375"/>
      <c r="FQ13" s="375"/>
      <c r="FR13" s="375"/>
      <c r="FS13" s="375"/>
      <c r="FT13" s="375"/>
      <c r="FU13" s="375"/>
      <c r="FV13" s="375"/>
      <c r="FW13" s="375"/>
      <c r="FX13" s="375"/>
      <c r="FY13" s="375"/>
      <c r="FZ13" s="375"/>
      <c r="GA13" s="375"/>
      <c r="GB13" s="375"/>
      <c r="GC13" s="375"/>
      <c r="GD13" s="375"/>
      <c r="GE13" s="375"/>
      <c r="GF13" s="375"/>
      <c r="GG13" s="375"/>
      <c r="GH13" s="375"/>
      <c r="GI13" s="375"/>
      <c r="GJ13" s="375"/>
      <c r="GK13" s="375"/>
      <c r="GL13" s="375"/>
      <c r="GM13" s="375"/>
      <c r="GN13" s="375"/>
      <c r="GO13" s="375"/>
      <c r="GP13" s="375"/>
      <c r="GQ13" s="375"/>
      <c r="GR13" s="375"/>
      <c r="GS13" s="376"/>
      <c r="GT13" s="374"/>
      <c r="GU13" s="375"/>
      <c r="GV13" s="375"/>
      <c r="GW13" s="375"/>
      <c r="GX13" s="375"/>
      <c r="GY13" s="375"/>
      <c r="GZ13" s="375"/>
      <c r="HA13" s="375"/>
      <c r="HB13" s="375"/>
      <c r="HC13" s="375"/>
      <c r="HD13" s="375"/>
      <c r="HE13" s="375"/>
      <c r="HF13" s="375"/>
      <c r="HG13" s="375"/>
      <c r="HH13" s="375"/>
      <c r="HI13" s="375"/>
      <c r="HJ13" s="375"/>
      <c r="HK13" s="375"/>
      <c r="HL13" s="375"/>
      <c r="HM13" s="375"/>
      <c r="HN13" s="375"/>
      <c r="HO13" s="375"/>
      <c r="HP13" s="375"/>
      <c r="HQ13" s="375"/>
      <c r="HR13" s="375"/>
      <c r="HS13" s="375"/>
      <c r="HT13" s="375"/>
      <c r="HU13" s="375"/>
      <c r="HV13" s="375"/>
      <c r="HW13" s="375"/>
      <c r="HX13" s="375"/>
      <c r="HY13" s="375"/>
      <c r="HZ13" s="376"/>
    </row>
    <row r="14" spans="1:234" ht="100.5" customHeight="1" outlineLevel="1" thickBot="1">
      <c r="A14" s="420" t="s">
        <v>2960</v>
      </c>
      <c r="B14" s="497"/>
      <c r="C14" s="119">
        <f>SUM(M18+AT18+CA18+DH18+EO18+FV18+HC18)</f>
        <v>0</v>
      </c>
      <c r="D14" s="39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91"/>
      <c r="AI14" s="391"/>
      <c r="AJ14" s="392"/>
      <c r="AK14" s="390"/>
      <c r="AL14" s="391"/>
      <c r="AM14" s="391"/>
      <c r="AN14" s="391"/>
      <c r="AO14" s="391"/>
      <c r="AP14" s="391"/>
      <c r="AQ14" s="391"/>
      <c r="AR14" s="391"/>
      <c r="AS14" s="391"/>
      <c r="AT14" s="391"/>
      <c r="AU14" s="391"/>
      <c r="AV14" s="391"/>
      <c r="AW14" s="391"/>
      <c r="AX14" s="391"/>
      <c r="AY14" s="391"/>
      <c r="AZ14" s="391"/>
      <c r="BA14" s="391"/>
      <c r="BB14" s="391"/>
      <c r="BC14" s="391"/>
      <c r="BD14" s="391"/>
      <c r="BE14" s="391"/>
      <c r="BF14" s="391"/>
      <c r="BG14" s="391"/>
      <c r="BH14" s="391"/>
      <c r="BI14" s="391"/>
      <c r="BJ14" s="391"/>
      <c r="BK14" s="391"/>
      <c r="BL14" s="391"/>
      <c r="BM14" s="391"/>
      <c r="BN14" s="391"/>
      <c r="BO14" s="391"/>
      <c r="BP14" s="391"/>
      <c r="BQ14" s="392"/>
      <c r="BR14" s="390"/>
      <c r="BS14" s="391"/>
      <c r="BT14" s="391"/>
      <c r="BU14" s="391"/>
      <c r="BV14" s="391"/>
      <c r="BW14" s="391"/>
      <c r="BX14" s="391"/>
      <c r="BY14" s="391"/>
      <c r="BZ14" s="391"/>
      <c r="CA14" s="391"/>
      <c r="CB14" s="391"/>
      <c r="CC14" s="391"/>
      <c r="CD14" s="391"/>
      <c r="CE14" s="391"/>
      <c r="CF14" s="391"/>
      <c r="CG14" s="391"/>
      <c r="CH14" s="391"/>
      <c r="CI14" s="391"/>
      <c r="CJ14" s="391"/>
      <c r="CK14" s="391"/>
      <c r="CL14" s="391"/>
      <c r="CM14" s="391"/>
      <c r="CN14" s="391"/>
      <c r="CO14" s="391"/>
      <c r="CP14" s="391"/>
      <c r="CQ14" s="391"/>
      <c r="CR14" s="391"/>
      <c r="CS14" s="391"/>
      <c r="CT14" s="391"/>
      <c r="CU14" s="391"/>
      <c r="CV14" s="391"/>
      <c r="CW14" s="391"/>
      <c r="CX14" s="392"/>
      <c r="CY14" s="390"/>
      <c r="CZ14" s="391"/>
      <c r="DA14" s="391"/>
      <c r="DB14" s="391"/>
      <c r="DC14" s="391"/>
      <c r="DD14" s="391"/>
      <c r="DE14" s="391"/>
      <c r="DF14" s="391"/>
      <c r="DG14" s="391"/>
      <c r="DH14" s="391"/>
      <c r="DI14" s="391"/>
      <c r="DJ14" s="391"/>
      <c r="DK14" s="391"/>
      <c r="DL14" s="391"/>
      <c r="DM14" s="391"/>
      <c r="DN14" s="391"/>
      <c r="DO14" s="391"/>
      <c r="DP14" s="391"/>
      <c r="DQ14" s="391"/>
      <c r="DR14" s="391"/>
      <c r="DS14" s="391"/>
      <c r="DT14" s="391"/>
      <c r="DU14" s="391"/>
      <c r="DV14" s="391"/>
      <c r="DW14" s="391"/>
      <c r="DX14" s="391"/>
      <c r="DY14" s="391"/>
      <c r="DZ14" s="391"/>
      <c r="EA14" s="391"/>
      <c r="EB14" s="391"/>
      <c r="EC14" s="391"/>
      <c r="ED14" s="391"/>
      <c r="EE14" s="392"/>
      <c r="EF14" s="390"/>
      <c r="EG14" s="391"/>
      <c r="EH14" s="391"/>
      <c r="EI14" s="391"/>
      <c r="EJ14" s="391"/>
      <c r="EK14" s="391"/>
      <c r="EL14" s="391"/>
      <c r="EM14" s="391"/>
      <c r="EN14" s="391"/>
      <c r="EO14" s="391"/>
      <c r="EP14" s="391"/>
      <c r="EQ14" s="391"/>
      <c r="ER14" s="391"/>
      <c r="ES14" s="391"/>
      <c r="ET14" s="391"/>
      <c r="EU14" s="391"/>
      <c r="EV14" s="391"/>
      <c r="EW14" s="391"/>
      <c r="EX14" s="391"/>
      <c r="EY14" s="391"/>
      <c r="EZ14" s="391"/>
      <c r="FA14" s="391"/>
      <c r="FB14" s="391"/>
      <c r="FC14" s="391"/>
      <c r="FD14" s="391"/>
      <c r="FE14" s="391"/>
      <c r="FF14" s="391"/>
      <c r="FG14" s="391"/>
      <c r="FH14" s="391"/>
      <c r="FI14" s="391"/>
      <c r="FJ14" s="391"/>
      <c r="FK14" s="391"/>
      <c r="FL14" s="392"/>
      <c r="FM14" s="390"/>
      <c r="FN14" s="391"/>
      <c r="FO14" s="391"/>
      <c r="FP14" s="391"/>
      <c r="FQ14" s="391"/>
      <c r="FR14" s="391"/>
      <c r="FS14" s="391"/>
      <c r="FT14" s="391"/>
      <c r="FU14" s="391"/>
      <c r="FV14" s="391"/>
      <c r="FW14" s="391"/>
      <c r="FX14" s="391"/>
      <c r="FY14" s="391"/>
      <c r="FZ14" s="391"/>
      <c r="GA14" s="391"/>
      <c r="GB14" s="391"/>
      <c r="GC14" s="391"/>
      <c r="GD14" s="391"/>
      <c r="GE14" s="391"/>
      <c r="GF14" s="391"/>
      <c r="GG14" s="391"/>
      <c r="GH14" s="391"/>
      <c r="GI14" s="391"/>
      <c r="GJ14" s="391"/>
      <c r="GK14" s="391"/>
      <c r="GL14" s="391"/>
      <c r="GM14" s="391"/>
      <c r="GN14" s="391"/>
      <c r="GO14" s="391"/>
      <c r="GP14" s="391"/>
      <c r="GQ14" s="391"/>
      <c r="GR14" s="391"/>
      <c r="GS14" s="392"/>
      <c r="GT14" s="390"/>
      <c r="GU14" s="391"/>
      <c r="GV14" s="391"/>
      <c r="GW14" s="391"/>
      <c r="GX14" s="391"/>
      <c r="GY14" s="391"/>
      <c r="GZ14" s="391"/>
      <c r="HA14" s="391"/>
      <c r="HB14" s="391"/>
      <c r="HC14" s="391"/>
      <c r="HD14" s="391"/>
      <c r="HE14" s="391"/>
      <c r="HF14" s="391"/>
      <c r="HG14" s="391"/>
      <c r="HH14" s="391"/>
      <c r="HI14" s="391"/>
      <c r="HJ14" s="391"/>
      <c r="HK14" s="391"/>
      <c r="HL14" s="391"/>
      <c r="HM14" s="391"/>
      <c r="HN14" s="391"/>
      <c r="HO14" s="391"/>
      <c r="HP14" s="391"/>
      <c r="HQ14" s="391"/>
      <c r="HR14" s="391"/>
      <c r="HS14" s="391"/>
      <c r="HT14" s="391"/>
      <c r="HU14" s="391"/>
      <c r="HV14" s="391"/>
      <c r="HW14" s="391"/>
      <c r="HX14" s="391"/>
      <c r="HY14" s="391"/>
      <c r="HZ14" s="392"/>
    </row>
    <row r="15" spans="1:234" s="175" customFormat="1" ht="20.100000000000001" customHeight="1" thickBot="1">
      <c r="A15" s="469" t="s">
        <v>668</v>
      </c>
      <c r="B15" s="470"/>
      <c r="C15" s="470"/>
      <c r="D15" s="171"/>
      <c r="E15" s="171"/>
      <c r="F15" s="171"/>
      <c r="G15" s="171"/>
      <c r="H15" s="171"/>
      <c r="I15" s="171"/>
      <c r="J15" s="171"/>
      <c r="K15" s="171"/>
      <c r="L15" s="171"/>
      <c r="M15" s="171"/>
      <c r="N15" s="171"/>
      <c r="O15" s="171"/>
      <c r="P15" s="171"/>
      <c r="Q15" s="171"/>
      <c r="R15" s="171"/>
      <c r="S15" s="171"/>
      <c r="T15" s="171"/>
      <c r="U15" s="171"/>
      <c r="V15" s="171"/>
      <c r="W15" s="171"/>
      <c r="X15" s="171"/>
      <c r="Y15" s="171"/>
      <c r="Z15" s="171"/>
      <c r="AA15" s="172"/>
      <c r="AB15" s="173"/>
      <c r="AC15" s="173"/>
      <c r="AD15" s="173"/>
      <c r="AE15" s="173"/>
      <c r="AF15" s="173"/>
      <c r="AG15" s="173"/>
      <c r="AH15" s="173"/>
      <c r="AI15" s="173"/>
      <c r="AJ15" s="173"/>
      <c r="AK15" s="174"/>
      <c r="AL15" s="174"/>
      <c r="AM15" s="174"/>
      <c r="AN15" s="174"/>
      <c r="AO15" s="174"/>
      <c r="AP15" s="174"/>
      <c r="AQ15" s="174"/>
      <c r="AR15" s="174"/>
      <c r="AS15" s="174"/>
      <c r="AT15" s="174"/>
      <c r="AU15" s="174"/>
      <c r="AV15" s="174"/>
      <c r="AW15" s="174"/>
      <c r="AX15" s="174"/>
      <c r="AY15" s="174"/>
      <c r="AZ15" s="174"/>
      <c r="BA15" s="174"/>
      <c r="BB15" s="174"/>
      <c r="BC15" s="174"/>
      <c r="BD15" s="174"/>
      <c r="BE15" s="174"/>
      <c r="BF15" s="174"/>
      <c r="BG15" s="174"/>
      <c r="BH15" s="174"/>
      <c r="BI15" s="173"/>
      <c r="BJ15" s="173"/>
      <c r="BK15" s="173"/>
      <c r="BL15" s="173"/>
      <c r="BM15" s="173"/>
      <c r="BN15" s="173"/>
      <c r="BO15" s="173"/>
      <c r="BP15" s="173"/>
      <c r="BQ15" s="173"/>
      <c r="BR15" s="174"/>
      <c r="BS15" s="174"/>
      <c r="BT15" s="174"/>
      <c r="BU15" s="174"/>
      <c r="BV15" s="174"/>
      <c r="BW15" s="174"/>
      <c r="BX15" s="174"/>
      <c r="BY15" s="174"/>
      <c r="BZ15" s="174"/>
      <c r="CA15" s="174"/>
      <c r="CB15" s="174"/>
      <c r="CC15" s="174"/>
      <c r="CD15" s="174"/>
      <c r="CE15" s="174"/>
      <c r="CF15" s="174"/>
      <c r="CG15" s="174"/>
      <c r="CH15" s="174"/>
      <c r="CI15" s="174"/>
      <c r="CJ15" s="174"/>
      <c r="CK15" s="174"/>
      <c r="CL15" s="174"/>
      <c r="CM15" s="174"/>
      <c r="CN15" s="174"/>
      <c r="CO15" s="174"/>
      <c r="CP15" s="173"/>
      <c r="CQ15" s="173"/>
      <c r="CR15" s="173"/>
      <c r="CS15" s="173"/>
      <c r="CT15" s="173"/>
      <c r="CU15" s="173"/>
      <c r="CV15" s="173"/>
      <c r="CW15" s="173"/>
      <c r="CX15" s="173"/>
      <c r="CY15" s="174"/>
      <c r="CZ15" s="174"/>
      <c r="DA15" s="174"/>
      <c r="DB15" s="174"/>
      <c r="DC15" s="174"/>
      <c r="DD15" s="174"/>
      <c r="DE15" s="174"/>
      <c r="DF15" s="174"/>
      <c r="DG15" s="174"/>
      <c r="DH15" s="174"/>
      <c r="DI15" s="174"/>
      <c r="DJ15" s="174"/>
      <c r="DK15" s="174"/>
      <c r="DL15" s="174"/>
      <c r="DM15" s="174"/>
      <c r="DN15" s="174"/>
      <c r="DO15" s="174"/>
      <c r="DP15" s="174"/>
      <c r="DQ15" s="174"/>
      <c r="DR15" s="174"/>
      <c r="DS15" s="174"/>
      <c r="DT15" s="174"/>
      <c r="DU15" s="174"/>
      <c r="DV15" s="174"/>
      <c r="DW15" s="173"/>
      <c r="DX15" s="173"/>
      <c r="DY15" s="173"/>
      <c r="DZ15" s="173"/>
      <c r="EA15" s="173"/>
      <c r="EB15" s="173"/>
      <c r="EC15" s="173"/>
      <c r="ED15" s="173"/>
      <c r="EE15" s="173"/>
      <c r="EF15" s="174"/>
      <c r="EG15" s="174"/>
      <c r="EH15" s="174"/>
      <c r="EI15" s="174"/>
      <c r="EJ15" s="174"/>
      <c r="EK15" s="174"/>
      <c r="EL15" s="174"/>
      <c r="EM15" s="174"/>
      <c r="EN15" s="174"/>
      <c r="EO15" s="174"/>
      <c r="EP15" s="174"/>
      <c r="EQ15" s="174"/>
      <c r="ER15" s="174"/>
      <c r="ES15" s="174"/>
      <c r="ET15" s="174"/>
      <c r="EU15" s="174"/>
      <c r="EV15" s="174"/>
      <c r="EW15" s="174"/>
      <c r="EX15" s="174"/>
      <c r="EY15" s="174"/>
      <c r="EZ15" s="174"/>
      <c r="FA15" s="174"/>
      <c r="FB15" s="174"/>
      <c r="FC15" s="174"/>
      <c r="FD15" s="173"/>
      <c r="FE15" s="173"/>
      <c r="FF15" s="173"/>
      <c r="FG15" s="173"/>
      <c r="FH15" s="173"/>
      <c r="FI15" s="173"/>
      <c r="FJ15" s="173"/>
      <c r="FK15" s="173"/>
      <c r="FL15" s="173"/>
      <c r="FM15" s="174"/>
      <c r="FN15" s="174"/>
      <c r="FO15" s="174"/>
      <c r="FP15" s="174"/>
      <c r="FQ15" s="174"/>
      <c r="FR15" s="174"/>
      <c r="FS15" s="174"/>
      <c r="FT15" s="174"/>
      <c r="FU15" s="174"/>
      <c r="FV15" s="174"/>
      <c r="FW15" s="174"/>
      <c r="FX15" s="174"/>
      <c r="FY15" s="174"/>
      <c r="FZ15" s="174"/>
      <c r="GA15" s="174"/>
      <c r="GB15" s="174"/>
      <c r="GC15" s="174"/>
      <c r="GD15" s="174"/>
      <c r="GE15" s="174"/>
      <c r="GF15" s="174"/>
      <c r="GG15" s="174"/>
      <c r="GH15" s="174"/>
      <c r="GI15" s="174"/>
      <c r="GJ15" s="174"/>
      <c r="GK15" s="173"/>
      <c r="GL15" s="173"/>
      <c r="GM15" s="173"/>
      <c r="GN15" s="173"/>
      <c r="GO15" s="173"/>
      <c r="GP15" s="173"/>
      <c r="GQ15" s="173"/>
      <c r="GR15" s="173"/>
      <c r="GS15" s="173"/>
      <c r="GT15" s="174"/>
      <c r="GU15" s="174"/>
      <c r="GV15" s="174"/>
      <c r="GW15" s="174"/>
      <c r="GX15" s="174"/>
      <c r="GY15" s="174"/>
      <c r="GZ15" s="174"/>
      <c r="HA15" s="174"/>
      <c r="HB15" s="174"/>
      <c r="HC15" s="174"/>
      <c r="HD15" s="174"/>
      <c r="HE15" s="174"/>
      <c r="HF15" s="174"/>
      <c r="HG15" s="174"/>
      <c r="HH15" s="174"/>
      <c r="HI15" s="174"/>
      <c r="HJ15" s="174"/>
      <c r="HK15" s="174"/>
      <c r="HL15" s="174"/>
      <c r="HM15" s="174"/>
      <c r="HN15" s="174"/>
      <c r="HO15" s="174"/>
      <c r="HP15" s="174"/>
      <c r="HQ15" s="174"/>
      <c r="HR15" s="173"/>
      <c r="HS15" s="173"/>
      <c r="HT15" s="173"/>
      <c r="HU15" s="173"/>
      <c r="HV15" s="173"/>
      <c r="HW15" s="173"/>
      <c r="HX15" s="173"/>
      <c r="HY15" s="173"/>
      <c r="HZ15" s="173"/>
    </row>
    <row r="16" spans="1:234" s="4" customFormat="1" ht="69.95" customHeight="1" thickBot="1">
      <c r="A16" s="417" t="s">
        <v>382</v>
      </c>
      <c r="B16" s="418"/>
      <c r="C16" s="419"/>
      <c r="D16" s="176" t="s">
        <v>1745</v>
      </c>
      <c r="E16" s="377"/>
      <c r="F16" s="378"/>
      <c r="G16" s="99" t="s">
        <v>1746</v>
      </c>
      <c r="H16" s="382"/>
      <c r="I16" s="383"/>
      <c r="J16" s="383"/>
      <c r="K16" s="383"/>
      <c r="L16" s="383"/>
      <c r="M16" s="383"/>
      <c r="N16" s="383"/>
      <c r="O16" s="383"/>
      <c r="P16" s="383"/>
      <c r="Q16" s="383"/>
      <c r="R16" s="383"/>
      <c r="S16" s="383"/>
      <c r="T16" s="383"/>
      <c r="U16" s="383"/>
      <c r="V16" s="383"/>
      <c r="W16" s="383"/>
      <c r="X16" s="383"/>
      <c r="Y16" s="383"/>
      <c r="Z16" s="383"/>
      <c r="AA16" s="383"/>
      <c r="AB16" s="383"/>
      <c r="AC16" s="383"/>
      <c r="AD16" s="383"/>
      <c r="AE16" s="383"/>
      <c r="AF16" s="383"/>
      <c r="AG16" s="383"/>
      <c r="AH16" s="383"/>
      <c r="AI16" s="383"/>
      <c r="AJ16" s="384"/>
      <c r="AK16" s="99" t="s">
        <v>1745</v>
      </c>
      <c r="AL16" s="377"/>
      <c r="AM16" s="378"/>
      <c r="AN16" s="99" t="s">
        <v>1746</v>
      </c>
      <c r="AO16" s="382"/>
      <c r="AP16" s="383"/>
      <c r="AQ16" s="383"/>
      <c r="AR16" s="383"/>
      <c r="AS16" s="383"/>
      <c r="AT16" s="383"/>
      <c r="AU16" s="383"/>
      <c r="AV16" s="383"/>
      <c r="AW16" s="383"/>
      <c r="AX16" s="383"/>
      <c r="AY16" s="383"/>
      <c r="AZ16" s="383"/>
      <c r="BA16" s="383"/>
      <c r="BB16" s="383"/>
      <c r="BC16" s="383"/>
      <c r="BD16" s="383"/>
      <c r="BE16" s="383"/>
      <c r="BF16" s="383"/>
      <c r="BG16" s="383"/>
      <c r="BH16" s="383"/>
      <c r="BI16" s="383"/>
      <c r="BJ16" s="383"/>
      <c r="BK16" s="383"/>
      <c r="BL16" s="383"/>
      <c r="BM16" s="383"/>
      <c r="BN16" s="383"/>
      <c r="BO16" s="383"/>
      <c r="BP16" s="383"/>
      <c r="BQ16" s="384"/>
      <c r="BR16" s="99" t="s">
        <v>1745</v>
      </c>
      <c r="BS16" s="377"/>
      <c r="BT16" s="378"/>
      <c r="BU16" s="99" t="s">
        <v>1746</v>
      </c>
      <c r="BV16" s="382"/>
      <c r="BW16" s="383"/>
      <c r="BX16" s="383"/>
      <c r="BY16" s="383"/>
      <c r="BZ16" s="383"/>
      <c r="CA16" s="383"/>
      <c r="CB16" s="383"/>
      <c r="CC16" s="383"/>
      <c r="CD16" s="383"/>
      <c r="CE16" s="383"/>
      <c r="CF16" s="383"/>
      <c r="CG16" s="383"/>
      <c r="CH16" s="383"/>
      <c r="CI16" s="383"/>
      <c r="CJ16" s="383"/>
      <c r="CK16" s="383"/>
      <c r="CL16" s="383"/>
      <c r="CM16" s="383"/>
      <c r="CN16" s="383"/>
      <c r="CO16" s="383"/>
      <c r="CP16" s="383"/>
      <c r="CQ16" s="383"/>
      <c r="CR16" s="383"/>
      <c r="CS16" s="383"/>
      <c r="CT16" s="383"/>
      <c r="CU16" s="383"/>
      <c r="CV16" s="383"/>
      <c r="CW16" s="383"/>
      <c r="CX16" s="384"/>
      <c r="CY16" s="99" t="s">
        <v>1745</v>
      </c>
      <c r="CZ16" s="377"/>
      <c r="DA16" s="378"/>
      <c r="DB16" s="99" t="s">
        <v>1746</v>
      </c>
      <c r="DC16" s="382"/>
      <c r="DD16" s="383"/>
      <c r="DE16" s="383"/>
      <c r="DF16" s="383"/>
      <c r="DG16" s="383"/>
      <c r="DH16" s="383"/>
      <c r="DI16" s="383"/>
      <c r="DJ16" s="383"/>
      <c r="DK16" s="383"/>
      <c r="DL16" s="383"/>
      <c r="DM16" s="383"/>
      <c r="DN16" s="383"/>
      <c r="DO16" s="383"/>
      <c r="DP16" s="383"/>
      <c r="DQ16" s="383"/>
      <c r="DR16" s="383"/>
      <c r="DS16" s="383"/>
      <c r="DT16" s="383"/>
      <c r="DU16" s="383"/>
      <c r="DV16" s="383"/>
      <c r="DW16" s="383"/>
      <c r="DX16" s="383"/>
      <c r="DY16" s="383"/>
      <c r="DZ16" s="383"/>
      <c r="EA16" s="383"/>
      <c r="EB16" s="383"/>
      <c r="EC16" s="383"/>
      <c r="ED16" s="383"/>
      <c r="EE16" s="384"/>
      <c r="EF16" s="99" t="s">
        <v>1745</v>
      </c>
      <c r="EG16" s="377"/>
      <c r="EH16" s="378"/>
      <c r="EI16" s="99" t="s">
        <v>1746</v>
      </c>
      <c r="EJ16" s="382"/>
      <c r="EK16" s="383"/>
      <c r="EL16" s="383"/>
      <c r="EM16" s="383"/>
      <c r="EN16" s="383"/>
      <c r="EO16" s="383"/>
      <c r="EP16" s="383"/>
      <c r="EQ16" s="383"/>
      <c r="ER16" s="383"/>
      <c r="ES16" s="383"/>
      <c r="ET16" s="383"/>
      <c r="EU16" s="383"/>
      <c r="EV16" s="383"/>
      <c r="EW16" s="383"/>
      <c r="EX16" s="383"/>
      <c r="EY16" s="383"/>
      <c r="EZ16" s="383"/>
      <c r="FA16" s="383"/>
      <c r="FB16" s="383"/>
      <c r="FC16" s="383"/>
      <c r="FD16" s="383"/>
      <c r="FE16" s="383"/>
      <c r="FF16" s="383"/>
      <c r="FG16" s="383"/>
      <c r="FH16" s="383"/>
      <c r="FI16" s="383"/>
      <c r="FJ16" s="383"/>
      <c r="FK16" s="383"/>
      <c r="FL16" s="384"/>
      <c r="FM16" s="99" t="s">
        <v>1745</v>
      </c>
      <c r="FN16" s="377"/>
      <c r="FO16" s="378"/>
      <c r="FP16" s="99" t="s">
        <v>1746</v>
      </c>
      <c r="FQ16" s="382"/>
      <c r="FR16" s="383"/>
      <c r="FS16" s="383"/>
      <c r="FT16" s="383"/>
      <c r="FU16" s="383"/>
      <c r="FV16" s="383"/>
      <c r="FW16" s="383"/>
      <c r="FX16" s="383"/>
      <c r="FY16" s="383"/>
      <c r="FZ16" s="383"/>
      <c r="GA16" s="383"/>
      <c r="GB16" s="383"/>
      <c r="GC16" s="383"/>
      <c r="GD16" s="383"/>
      <c r="GE16" s="383"/>
      <c r="GF16" s="383"/>
      <c r="GG16" s="383"/>
      <c r="GH16" s="383"/>
      <c r="GI16" s="383"/>
      <c r="GJ16" s="383"/>
      <c r="GK16" s="383"/>
      <c r="GL16" s="383"/>
      <c r="GM16" s="383"/>
      <c r="GN16" s="383"/>
      <c r="GO16" s="383"/>
      <c r="GP16" s="383"/>
      <c r="GQ16" s="383"/>
      <c r="GR16" s="383"/>
      <c r="GS16" s="384"/>
      <c r="GT16" s="99" t="s">
        <v>1745</v>
      </c>
      <c r="GU16" s="377"/>
      <c r="GV16" s="378"/>
      <c r="GW16" s="99" t="s">
        <v>1746</v>
      </c>
      <c r="GX16" s="382"/>
      <c r="GY16" s="383"/>
      <c r="GZ16" s="383"/>
      <c r="HA16" s="383"/>
      <c r="HB16" s="383"/>
      <c r="HC16" s="383"/>
      <c r="HD16" s="383"/>
      <c r="HE16" s="383"/>
      <c r="HF16" s="383"/>
      <c r="HG16" s="383"/>
      <c r="HH16" s="383"/>
      <c r="HI16" s="383"/>
      <c r="HJ16" s="383"/>
      <c r="HK16" s="383"/>
      <c r="HL16" s="383"/>
      <c r="HM16" s="383"/>
      <c r="HN16" s="383"/>
      <c r="HO16" s="383"/>
      <c r="HP16" s="383"/>
      <c r="HQ16" s="383"/>
      <c r="HR16" s="383"/>
      <c r="HS16" s="383"/>
      <c r="HT16" s="383"/>
      <c r="HU16" s="383"/>
      <c r="HV16" s="383"/>
      <c r="HW16" s="383"/>
      <c r="HX16" s="383"/>
      <c r="HY16" s="383"/>
      <c r="HZ16" s="384"/>
    </row>
    <row r="17" spans="1:234" s="33" customFormat="1" ht="69.95" customHeight="1" outlineLevel="1" thickBot="1">
      <c r="A17" s="417" t="s">
        <v>381</v>
      </c>
      <c r="B17" s="418"/>
      <c r="C17" s="419"/>
      <c r="D17" s="114" t="s">
        <v>1747</v>
      </c>
      <c r="E17" s="95"/>
      <c r="F17" s="177" t="s">
        <v>2961</v>
      </c>
      <c r="G17" s="54"/>
      <c r="H17" s="178" t="s">
        <v>2962</v>
      </c>
      <c r="I17" s="54"/>
      <c r="J17" s="178" t="s">
        <v>2963</v>
      </c>
      <c r="K17" s="96"/>
      <c r="L17" s="53" t="s">
        <v>1748</v>
      </c>
      <c r="M17" s="95"/>
      <c r="N17" s="178" t="s">
        <v>2961</v>
      </c>
      <c r="O17" s="54"/>
      <c r="P17" s="178" t="s">
        <v>2962</v>
      </c>
      <c r="Q17" s="54"/>
      <c r="R17" s="178" t="s">
        <v>2963</v>
      </c>
      <c r="S17" s="55"/>
      <c r="T17" s="53" t="s">
        <v>143</v>
      </c>
      <c r="U17" s="95"/>
      <c r="V17" s="178" t="s">
        <v>2961</v>
      </c>
      <c r="W17" s="54"/>
      <c r="X17" s="178" t="s">
        <v>2962</v>
      </c>
      <c r="Y17" s="54"/>
      <c r="Z17" s="179" t="s">
        <v>2963</v>
      </c>
      <c r="AA17" s="55"/>
      <c r="AB17" s="114" t="s">
        <v>143</v>
      </c>
      <c r="AC17" s="95"/>
      <c r="AD17" s="178" t="s">
        <v>2961</v>
      </c>
      <c r="AE17" s="54"/>
      <c r="AF17" s="178" t="s">
        <v>2962</v>
      </c>
      <c r="AG17" s="54"/>
      <c r="AH17" s="178" t="s">
        <v>2963</v>
      </c>
      <c r="AI17" s="97"/>
      <c r="AJ17" s="98"/>
      <c r="AK17" s="114" t="s">
        <v>1747</v>
      </c>
      <c r="AL17" s="95"/>
      <c r="AM17" s="177" t="s">
        <v>2961</v>
      </c>
      <c r="AN17" s="54"/>
      <c r="AO17" s="178" t="s">
        <v>2962</v>
      </c>
      <c r="AP17" s="54"/>
      <c r="AQ17" s="178" t="s">
        <v>2963</v>
      </c>
      <c r="AR17" s="96"/>
      <c r="AS17" s="53" t="s">
        <v>1748</v>
      </c>
      <c r="AT17" s="95"/>
      <c r="AU17" s="178" t="s">
        <v>2961</v>
      </c>
      <c r="AV17" s="54"/>
      <c r="AW17" s="178" t="s">
        <v>2962</v>
      </c>
      <c r="AX17" s="54"/>
      <c r="AY17" s="178" t="s">
        <v>2963</v>
      </c>
      <c r="AZ17" s="55"/>
      <c r="BA17" s="53" t="s">
        <v>143</v>
      </c>
      <c r="BB17" s="95"/>
      <c r="BC17" s="178" t="s">
        <v>2961</v>
      </c>
      <c r="BD17" s="54"/>
      <c r="BE17" s="178" t="s">
        <v>2962</v>
      </c>
      <c r="BF17" s="54"/>
      <c r="BG17" s="179" t="s">
        <v>2963</v>
      </c>
      <c r="BH17" s="55"/>
      <c r="BI17" s="114" t="s">
        <v>143</v>
      </c>
      <c r="BJ17" s="95"/>
      <c r="BK17" s="178" t="s">
        <v>2961</v>
      </c>
      <c r="BL17" s="54"/>
      <c r="BM17" s="178" t="s">
        <v>2962</v>
      </c>
      <c r="BN17" s="54"/>
      <c r="BO17" s="178" t="s">
        <v>2963</v>
      </c>
      <c r="BP17" s="97"/>
      <c r="BQ17" s="98"/>
      <c r="BR17" s="114" t="s">
        <v>1747</v>
      </c>
      <c r="BS17" s="95"/>
      <c r="BT17" s="177" t="s">
        <v>2961</v>
      </c>
      <c r="BU17" s="54"/>
      <c r="BV17" s="178" t="s">
        <v>2962</v>
      </c>
      <c r="BW17" s="54"/>
      <c r="BX17" s="178" t="s">
        <v>2963</v>
      </c>
      <c r="BY17" s="96"/>
      <c r="BZ17" s="53" t="s">
        <v>1748</v>
      </c>
      <c r="CA17" s="95"/>
      <c r="CB17" s="178" t="s">
        <v>2961</v>
      </c>
      <c r="CC17" s="54"/>
      <c r="CD17" s="178" t="s">
        <v>2962</v>
      </c>
      <c r="CE17" s="54"/>
      <c r="CF17" s="178" t="s">
        <v>2963</v>
      </c>
      <c r="CG17" s="55"/>
      <c r="CH17" s="53" t="s">
        <v>143</v>
      </c>
      <c r="CI17" s="95"/>
      <c r="CJ17" s="178" t="s">
        <v>2961</v>
      </c>
      <c r="CK17" s="54"/>
      <c r="CL17" s="178" t="s">
        <v>2962</v>
      </c>
      <c r="CM17" s="54"/>
      <c r="CN17" s="179" t="s">
        <v>2963</v>
      </c>
      <c r="CO17" s="55"/>
      <c r="CP17" s="114" t="s">
        <v>143</v>
      </c>
      <c r="CQ17" s="95"/>
      <c r="CR17" s="178" t="s">
        <v>2961</v>
      </c>
      <c r="CS17" s="54"/>
      <c r="CT17" s="178" t="s">
        <v>2962</v>
      </c>
      <c r="CU17" s="54"/>
      <c r="CV17" s="178" t="s">
        <v>2963</v>
      </c>
      <c r="CW17" s="97"/>
      <c r="CX17" s="98"/>
      <c r="CY17" s="114" t="s">
        <v>1747</v>
      </c>
      <c r="CZ17" s="95"/>
      <c r="DA17" s="177" t="s">
        <v>2961</v>
      </c>
      <c r="DB17" s="54"/>
      <c r="DC17" s="178" t="s">
        <v>2962</v>
      </c>
      <c r="DD17" s="54"/>
      <c r="DE17" s="178" t="s">
        <v>2963</v>
      </c>
      <c r="DF17" s="96"/>
      <c r="DG17" s="53" t="s">
        <v>1748</v>
      </c>
      <c r="DH17" s="95"/>
      <c r="DI17" s="178" t="s">
        <v>2961</v>
      </c>
      <c r="DJ17" s="54"/>
      <c r="DK17" s="178" t="s">
        <v>2962</v>
      </c>
      <c r="DL17" s="54"/>
      <c r="DM17" s="178" t="s">
        <v>2963</v>
      </c>
      <c r="DN17" s="55"/>
      <c r="DO17" s="53" t="s">
        <v>143</v>
      </c>
      <c r="DP17" s="95"/>
      <c r="DQ17" s="178" t="s">
        <v>2961</v>
      </c>
      <c r="DR17" s="54"/>
      <c r="DS17" s="178" t="s">
        <v>2962</v>
      </c>
      <c r="DT17" s="54"/>
      <c r="DU17" s="179" t="s">
        <v>2963</v>
      </c>
      <c r="DV17" s="55"/>
      <c r="DW17" s="114" t="s">
        <v>143</v>
      </c>
      <c r="DX17" s="95"/>
      <c r="DY17" s="178" t="s">
        <v>2961</v>
      </c>
      <c r="DZ17" s="54"/>
      <c r="EA17" s="178" t="s">
        <v>2962</v>
      </c>
      <c r="EB17" s="54"/>
      <c r="EC17" s="178" t="s">
        <v>2963</v>
      </c>
      <c r="ED17" s="97"/>
      <c r="EE17" s="98"/>
      <c r="EF17" s="114" t="s">
        <v>1747</v>
      </c>
      <c r="EG17" s="95"/>
      <c r="EH17" s="177" t="s">
        <v>2961</v>
      </c>
      <c r="EI17" s="54"/>
      <c r="EJ17" s="178" t="s">
        <v>2962</v>
      </c>
      <c r="EK17" s="54"/>
      <c r="EL17" s="178" t="s">
        <v>2963</v>
      </c>
      <c r="EM17" s="96"/>
      <c r="EN17" s="53" t="s">
        <v>1748</v>
      </c>
      <c r="EO17" s="95"/>
      <c r="EP17" s="178" t="s">
        <v>2961</v>
      </c>
      <c r="EQ17" s="54"/>
      <c r="ER17" s="178" t="s">
        <v>2962</v>
      </c>
      <c r="ES17" s="54"/>
      <c r="ET17" s="178" t="s">
        <v>2963</v>
      </c>
      <c r="EU17" s="55"/>
      <c r="EV17" s="53" t="s">
        <v>143</v>
      </c>
      <c r="EW17" s="95"/>
      <c r="EX17" s="178" t="s">
        <v>2961</v>
      </c>
      <c r="EY17" s="54"/>
      <c r="EZ17" s="178" t="s">
        <v>2962</v>
      </c>
      <c r="FA17" s="54"/>
      <c r="FB17" s="179" t="s">
        <v>2963</v>
      </c>
      <c r="FC17" s="55"/>
      <c r="FD17" s="114" t="s">
        <v>143</v>
      </c>
      <c r="FE17" s="95"/>
      <c r="FF17" s="178" t="s">
        <v>2961</v>
      </c>
      <c r="FG17" s="54"/>
      <c r="FH17" s="178" t="s">
        <v>2962</v>
      </c>
      <c r="FI17" s="54"/>
      <c r="FJ17" s="178" t="s">
        <v>2963</v>
      </c>
      <c r="FK17" s="97"/>
      <c r="FL17" s="98"/>
      <c r="FM17" s="114" t="s">
        <v>1747</v>
      </c>
      <c r="FN17" s="95"/>
      <c r="FO17" s="177" t="s">
        <v>2961</v>
      </c>
      <c r="FP17" s="54"/>
      <c r="FQ17" s="178" t="s">
        <v>2962</v>
      </c>
      <c r="FR17" s="54"/>
      <c r="FS17" s="178" t="s">
        <v>2963</v>
      </c>
      <c r="FT17" s="96"/>
      <c r="FU17" s="53" t="s">
        <v>1748</v>
      </c>
      <c r="FV17" s="95"/>
      <c r="FW17" s="178" t="s">
        <v>2961</v>
      </c>
      <c r="FX17" s="54"/>
      <c r="FY17" s="178" t="s">
        <v>2962</v>
      </c>
      <c r="FZ17" s="54"/>
      <c r="GA17" s="178" t="s">
        <v>2963</v>
      </c>
      <c r="GB17" s="55"/>
      <c r="GC17" s="53" t="s">
        <v>143</v>
      </c>
      <c r="GD17" s="95"/>
      <c r="GE17" s="178" t="s">
        <v>2961</v>
      </c>
      <c r="GF17" s="54"/>
      <c r="GG17" s="178" t="s">
        <v>2962</v>
      </c>
      <c r="GH17" s="54"/>
      <c r="GI17" s="179" t="s">
        <v>2963</v>
      </c>
      <c r="GJ17" s="55"/>
      <c r="GK17" s="114" t="s">
        <v>143</v>
      </c>
      <c r="GL17" s="95"/>
      <c r="GM17" s="178" t="s">
        <v>2961</v>
      </c>
      <c r="GN17" s="54"/>
      <c r="GO17" s="178" t="s">
        <v>2962</v>
      </c>
      <c r="GP17" s="54"/>
      <c r="GQ17" s="178" t="s">
        <v>2963</v>
      </c>
      <c r="GR17" s="97"/>
      <c r="GS17" s="98"/>
      <c r="GT17" s="114" t="s">
        <v>1747</v>
      </c>
      <c r="GU17" s="95"/>
      <c r="GV17" s="177" t="s">
        <v>2961</v>
      </c>
      <c r="GW17" s="54"/>
      <c r="GX17" s="178" t="s">
        <v>2962</v>
      </c>
      <c r="GY17" s="54"/>
      <c r="GZ17" s="178" t="s">
        <v>2963</v>
      </c>
      <c r="HA17" s="96"/>
      <c r="HB17" s="53" t="s">
        <v>1748</v>
      </c>
      <c r="HC17" s="95"/>
      <c r="HD17" s="178" t="s">
        <v>2961</v>
      </c>
      <c r="HE17" s="54"/>
      <c r="HF17" s="178" t="s">
        <v>2962</v>
      </c>
      <c r="HG17" s="54"/>
      <c r="HH17" s="178" t="s">
        <v>2963</v>
      </c>
      <c r="HI17" s="55"/>
      <c r="HJ17" s="53" t="s">
        <v>143</v>
      </c>
      <c r="HK17" s="95"/>
      <c r="HL17" s="178" t="s">
        <v>2961</v>
      </c>
      <c r="HM17" s="54"/>
      <c r="HN17" s="178" t="s">
        <v>2962</v>
      </c>
      <c r="HO17" s="54"/>
      <c r="HP17" s="179" t="s">
        <v>2963</v>
      </c>
      <c r="HQ17" s="55"/>
      <c r="HR17" s="114" t="s">
        <v>143</v>
      </c>
      <c r="HS17" s="95"/>
      <c r="HT17" s="178" t="s">
        <v>2961</v>
      </c>
      <c r="HU17" s="54"/>
      <c r="HV17" s="178" t="s">
        <v>2962</v>
      </c>
      <c r="HW17" s="54"/>
      <c r="HX17" s="178" t="s">
        <v>2963</v>
      </c>
      <c r="HY17" s="97"/>
      <c r="HZ17" s="98"/>
    </row>
    <row r="18" spans="1:234" ht="69.95" customHeight="1" outlineLevel="1" thickBot="1">
      <c r="A18" s="422" t="s">
        <v>2964</v>
      </c>
      <c r="B18" s="426"/>
      <c r="C18" s="430"/>
      <c r="D18" s="180"/>
      <c r="E18" s="181"/>
      <c r="F18" s="182" t="s">
        <v>664</v>
      </c>
      <c r="G18" s="106"/>
      <c r="H18" s="183" t="s">
        <v>665</v>
      </c>
      <c r="I18" s="107"/>
      <c r="J18" s="183" t="s">
        <v>666</v>
      </c>
      <c r="K18" s="107"/>
      <c r="L18" s="183" t="s">
        <v>667</v>
      </c>
      <c r="M18" s="48">
        <f>SUM(G18+I18+K18)</f>
        <v>0</v>
      </c>
      <c r="N18" s="56"/>
      <c r="O18" s="56"/>
      <c r="P18" s="56"/>
      <c r="Q18" s="56"/>
      <c r="R18" s="56"/>
      <c r="S18" s="56"/>
      <c r="T18" s="56"/>
      <c r="U18" s="56"/>
      <c r="V18" s="56"/>
      <c r="W18" s="56"/>
      <c r="X18" s="56"/>
      <c r="Y18" s="56"/>
      <c r="Z18" s="56"/>
      <c r="AA18" s="56"/>
      <c r="AB18" s="56"/>
      <c r="AC18" s="56"/>
      <c r="AD18" s="56"/>
      <c r="AE18" s="56"/>
      <c r="AF18" s="56"/>
      <c r="AG18" s="56"/>
      <c r="AH18" s="56"/>
      <c r="AI18" s="56"/>
      <c r="AJ18" s="57"/>
      <c r="AK18" s="181"/>
      <c r="AL18" s="181"/>
      <c r="AM18" s="182" t="s">
        <v>664</v>
      </c>
      <c r="AN18" s="106"/>
      <c r="AO18" s="183" t="s">
        <v>665</v>
      </c>
      <c r="AP18" s="107"/>
      <c r="AQ18" s="183" t="s">
        <v>666</v>
      </c>
      <c r="AR18" s="107"/>
      <c r="AS18" s="183" t="s">
        <v>667</v>
      </c>
      <c r="AT18" s="48">
        <f>SUM(AN18+AP18+AR18)</f>
        <v>0</v>
      </c>
      <c r="AU18" s="56"/>
      <c r="AV18" s="56"/>
      <c r="AW18" s="56"/>
      <c r="AX18" s="56"/>
      <c r="AY18" s="56"/>
      <c r="AZ18" s="56"/>
      <c r="BA18" s="56"/>
      <c r="BB18" s="56"/>
      <c r="BC18" s="56"/>
      <c r="BD18" s="56"/>
      <c r="BE18" s="56"/>
      <c r="BF18" s="56"/>
      <c r="BG18" s="56"/>
      <c r="BH18" s="56"/>
      <c r="BI18" s="56"/>
      <c r="BJ18" s="56"/>
      <c r="BK18" s="56"/>
      <c r="BL18" s="56"/>
      <c r="BM18" s="56"/>
      <c r="BN18" s="56"/>
      <c r="BO18" s="56"/>
      <c r="BP18" s="56"/>
      <c r="BQ18" s="57"/>
      <c r="BR18" s="181"/>
      <c r="BS18" s="181"/>
      <c r="BT18" s="182" t="s">
        <v>664</v>
      </c>
      <c r="BU18" s="106"/>
      <c r="BV18" s="183" t="s">
        <v>665</v>
      </c>
      <c r="BW18" s="107"/>
      <c r="BX18" s="183" t="s">
        <v>666</v>
      </c>
      <c r="BY18" s="107"/>
      <c r="BZ18" s="183" t="s">
        <v>667</v>
      </c>
      <c r="CA18" s="48">
        <f>SUM(BU18+BW18+BY18)</f>
        <v>0</v>
      </c>
      <c r="CB18" s="56"/>
      <c r="CC18" s="56"/>
      <c r="CD18" s="56"/>
      <c r="CE18" s="56"/>
      <c r="CF18" s="56"/>
      <c r="CG18" s="56"/>
      <c r="CH18" s="56"/>
      <c r="CI18" s="56"/>
      <c r="CJ18" s="56"/>
      <c r="CK18" s="56"/>
      <c r="CL18" s="56"/>
      <c r="CM18" s="56"/>
      <c r="CN18" s="56"/>
      <c r="CO18" s="56"/>
      <c r="CP18" s="56"/>
      <c r="CQ18" s="56"/>
      <c r="CR18" s="56"/>
      <c r="CS18" s="56"/>
      <c r="CT18" s="56"/>
      <c r="CU18" s="56"/>
      <c r="CV18" s="56"/>
      <c r="CW18" s="56"/>
      <c r="CX18" s="57"/>
      <c r="CY18" s="181"/>
      <c r="CZ18" s="181"/>
      <c r="DA18" s="182" t="s">
        <v>664</v>
      </c>
      <c r="DB18" s="106"/>
      <c r="DC18" s="183" t="s">
        <v>665</v>
      </c>
      <c r="DD18" s="107"/>
      <c r="DE18" s="183" t="s">
        <v>666</v>
      </c>
      <c r="DF18" s="107"/>
      <c r="DG18" s="183" t="s">
        <v>667</v>
      </c>
      <c r="DH18" s="48">
        <f>SUM(DB18+DD18+DF18)</f>
        <v>0</v>
      </c>
      <c r="DI18" s="56"/>
      <c r="DJ18" s="56"/>
      <c r="DK18" s="56"/>
      <c r="DL18" s="56"/>
      <c r="DM18" s="56"/>
      <c r="DN18" s="56"/>
      <c r="DO18" s="56"/>
      <c r="DP18" s="56"/>
      <c r="DQ18" s="56"/>
      <c r="DR18" s="56"/>
      <c r="DS18" s="56"/>
      <c r="DT18" s="56"/>
      <c r="DU18" s="56"/>
      <c r="DV18" s="56"/>
      <c r="DW18" s="56"/>
      <c r="DX18" s="56"/>
      <c r="DY18" s="56"/>
      <c r="DZ18" s="56"/>
      <c r="EA18" s="56"/>
      <c r="EB18" s="56"/>
      <c r="EC18" s="56"/>
      <c r="ED18" s="56"/>
      <c r="EE18" s="57"/>
      <c r="EF18" s="181"/>
      <c r="EG18" s="181"/>
      <c r="EH18" s="182" t="s">
        <v>664</v>
      </c>
      <c r="EI18" s="106"/>
      <c r="EJ18" s="183" t="s">
        <v>665</v>
      </c>
      <c r="EK18" s="107"/>
      <c r="EL18" s="183" t="s">
        <v>666</v>
      </c>
      <c r="EM18" s="107"/>
      <c r="EN18" s="183" t="s">
        <v>667</v>
      </c>
      <c r="EO18" s="48">
        <f>SUM(EI18+EK18+EM18)</f>
        <v>0</v>
      </c>
      <c r="EP18" s="56"/>
      <c r="EQ18" s="56"/>
      <c r="ER18" s="56"/>
      <c r="ES18" s="56"/>
      <c r="ET18" s="56"/>
      <c r="EU18" s="56"/>
      <c r="EV18" s="56"/>
      <c r="EW18" s="56"/>
      <c r="EX18" s="56"/>
      <c r="EY18" s="56"/>
      <c r="EZ18" s="56"/>
      <c r="FA18" s="56"/>
      <c r="FB18" s="56"/>
      <c r="FC18" s="56"/>
      <c r="FD18" s="56"/>
      <c r="FE18" s="56"/>
      <c r="FF18" s="56"/>
      <c r="FG18" s="56"/>
      <c r="FH18" s="56"/>
      <c r="FI18" s="56"/>
      <c r="FJ18" s="56"/>
      <c r="FK18" s="56"/>
      <c r="FL18" s="57"/>
      <c r="FM18" s="181"/>
      <c r="FN18" s="181"/>
      <c r="FO18" s="182" t="s">
        <v>664</v>
      </c>
      <c r="FP18" s="106"/>
      <c r="FQ18" s="183" t="s">
        <v>665</v>
      </c>
      <c r="FR18" s="107"/>
      <c r="FS18" s="183" t="s">
        <v>666</v>
      </c>
      <c r="FT18" s="107"/>
      <c r="FU18" s="183" t="s">
        <v>667</v>
      </c>
      <c r="FV18" s="48">
        <f>SUM(FP18+FR18+FT18)</f>
        <v>0</v>
      </c>
      <c r="FW18" s="56"/>
      <c r="FX18" s="56"/>
      <c r="FY18" s="56"/>
      <c r="FZ18" s="56"/>
      <c r="GA18" s="56"/>
      <c r="GB18" s="56"/>
      <c r="GC18" s="56"/>
      <c r="GD18" s="56"/>
      <c r="GE18" s="56"/>
      <c r="GF18" s="56"/>
      <c r="GG18" s="56"/>
      <c r="GH18" s="56"/>
      <c r="GI18" s="56"/>
      <c r="GJ18" s="56"/>
      <c r="GK18" s="56"/>
      <c r="GL18" s="56"/>
      <c r="GM18" s="56"/>
      <c r="GN18" s="56"/>
      <c r="GO18" s="56"/>
      <c r="GP18" s="56"/>
      <c r="GQ18" s="56"/>
      <c r="GR18" s="56"/>
      <c r="GS18" s="57"/>
      <c r="GT18" s="181"/>
      <c r="GU18" s="181"/>
      <c r="GV18" s="182" t="s">
        <v>664</v>
      </c>
      <c r="GW18" s="106"/>
      <c r="GX18" s="183" t="s">
        <v>665</v>
      </c>
      <c r="GY18" s="107"/>
      <c r="GZ18" s="183" t="s">
        <v>666</v>
      </c>
      <c r="HA18" s="107"/>
      <c r="HB18" s="183" t="s">
        <v>667</v>
      </c>
      <c r="HC18" s="48">
        <f>SUM(GW18+GY18+HA18)</f>
        <v>0</v>
      </c>
      <c r="HD18" s="56"/>
      <c r="HE18" s="56"/>
      <c r="HF18" s="56"/>
      <c r="HG18" s="56"/>
      <c r="HH18" s="56"/>
      <c r="HI18" s="56"/>
      <c r="HJ18" s="56"/>
      <c r="HK18" s="56"/>
      <c r="HL18" s="56"/>
      <c r="HM18" s="56"/>
      <c r="HN18" s="56"/>
      <c r="HO18" s="56"/>
      <c r="HP18" s="56"/>
      <c r="HQ18" s="56"/>
      <c r="HR18" s="56"/>
      <c r="HS18" s="56"/>
      <c r="HT18" s="56"/>
      <c r="HU18" s="56"/>
      <c r="HV18" s="56"/>
      <c r="HW18" s="56"/>
      <c r="HX18" s="56"/>
      <c r="HY18" s="56"/>
      <c r="HZ18" s="57"/>
    </row>
    <row r="19" spans="1:234" s="33" customFormat="1" ht="69.95" customHeight="1" outlineLevel="1" thickTop="1" thickBot="1">
      <c r="A19" s="417" t="s">
        <v>383</v>
      </c>
      <c r="B19" s="418"/>
      <c r="C19" s="418"/>
      <c r="D19" s="184" t="s">
        <v>102</v>
      </c>
      <c r="E19" s="385"/>
      <c r="F19" s="386"/>
      <c r="G19" s="50" t="s">
        <v>103</v>
      </c>
      <c r="H19" s="385"/>
      <c r="I19" s="386"/>
      <c r="J19" s="50" t="s">
        <v>104</v>
      </c>
      <c r="K19" s="385"/>
      <c r="L19" s="386"/>
      <c r="M19" s="50" t="s">
        <v>105</v>
      </c>
      <c r="N19" s="385"/>
      <c r="O19" s="386"/>
      <c r="P19" s="50" t="s">
        <v>106</v>
      </c>
      <c r="Q19" s="385"/>
      <c r="R19" s="386"/>
      <c r="S19" s="50" t="s">
        <v>107</v>
      </c>
      <c r="T19" s="385"/>
      <c r="U19" s="386"/>
      <c r="V19" s="50" t="s">
        <v>642</v>
      </c>
      <c r="W19" s="385"/>
      <c r="X19" s="386"/>
      <c r="Y19" s="50" t="s">
        <v>643</v>
      </c>
      <c r="Z19" s="385"/>
      <c r="AA19" s="386"/>
      <c r="AB19" s="113" t="s">
        <v>384</v>
      </c>
      <c r="AC19" s="385"/>
      <c r="AD19" s="386"/>
      <c r="AE19" s="50" t="s">
        <v>385</v>
      </c>
      <c r="AF19" s="385"/>
      <c r="AG19" s="386"/>
      <c r="AH19" s="50" t="s">
        <v>386</v>
      </c>
      <c r="AI19" s="393"/>
      <c r="AJ19" s="386"/>
      <c r="AK19" s="85" t="s">
        <v>108</v>
      </c>
      <c r="AL19" s="385"/>
      <c r="AM19" s="386"/>
      <c r="AN19" s="50" t="s">
        <v>109</v>
      </c>
      <c r="AO19" s="385"/>
      <c r="AP19" s="386"/>
      <c r="AQ19" s="50" t="s">
        <v>110</v>
      </c>
      <c r="AR19" s="385"/>
      <c r="AS19" s="386"/>
      <c r="AT19" s="50" t="s">
        <v>111</v>
      </c>
      <c r="AU19" s="385"/>
      <c r="AV19" s="386"/>
      <c r="AW19" s="50" t="s">
        <v>112</v>
      </c>
      <c r="AX19" s="385"/>
      <c r="AY19" s="386"/>
      <c r="AZ19" s="50" t="s">
        <v>113</v>
      </c>
      <c r="BA19" s="385"/>
      <c r="BB19" s="386"/>
      <c r="BC19" s="50" t="s">
        <v>640</v>
      </c>
      <c r="BD19" s="385"/>
      <c r="BE19" s="386"/>
      <c r="BF19" s="50" t="s">
        <v>641</v>
      </c>
      <c r="BG19" s="385"/>
      <c r="BH19" s="386"/>
      <c r="BI19" s="50" t="s">
        <v>387</v>
      </c>
      <c r="BJ19" s="385"/>
      <c r="BK19" s="386"/>
      <c r="BL19" s="50" t="s">
        <v>388</v>
      </c>
      <c r="BM19" s="385"/>
      <c r="BN19" s="386"/>
      <c r="BO19" s="50" t="s">
        <v>389</v>
      </c>
      <c r="BP19" s="393"/>
      <c r="BQ19" s="386"/>
      <c r="BR19" s="85" t="s">
        <v>114</v>
      </c>
      <c r="BS19" s="385"/>
      <c r="BT19" s="386"/>
      <c r="BU19" s="50" t="s">
        <v>115</v>
      </c>
      <c r="BV19" s="385"/>
      <c r="BW19" s="386"/>
      <c r="BX19" s="50" t="s">
        <v>116</v>
      </c>
      <c r="BY19" s="385"/>
      <c r="BZ19" s="386"/>
      <c r="CA19" s="50" t="s">
        <v>117</v>
      </c>
      <c r="CB19" s="385"/>
      <c r="CC19" s="386"/>
      <c r="CD19" s="50" t="s">
        <v>118</v>
      </c>
      <c r="CE19" s="385"/>
      <c r="CF19" s="386"/>
      <c r="CG19" s="50" t="s">
        <v>119</v>
      </c>
      <c r="CH19" s="385"/>
      <c r="CI19" s="386"/>
      <c r="CJ19" s="50" t="s">
        <v>644</v>
      </c>
      <c r="CK19" s="385"/>
      <c r="CL19" s="386"/>
      <c r="CM19" s="50" t="s">
        <v>645</v>
      </c>
      <c r="CN19" s="385"/>
      <c r="CO19" s="386"/>
      <c r="CP19" s="50" t="s">
        <v>390</v>
      </c>
      <c r="CQ19" s="385"/>
      <c r="CR19" s="386"/>
      <c r="CS19" s="50" t="s">
        <v>391</v>
      </c>
      <c r="CT19" s="385"/>
      <c r="CU19" s="386"/>
      <c r="CV19" s="50" t="s">
        <v>392</v>
      </c>
      <c r="CW19" s="393"/>
      <c r="CX19" s="386"/>
      <c r="CY19" s="85" t="s">
        <v>120</v>
      </c>
      <c r="CZ19" s="385"/>
      <c r="DA19" s="386"/>
      <c r="DB19" s="50" t="s">
        <v>121</v>
      </c>
      <c r="DC19" s="385"/>
      <c r="DD19" s="386"/>
      <c r="DE19" s="50" t="s">
        <v>122</v>
      </c>
      <c r="DF19" s="385"/>
      <c r="DG19" s="386"/>
      <c r="DH19" s="50" t="s">
        <v>123</v>
      </c>
      <c r="DI19" s="385"/>
      <c r="DJ19" s="386"/>
      <c r="DK19" s="50" t="s">
        <v>124</v>
      </c>
      <c r="DL19" s="385"/>
      <c r="DM19" s="386"/>
      <c r="DN19" s="50" t="s">
        <v>125</v>
      </c>
      <c r="DO19" s="385"/>
      <c r="DP19" s="386"/>
      <c r="DQ19" s="50" t="s">
        <v>646</v>
      </c>
      <c r="DR19" s="385"/>
      <c r="DS19" s="386"/>
      <c r="DT19" s="50" t="s">
        <v>647</v>
      </c>
      <c r="DU19" s="385"/>
      <c r="DV19" s="386"/>
      <c r="DW19" s="50" t="s">
        <v>393</v>
      </c>
      <c r="DX19" s="385"/>
      <c r="DY19" s="386"/>
      <c r="DZ19" s="50" t="s">
        <v>394</v>
      </c>
      <c r="EA19" s="385"/>
      <c r="EB19" s="386"/>
      <c r="EC19" s="50" t="s">
        <v>395</v>
      </c>
      <c r="ED19" s="393"/>
      <c r="EE19" s="386"/>
      <c r="EF19" s="85" t="s">
        <v>126</v>
      </c>
      <c r="EG19" s="385"/>
      <c r="EH19" s="386"/>
      <c r="EI19" s="50" t="s">
        <v>127</v>
      </c>
      <c r="EJ19" s="385"/>
      <c r="EK19" s="386"/>
      <c r="EL19" s="50" t="s">
        <v>128</v>
      </c>
      <c r="EM19" s="385"/>
      <c r="EN19" s="386"/>
      <c r="EO19" s="50" t="s">
        <v>129</v>
      </c>
      <c r="EP19" s="385"/>
      <c r="EQ19" s="386"/>
      <c r="ER19" s="50" t="s">
        <v>130</v>
      </c>
      <c r="ES19" s="385"/>
      <c r="ET19" s="386"/>
      <c r="EU19" s="50" t="s">
        <v>131</v>
      </c>
      <c r="EV19" s="385"/>
      <c r="EW19" s="386"/>
      <c r="EX19" s="50" t="s">
        <v>396</v>
      </c>
      <c r="EY19" s="385"/>
      <c r="EZ19" s="386"/>
      <c r="FA19" s="50" t="s">
        <v>397</v>
      </c>
      <c r="FB19" s="385"/>
      <c r="FC19" s="386"/>
      <c r="FD19" s="50" t="s">
        <v>398</v>
      </c>
      <c r="FE19" s="385"/>
      <c r="FF19" s="386"/>
      <c r="FG19" s="50" t="s">
        <v>399</v>
      </c>
      <c r="FH19" s="385"/>
      <c r="FI19" s="386"/>
      <c r="FJ19" s="50" t="s">
        <v>400</v>
      </c>
      <c r="FK19" s="393"/>
      <c r="FL19" s="386"/>
      <c r="FM19" s="85" t="s">
        <v>132</v>
      </c>
      <c r="FN19" s="385"/>
      <c r="FO19" s="386"/>
      <c r="FP19" s="50" t="s">
        <v>133</v>
      </c>
      <c r="FQ19" s="385"/>
      <c r="FR19" s="386"/>
      <c r="FS19" s="50" t="s">
        <v>134</v>
      </c>
      <c r="FT19" s="385"/>
      <c r="FU19" s="386"/>
      <c r="FV19" s="50" t="s">
        <v>688</v>
      </c>
      <c r="FW19" s="385"/>
      <c r="FX19" s="386"/>
      <c r="FY19" s="50" t="s">
        <v>135</v>
      </c>
      <c r="FZ19" s="385"/>
      <c r="GA19" s="386"/>
      <c r="GB19" s="50" t="s">
        <v>136</v>
      </c>
      <c r="GC19" s="385"/>
      <c r="GD19" s="386"/>
      <c r="GE19" s="50" t="s">
        <v>401</v>
      </c>
      <c r="GF19" s="385"/>
      <c r="GG19" s="386"/>
      <c r="GH19" s="50" t="s">
        <v>402</v>
      </c>
      <c r="GI19" s="385"/>
      <c r="GJ19" s="386"/>
      <c r="GK19" s="50" t="s">
        <v>403</v>
      </c>
      <c r="GL19" s="385"/>
      <c r="GM19" s="386"/>
      <c r="GN19" s="50" t="s">
        <v>404</v>
      </c>
      <c r="GO19" s="385"/>
      <c r="GP19" s="386"/>
      <c r="GQ19" s="50" t="s">
        <v>400</v>
      </c>
      <c r="GR19" s="393"/>
      <c r="GS19" s="386"/>
      <c r="GT19" s="85" t="s">
        <v>137</v>
      </c>
      <c r="GU19" s="385"/>
      <c r="GV19" s="386"/>
      <c r="GW19" s="50" t="s">
        <v>138</v>
      </c>
      <c r="GX19" s="385"/>
      <c r="GY19" s="386"/>
      <c r="GZ19" s="50" t="s">
        <v>139</v>
      </c>
      <c r="HA19" s="385"/>
      <c r="HB19" s="386"/>
      <c r="HC19" s="50" t="s">
        <v>140</v>
      </c>
      <c r="HD19" s="385"/>
      <c r="HE19" s="386"/>
      <c r="HF19" s="50" t="s">
        <v>141</v>
      </c>
      <c r="HG19" s="385"/>
      <c r="HH19" s="386"/>
      <c r="HI19" s="50" t="s">
        <v>142</v>
      </c>
      <c r="HJ19" s="385"/>
      <c r="HK19" s="386"/>
      <c r="HL19" s="50" t="s">
        <v>405</v>
      </c>
      <c r="HM19" s="385"/>
      <c r="HN19" s="386"/>
      <c r="HO19" s="50" t="s">
        <v>406</v>
      </c>
      <c r="HP19" s="385"/>
      <c r="HQ19" s="386"/>
      <c r="HR19" s="50" t="s">
        <v>407</v>
      </c>
      <c r="HS19" s="385"/>
      <c r="HT19" s="386"/>
      <c r="HU19" s="50" t="s">
        <v>408</v>
      </c>
      <c r="HV19" s="385"/>
      <c r="HW19" s="386"/>
      <c r="HX19" s="50" t="s">
        <v>409</v>
      </c>
      <c r="HY19" s="393"/>
      <c r="HZ19" s="386"/>
    </row>
    <row r="20" spans="1:234" ht="30" customHeight="1" outlineLevel="1" thickBot="1">
      <c r="A20" s="422" t="s">
        <v>639</v>
      </c>
      <c r="B20" s="426"/>
      <c r="C20" s="426"/>
      <c r="D20" s="387"/>
      <c r="E20" s="388"/>
      <c r="F20" s="389"/>
      <c r="G20" s="387"/>
      <c r="H20" s="388"/>
      <c r="I20" s="389"/>
      <c r="J20" s="387"/>
      <c r="K20" s="388"/>
      <c r="L20" s="389"/>
      <c r="M20" s="387"/>
      <c r="N20" s="388"/>
      <c r="O20" s="389"/>
      <c r="P20" s="387"/>
      <c r="Q20" s="388"/>
      <c r="R20" s="389"/>
      <c r="S20" s="387"/>
      <c r="T20" s="388"/>
      <c r="U20" s="389"/>
      <c r="V20" s="387"/>
      <c r="W20" s="388"/>
      <c r="X20" s="389"/>
      <c r="Y20" s="387"/>
      <c r="Z20" s="388"/>
      <c r="AA20" s="389"/>
      <c r="AB20" s="387"/>
      <c r="AC20" s="388"/>
      <c r="AD20" s="389"/>
      <c r="AE20" s="387"/>
      <c r="AF20" s="388"/>
      <c r="AG20" s="389"/>
      <c r="AH20" s="387"/>
      <c r="AI20" s="388"/>
      <c r="AJ20" s="389"/>
      <c r="AK20" s="387"/>
      <c r="AL20" s="388"/>
      <c r="AM20" s="389"/>
      <c r="AN20" s="387"/>
      <c r="AO20" s="388"/>
      <c r="AP20" s="389"/>
      <c r="AQ20" s="387"/>
      <c r="AR20" s="388"/>
      <c r="AS20" s="389"/>
      <c r="AT20" s="387"/>
      <c r="AU20" s="388"/>
      <c r="AV20" s="389"/>
      <c r="AW20" s="387"/>
      <c r="AX20" s="388"/>
      <c r="AY20" s="389"/>
      <c r="AZ20" s="387"/>
      <c r="BA20" s="388"/>
      <c r="BB20" s="389"/>
      <c r="BC20" s="387"/>
      <c r="BD20" s="388"/>
      <c r="BE20" s="389"/>
      <c r="BF20" s="387"/>
      <c r="BG20" s="388"/>
      <c r="BH20" s="389"/>
      <c r="BI20" s="387"/>
      <c r="BJ20" s="388"/>
      <c r="BK20" s="389"/>
      <c r="BL20" s="387"/>
      <c r="BM20" s="388"/>
      <c r="BN20" s="389"/>
      <c r="BO20" s="387"/>
      <c r="BP20" s="388"/>
      <c r="BQ20" s="389"/>
      <c r="BR20" s="387"/>
      <c r="BS20" s="388"/>
      <c r="BT20" s="389"/>
      <c r="BU20" s="387"/>
      <c r="BV20" s="388"/>
      <c r="BW20" s="389"/>
      <c r="BX20" s="387"/>
      <c r="BY20" s="388"/>
      <c r="BZ20" s="389"/>
      <c r="CA20" s="387"/>
      <c r="CB20" s="388"/>
      <c r="CC20" s="389"/>
      <c r="CD20" s="387"/>
      <c r="CE20" s="388"/>
      <c r="CF20" s="389"/>
      <c r="CG20" s="387"/>
      <c r="CH20" s="388"/>
      <c r="CI20" s="389"/>
      <c r="CJ20" s="387"/>
      <c r="CK20" s="388"/>
      <c r="CL20" s="389"/>
      <c r="CM20" s="387"/>
      <c r="CN20" s="388"/>
      <c r="CO20" s="389"/>
      <c r="CP20" s="387"/>
      <c r="CQ20" s="388"/>
      <c r="CR20" s="389"/>
      <c r="CS20" s="387"/>
      <c r="CT20" s="388"/>
      <c r="CU20" s="389"/>
      <c r="CV20" s="387"/>
      <c r="CW20" s="388"/>
      <c r="CX20" s="389"/>
      <c r="CY20" s="387"/>
      <c r="CZ20" s="388"/>
      <c r="DA20" s="389"/>
      <c r="DB20" s="387"/>
      <c r="DC20" s="388"/>
      <c r="DD20" s="389"/>
      <c r="DE20" s="387"/>
      <c r="DF20" s="388"/>
      <c r="DG20" s="389"/>
      <c r="DH20" s="387"/>
      <c r="DI20" s="388"/>
      <c r="DJ20" s="389"/>
      <c r="DK20" s="387"/>
      <c r="DL20" s="388"/>
      <c r="DM20" s="389"/>
      <c r="DN20" s="387"/>
      <c r="DO20" s="388"/>
      <c r="DP20" s="389"/>
      <c r="DQ20" s="387"/>
      <c r="DR20" s="388"/>
      <c r="DS20" s="389"/>
      <c r="DT20" s="387"/>
      <c r="DU20" s="388"/>
      <c r="DV20" s="389"/>
      <c r="DW20" s="387"/>
      <c r="DX20" s="388"/>
      <c r="DY20" s="389"/>
      <c r="DZ20" s="387"/>
      <c r="EA20" s="388"/>
      <c r="EB20" s="389"/>
      <c r="EC20" s="387"/>
      <c r="ED20" s="388"/>
      <c r="EE20" s="389"/>
      <c r="EF20" s="387"/>
      <c r="EG20" s="388"/>
      <c r="EH20" s="389"/>
      <c r="EI20" s="387"/>
      <c r="EJ20" s="388"/>
      <c r="EK20" s="389"/>
      <c r="EL20" s="387"/>
      <c r="EM20" s="388"/>
      <c r="EN20" s="389"/>
      <c r="EO20" s="387"/>
      <c r="EP20" s="388"/>
      <c r="EQ20" s="389"/>
      <c r="ER20" s="387"/>
      <c r="ES20" s="388"/>
      <c r="ET20" s="389"/>
      <c r="EU20" s="387"/>
      <c r="EV20" s="388"/>
      <c r="EW20" s="389"/>
      <c r="EX20" s="387"/>
      <c r="EY20" s="388"/>
      <c r="EZ20" s="389"/>
      <c r="FA20" s="387"/>
      <c r="FB20" s="388"/>
      <c r="FC20" s="389"/>
      <c r="FD20" s="387"/>
      <c r="FE20" s="388"/>
      <c r="FF20" s="389"/>
      <c r="FG20" s="387"/>
      <c r="FH20" s="388"/>
      <c r="FI20" s="389"/>
      <c r="FJ20" s="387"/>
      <c r="FK20" s="388"/>
      <c r="FL20" s="389"/>
      <c r="FM20" s="387"/>
      <c r="FN20" s="388"/>
      <c r="FO20" s="389"/>
      <c r="FP20" s="387"/>
      <c r="FQ20" s="388"/>
      <c r="FR20" s="389"/>
      <c r="FS20" s="387"/>
      <c r="FT20" s="388"/>
      <c r="FU20" s="389"/>
      <c r="FV20" s="387"/>
      <c r="FW20" s="388"/>
      <c r="FX20" s="389"/>
      <c r="FY20" s="387"/>
      <c r="FZ20" s="388"/>
      <c r="GA20" s="389"/>
      <c r="GB20" s="387"/>
      <c r="GC20" s="388"/>
      <c r="GD20" s="389"/>
      <c r="GE20" s="387"/>
      <c r="GF20" s="388"/>
      <c r="GG20" s="389"/>
      <c r="GH20" s="387"/>
      <c r="GI20" s="388"/>
      <c r="GJ20" s="389"/>
      <c r="GK20" s="387"/>
      <c r="GL20" s="388"/>
      <c r="GM20" s="389"/>
      <c r="GN20" s="387"/>
      <c r="GO20" s="388"/>
      <c r="GP20" s="389"/>
      <c r="GQ20" s="387"/>
      <c r="GR20" s="388"/>
      <c r="GS20" s="389"/>
      <c r="GT20" s="387"/>
      <c r="GU20" s="388"/>
      <c r="GV20" s="389"/>
      <c r="GW20" s="387"/>
      <c r="GX20" s="388"/>
      <c r="GY20" s="389"/>
      <c r="GZ20" s="387"/>
      <c r="HA20" s="388"/>
      <c r="HB20" s="389"/>
      <c r="HC20" s="387"/>
      <c r="HD20" s="388"/>
      <c r="HE20" s="389"/>
      <c r="HF20" s="387"/>
      <c r="HG20" s="388"/>
      <c r="HH20" s="389"/>
      <c r="HI20" s="387"/>
      <c r="HJ20" s="388"/>
      <c r="HK20" s="389"/>
      <c r="HL20" s="387"/>
      <c r="HM20" s="388"/>
      <c r="HN20" s="389"/>
      <c r="HO20" s="387"/>
      <c r="HP20" s="388"/>
      <c r="HQ20" s="389"/>
      <c r="HR20" s="387"/>
      <c r="HS20" s="388"/>
      <c r="HT20" s="389"/>
      <c r="HU20" s="387"/>
      <c r="HV20" s="388"/>
      <c r="HW20" s="389"/>
      <c r="HX20" s="387"/>
      <c r="HY20" s="388"/>
      <c r="HZ20" s="389"/>
    </row>
    <row r="21" spans="1:234" ht="61.5" customHeight="1" outlineLevel="1" thickTop="1" thickBot="1">
      <c r="A21" s="423" t="s">
        <v>685</v>
      </c>
      <c r="B21" s="424"/>
      <c r="C21" s="425"/>
      <c r="D21" s="247"/>
      <c r="E21" s="151" t="s">
        <v>1749</v>
      </c>
      <c r="F21" s="152"/>
      <c r="G21" s="248"/>
      <c r="H21" s="151" t="s">
        <v>1749</v>
      </c>
      <c r="I21" s="152"/>
      <c r="J21" s="248"/>
      <c r="K21" s="151" t="s">
        <v>1749</v>
      </c>
      <c r="L21" s="152"/>
      <c r="M21" s="248"/>
      <c r="N21" s="151" t="s">
        <v>1749</v>
      </c>
      <c r="O21" s="152"/>
      <c r="P21" s="248"/>
      <c r="Q21" s="151" t="s">
        <v>1749</v>
      </c>
      <c r="R21" s="154"/>
      <c r="S21" s="248"/>
      <c r="T21" s="151" t="s">
        <v>1749</v>
      </c>
      <c r="U21" s="154"/>
      <c r="V21" s="248"/>
      <c r="W21" s="151" t="s">
        <v>1749</v>
      </c>
      <c r="X21" s="152"/>
      <c r="Y21" s="248"/>
      <c r="Z21" s="155" t="s">
        <v>1749</v>
      </c>
      <c r="AA21" s="156"/>
      <c r="AB21" s="247"/>
      <c r="AC21" s="151" t="s">
        <v>1749</v>
      </c>
      <c r="AD21" s="152"/>
      <c r="AE21" s="248"/>
      <c r="AF21" s="151" t="s">
        <v>1749</v>
      </c>
      <c r="AG21" s="152"/>
      <c r="AH21" s="248"/>
      <c r="AI21" s="151" t="s">
        <v>1749</v>
      </c>
      <c r="AJ21" s="157"/>
      <c r="AK21" s="248"/>
      <c r="AL21" s="151" t="s">
        <v>1749</v>
      </c>
      <c r="AM21" s="152"/>
      <c r="AN21" s="248"/>
      <c r="AO21" s="151" t="s">
        <v>1749</v>
      </c>
      <c r="AP21" s="154"/>
      <c r="AQ21" s="248"/>
      <c r="AR21" s="151" t="s">
        <v>1749</v>
      </c>
      <c r="AS21" s="152"/>
      <c r="AT21" s="248"/>
      <c r="AU21" s="151" t="s">
        <v>1749</v>
      </c>
      <c r="AV21" s="152"/>
      <c r="AW21" s="248"/>
      <c r="AX21" s="151" t="s">
        <v>1749</v>
      </c>
      <c r="AY21" s="152"/>
      <c r="AZ21" s="248"/>
      <c r="BA21" s="151" t="s">
        <v>1749</v>
      </c>
      <c r="BB21" s="152"/>
      <c r="BC21" s="248"/>
      <c r="BD21" s="151" t="s">
        <v>1749</v>
      </c>
      <c r="BE21" s="152"/>
      <c r="BF21" s="248"/>
      <c r="BG21" s="155" t="s">
        <v>1749</v>
      </c>
      <c r="BH21" s="158"/>
      <c r="BI21" s="248"/>
      <c r="BJ21" s="151" t="s">
        <v>1749</v>
      </c>
      <c r="BK21" s="152"/>
      <c r="BL21" s="248"/>
      <c r="BM21" s="151" t="s">
        <v>1749</v>
      </c>
      <c r="BN21" s="152"/>
      <c r="BO21" s="248"/>
      <c r="BP21" s="151" t="s">
        <v>1749</v>
      </c>
      <c r="BQ21" s="157"/>
      <c r="BR21" s="248"/>
      <c r="BS21" s="151" t="s">
        <v>1749</v>
      </c>
      <c r="BT21" s="152"/>
      <c r="BU21" s="248"/>
      <c r="BV21" s="151" t="s">
        <v>1749</v>
      </c>
      <c r="BW21" s="152"/>
      <c r="BX21" s="248"/>
      <c r="BY21" s="151" t="s">
        <v>1749</v>
      </c>
      <c r="BZ21" s="152"/>
      <c r="CA21" s="248"/>
      <c r="CB21" s="151" t="s">
        <v>1749</v>
      </c>
      <c r="CC21" s="152"/>
      <c r="CD21" s="248"/>
      <c r="CE21" s="151" t="s">
        <v>1749</v>
      </c>
      <c r="CF21" s="152"/>
      <c r="CG21" s="248"/>
      <c r="CH21" s="151" t="s">
        <v>1749</v>
      </c>
      <c r="CI21" s="152"/>
      <c r="CJ21" s="248"/>
      <c r="CK21" s="151" t="s">
        <v>1749</v>
      </c>
      <c r="CL21" s="152"/>
      <c r="CM21" s="153"/>
      <c r="CN21" s="155" t="s">
        <v>1749</v>
      </c>
      <c r="CO21" s="158"/>
      <c r="CP21" s="153"/>
      <c r="CQ21" s="151" t="s">
        <v>1749</v>
      </c>
      <c r="CR21" s="152"/>
      <c r="CS21" s="153"/>
      <c r="CT21" s="151" t="s">
        <v>1749</v>
      </c>
      <c r="CU21" s="152"/>
      <c r="CV21" s="153"/>
      <c r="CW21" s="151" t="s">
        <v>1749</v>
      </c>
      <c r="CX21" s="157"/>
      <c r="CY21" s="248"/>
      <c r="CZ21" s="151" t="s">
        <v>1749</v>
      </c>
      <c r="DA21" s="152"/>
      <c r="DB21" s="248"/>
      <c r="DC21" s="151" t="s">
        <v>1749</v>
      </c>
      <c r="DD21" s="152"/>
      <c r="DE21" s="248"/>
      <c r="DF21" s="151" t="s">
        <v>1749</v>
      </c>
      <c r="DG21" s="152"/>
      <c r="DH21" s="248"/>
      <c r="DI21" s="151" t="s">
        <v>1749</v>
      </c>
      <c r="DJ21" s="152"/>
      <c r="DK21" s="248"/>
      <c r="DL21" s="151" t="s">
        <v>1749</v>
      </c>
      <c r="DM21" s="152"/>
      <c r="DN21" s="248"/>
      <c r="DO21" s="151" t="s">
        <v>1749</v>
      </c>
      <c r="DP21" s="152"/>
      <c r="DQ21" s="248"/>
      <c r="DR21" s="151" t="s">
        <v>1749</v>
      </c>
      <c r="DS21" s="152"/>
      <c r="DT21" s="248"/>
      <c r="DU21" s="155" t="s">
        <v>1749</v>
      </c>
      <c r="DV21" s="158"/>
      <c r="DW21" s="248"/>
      <c r="DX21" s="151" t="s">
        <v>1749</v>
      </c>
      <c r="DY21" s="152"/>
      <c r="DZ21" s="248"/>
      <c r="EA21" s="151" t="s">
        <v>1749</v>
      </c>
      <c r="EB21" s="152"/>
      <c r="EC21" s="248"/>
      <c r="ED21" s="151" t="s">
        <v>1749</v>
      </c>
      <c r="EE21" s="157"/>
      <c r="EF21" s="248"/>
      <c r="EG21" s="151" t="s">
        <v>1749</v>
      </c>
      <c r="EH21" s="152"/>
      <c r="EI21" s="248"/>
      <c r="EJ21" s="151" t="s">
        <v>1749</v>
      </c>
      <c r="EK21" s="152"/>
      <c r="EL21" s="248"/>
      <c r="EM21" s="151" t="s">
        <v>1749</v>
      </c>
      <c r="EN21" s="152"/>
      <c r="EO21" s="248"/>
      <c r="EP21" s="151" t="s">
        <v>1749</v>
      </c>
      <c r="EQ21" s="152"/>
      <c r="ER21" s="248"/>
      <c r="ES21" s="151" t="s">
        <v>1749</v>
      </c>
      <c r="ET21" s="152"/>
      <c r="EU21" s="248"/>
      <c r="EV21" s="151" t="s">
        <v>1749</v>
      </c>
      <c r="EW21" s="152"/>
      <c r="EX21" s="248"/>
      <c r="EY21" s="151" t="s">
        <v>1749</v>
      </c>
      <c r="EZ21" s="152"/>
      <c r="FA21" s="248"/>
      <c r="FB21" s="155" t="s">
        <v>1749</v>
      </c>
      <c r="FC21" s="158"/>
      <c r="FD21" s="248"/>
      <c r="FE21" s="151" t="s">
        <v>1749</v>
      </c>
      <c r="FF21" s="152"/>
      <c r="FG21" s="248"/>
      <c r="FH21" s="151" t="s">
        <v>1749</v>
      </c>
      <c r="FI21" s="152"/>
      <c r="FJ21" s="248"/>
      <c r="FK21" s="151" t="s">
        <v>1749</v>
      </c>
      <c r="FL21" s="157"/>
      <c r="FM21" s="248"/>
      <c r="FN21" s="151" t="s">
        <v>1749</v>
      </c>
      <c r="FO21" s="152"/>
      <c r="FP21" s="248"/>
      <c r="FQ21" s="151" t="s">
        <v>1749</v>
      </c>
      <c r="FR21" s="152"/>
      <c r="FS21" s="248"/>
      <c r="FT21" s="151" t="s">
        <v>1749</v>
      </c>
      <c r="FU21" s="152"/>
      <c r="FV21" s="248"/>
      <c r="FW21" s="151" t="s">
        <v>1749</v>
      </c>
      <c r="FX21" s="152"/>
      <c r="FY21" s="248"/>
      <c r="FZ21" s="151" t="s">
        <v>1749</v>
      </c>
      <c r="GA21" s="152"/>
      <c r="GB21" s="248"/>
      <c r="GC21" s="151" t="s">
        <v>1749</v>
      </c>
      <c r="GD21" s="152"/>
      <c r="GE21" s="248"/>
      <c r="GF21" s="151" t="s">
        <v>1749</v>
      </c>
      <c r="GG21" s="152"/>
      <c r="GH21" s="248"/>
      <c r="GI21" s="155" t="s">
        <v>1749</v>
      </c>
      <c r="GJ21" s="158"/>
      <c r="GK21" s="248"/>
      <c r="GL21" s="151" t="s">
        <v>1749</v>
      </c>
      <c r="GM21" s="152"/>
      <c r="GN21" s="248"/>
      <c r="GO21" s="151" t="s">
        <v>1749</v>
      </c>
      <c r="GP21" s="152"/>
      <c r="GQ21" s="248"/>
      <c r="GR21" s="151" t="s">
        <v>1749</v>
      </c>
      <c r="GS21" s="157"/>
      <c r="GT21" s="248"/>
      <c r="GU21" s="151" t="s">
        <v>1749</v>
      </c>
      <c r="GV21" s="152"/>
      <c r="GW21" s="248"/>
      <c r="GX21" s="151" t="s">
        <v>1749</v>
      </c>
      <c r="GY21" s="152"/>
      <c r="GZ21" s="248"/>
      <c r="HA21" s="151" t="s">
        <v>1749</v>
      </c>
      <c r="HB21" s="152"/>
      <c r="HC21" s="248"/>
      <c r="HD21" s="151" t="s">
        <v>1749</v>
      </c>
      <c r="HE21" s="152"/>
      <c r="HF21" s="248"/>
      <c r="HG21" s="151" t="s">
        <v>1749</v>
      </c>
      <c r="HH21" s="152"/>
      <c r="HI21" s="248"/>
      <c r="HJ21" s="151" t="s">
        <v>1749</v>
      </c>
      <c r="HK21" s="152"/>
      <c r="HL21" s="248"/>
      <c r="HM21" s="151" t="s">
        <v>1749</v>
      </c>
      <c r="HN21" s="152"/>
      <c r="HO21" s="248"/>
      <c r="HP21" s="155" t="s">
        <v>1749</v>
      </c>
      <c r="HQ21" s="158"/>
      <c r="HR21" s="248"/>
      <c r="HS21" s="151" t="s">
        <v>1749</v>
      </c>
      <c r="HT21" s="152"/>
      <c r="HU21" s="248"/>
      <c r="HV21" s="151" t="s">
        <v>1749</v>
      </c>
      <c r="HW21" s="152"/>
      <c r="HX21" s="248"/>
      <c r="HY21" s="151" t="s">
        <v>1749</v>
      </c>
      <c r="HZ21" s="157"/>
    </row>
    <row r="22" spans="1:234" s="192" customFormat="1" ht="39.75" customHeight="1" thickTop="1" thickBot="1">
      <c r="A22" s="471" t="s">
        <v>633</v>
      </c>
      <c r="B22" s="472"/>
      <c r="C22" s="473"/>
      <c r="D22" s="185" t="s">
        <v>735</v>
      </c>
      <c r="E22" s="186" t="s">
        <v>736</v>
      </c>
      <c r="F22" s="186" t="s">
        <v>737</v>
      </c>
      <c r="G22" s="187" t="s">
        <v>738</v>
      </c>
      <c r="H22" s="187" t="s">
        <v>739</v>
      </c>
      <c r="I22" s="187" t="s">
        <v>740</v>
      </c>
      <c r="J22" s="187" t="s">
        <v>741</v>
      </c>
      <c r="K22" s="187" t="s">
        <v>742</v>
      </c>
      <c r="L22" s="187" t="s">
        <v>743</v>
      </c>
      <c r="M22" s="187" t="s">
        <v>744</v>
      </c>
      <c r="N22" s="187" t="s">
        <v>745</v>
      </c>
      <c r="O22" s="187" t="s">
        <v>746</v>
      </c>
      <c r="P22" s="187" t="s">
        <v>747</v>
      </c>
      <c r="Q22" s="187" t="s">
        <v>748</v>
      </c>
      <c r="R22" s="187" t="s">
        <v>749</v>
      </c>
      <c r="S22" s="187" t="s">
        <v>750</v>
      </c>
      <c r="T22" s="188" t="s">
        <v>751</v>
      </c>
      <c r="U22" s="188" t="s">
        <v>752</v>
      </c>
      <c r="V22" s="188" t="s">
        <v>753</v>
      </c>
      <c r="W22" s="188" t="s">
        <v>754</v>
      </c>
      <c r="X22" s="188" t="s">
        <v>755</v>
      </c>
      <c r="Y22" s="188" t="s">
        <v>756</v>
      </c>
      <c r="Z22" s="188" t="s">
        <v>757</v>
      </c>
      <c r="AA22" s="187" t="s">
        <v>758</v>
      </c>
      <c r="AB22" s="189" t="s">
        <v>759</v>
      </c>
      <c r="AC22" s="188" t="s">
        <v>760</v>
      </c>
      <c r="AD22" s="188" t="s">
        <v>761</v>
      </c>
      <c r="AE22" s="188" t="s">
        <v>762</v>
      </c>
      <c r="AF22" s="188" t="s">
        <v>763</v>
      </c>
      <c r="AG22" s="188" t="s">
        <v>1704</v>
      </c>
      <c r="AH22" s="188" t="s">
        <v>764</v>
      </c>
      <c r="AI22" s="188" t="s">
        <v>765</v>
      </c>
      <c r="AJ22" s="190" t="s">
        <v>1751</v>
      </c>
      <c r="AK22" s="186" t="s">
        <v>2406</v>
      </c>
      <c r="AL22" s="186" t="s">
        <v>2407</v>
      </c>
      <c r="AM22" s="186" t="s">
        <v>2408</v>
      </c>
      <c r="AN22" s="191" t="s">
        <v>2217</v>
      </c>
      <c r="AO22" s="187" t="s">
        <v>2219</v>
      </c>
      <c r="AP22" s="187" t="s">
        <v>2220</v>
      </c>
      <c r="AQ22" s="187" t="s">
        <v>2222</v>
      </c>
      <c r="AR22" s="187" t="s">
        <v>2224</v>
      </c>
      <c r="AS22" s="187" t="s">
        <v>2226</v>
      </c>
      <c r="AT22" s="187" t="s">
        <v>2227</v>
      </c>
      <c r="AU22" s="187" t="s">
        <v>2228</v>
      </c>
      <c r="AV22" s="187" t="s">
        <v>2229</v>
      </c>
      <c r="AW22" s="187" t="s">
        <v>2230</v>
      </c>
      <c r="AX22" s="187" t="s">
        <v>2232</v>
      </c>
      <c r="AY22" s="187" t="s">
        <v>2234</v>
      </c>
      <c r="AZ22" s="187" t="s">
        <v>2236</v>
      </c>
      <c r="BA22" s="188" t="s">
        <v>2238</v>
      </c>
      <c r="BB22" s="188" t="s">
        <v>2240</v>
      </c>
      <c r="BC22" s="188" t="s">
        <v>2242</v>
      </c>
      <c r="BD22" s="188" t="s">
        <v>2244</v>
      </c>
      <c r="BE22" s="188" t="s">
        <v>2246</v>
      </c>
      <c r="BF22" s="188" t="s">
        <v>2248</v>
      </c>
      <c r="BG22" s="188" t="s">
        <v>2250</v>
      </c>
      <c r="BH22" s="188" t="s">
        <v>2251</v>
      </c>
      <c r="BI22" s="187" t="s">
        <v>2252</v>
      </c>
      <c r="BJ22" s="188" t="s">
        <v>2253</v>
      </c>
      <c r="BK22" s="188" t="s">
        <v>2254</v>
      </c>
      <c r="BL22" s="188" t="s">
        <v>2255</v>
      </c>
      <c r="BM22" s="188" t="s">
        <v>2256</v>
      </c>
      <c r="BN22" s="188" t="s">
        <v>2307</v>
      </c>
      <c r="BO22" s="188" t="s">
        <v>2257</v>
      </c>
      <c r="BP22" s="187" t="s">
        <v>2258</v>
      </c>
      <c r="BQ22" s="190" t="s">
        <v>1751</v>
      </c>
      <c r="BR22" s="186" t="s">
        <v>2409</v>
      </c>
      <c r="BS22" s="186" t="s">
        <v>2410</v>
      </c>
      <c r="BT22" s="186" t="s">
        <v>2411</v>
      </c>
      <c r="BU22" s="187" t="s">
        <v>2312</v>
      </c>
      <c r="BV22" s="187" t="s">
        <v>2314</v>
      </c>
      <c r="BW22" s="187" t="s">
        <v>2316</v>
      </c>
      <c r="BX22" s="187" t="s">
        <v>2317</v>
      </c>
      <c r="BY22" s="187" t="s">
        <v>2319</v>
      </c>
      <c r="BZ22" s="187" t="s">
        <v>2321</v>
      </c>
      <c r="CA22" s="187" t="s">
        <v>2323</v>
      </c>
      <c r="CB22" s="187" t="s">
        <v>2325</v>
      </c>
      <c r="CC22" s="187" t="s">
        <v>2327</v>
      </c>
      <c r="CD22" s="187" t="s">
        <v>2329</v>
      </c>
      <c r="CE22" s="187" t="s">
        <v>2331</v>
      </c>
      <c r="CF22" s="187" t="s">
        <v>2333</v>
      </c>
      <c r="CG22" s="187" t="s">
        <v>2335</v>
      </c>
      <c r="CH22" s="188" t="s">
        <v>2337</v>
      </c>
      <c r="CI22" s="188" t="s">
        <v>2339</v>
      </c>
      <c r="CJ22" s="188" t="s">
        <v>2341</v>
      </c>
      <c r="CK22" s="188" t="s">
        <v>2343</v>
      </c>
      <c r="CL22" s="188" t="s">
        <v>2345</v>
      </c>
      <c r="CM22" s="188" t="s">
        <v>2347</v>
      </c>
      <c r="CN22" s="188" t="s">
        <v>2349</v>
      </c>
      <c r="CO22" s="188" t="s">
        <v>2351</v>
      </c>
      <c r="CP22" s="187" t="s">
        <v>2353</v>
      </c>
      <c r="CQ22" s="188" t="s">
        <v>2355</v>
      </c>
      <c r="CR22" s="188" t="s">
        <v>2357</v>
      </c>
      <c r="CS22" s="188" t="s">
        <v>2359</v>
      </c>
      <c r="CT22" s="188" t="s">
        <v>2361</v>
      </c>
      <c r="CU22" s="188" t="s">
        <v>1703</v>
      </c>
      <c r="CV22" s="188" t="s">
        <v>2364</v>
      </c>
      <c r="CW22" s="188" t="s">
        <v>2366</v>
      </c>
      <c r="CX22" s="190" t="s">
        <v>1751</v>
      </c>
      <c r="CY22" s="186" t="s">
        <v>2412</v>
      </c>
      <c r="CZ22" s="186" t="s">
        <v>2413</v>
      </c>
      <c r="DA22" s="186" t="s">
        <v>2414</v>
      </c>
      <c r="DB22" s="187" t="s">
        <v>2434</v>
      </c>
      <c r="DC22" s="187" t="s">
        <v>2436</v>
      </c>
      <c r="DD22" s="187" t="s">
        <v>2438</v>
      </c>
      <c r="DE22" s="187" t="s">
        <v>2440</v>
      </c>
      <c r="DF22" s="187" t="s">
        <v>2441</v>
      </c>
      <c r="DG22" s="187" t="s">
        <v>2443</v>
      </c>
      <c r="DH22" s="187" t="s">
        <v>2445</v>
      </c>
      <c r="DI22" s="187" t="s">
        <v>2447</v>
      </c>
      <c r="DJ22" s="187" t="s">
        <v>1036</v>
      </c>
      <c r="DK22" s="187" t="s">
        <v>1038</v>
      </c>
      <c r="DL22" s="187" t="s">
        <v>1040</v>
      </c>
      <c r="DM22" s="187" t="s">
        <v>1042</v>
      </c>
      <c r="DN22" s="187" t="s">
        <v>1044</v>
      </c>
      <c r="DO22" s="188" t="s">
        <v>1046</v>
      </c>
      <c r="DP22" s="188" t="s">
        <v>1048</v>
      </c>
      <c r="DQ22" s="188" t="s">
        <v>1050</v>
      </c>
      <c r="DR22" s="188" t="s">
        <v>1052</v>
      </c>
      <c r="DS22" s="188" t="s">
        <v>1054</v>
      </c>
      <c r="DT22" s="188" t="s">
        <v>1056</v>
      </c>
      <c r="DU22" s="188" t="s">
        <v>1058</v>
      </c>
      <c r="DV22" s="188" t="s">
        <v>1060</v>
      </c>
      <c r="DW22" s="187" t="s">
        <v>1062</v>
      </c>
      <c r="DX22" s="188" t="s">
        <v>1064</v>
      </c>
      <c r="DY22" s="188" t="s">
        <v>1066</v>
      </c>
      <c r="DZ22" s="188" t="s">
        <v>1068</v>
      </c>
      <c r="EA22" s="188" t="s">
        <v>1070</v>
      </c>
      <c r="EB22" s="188" t="s">
        <v>1697</v>
      </c>
      <c r="EC22" s="188" t="s">
        <v>1073</v>
      </c>
      <c r="ED22" s="188" t="s">
        <v>1075</v>
      </c>
      <c r="EE22" s="190" t="s">
        <v>1751</v>
      </c>
      <c r="EF22" s="186" t="s">
        <v>2415</v>
      </c>
      <c r="EG22" s="186" t="s">
        <v>2416</v>
      </c>
      <c r="EH22" s="186" t="s">
        <v>2417</v>
      </c>
      <c r="EI22" s="187" t="s">
        <v>3293</v>
      </c>
      <c r="EJ22" s="187" t="s">
        <v>3295</v>
      </c>
      <c r="EK22" s="187" t="s">
        <v>3297</v>
      </c>
      <c r="EL22" s="187" t="s">
        <v>3299</v>
      </c>
      <c r="EM22" s="187" t="s">
        <v>3301</v>
      </c>
      <c r="EN22" s="187" t="s">
        <v>3302</v>
      </c>
      <c r="EO22" s="187" t="s">
        <v>3304</v>
      </c>
      <c r="EP22" s="187" t="s">
        <v>3306</v>
      </c>
      <c r="EQ22" s="187" t="s">
        <v>3308</v>
      </c>
      <c r="ER22" s="187" t="s">
        <v>3310</v>
      </c>
      <c r="ES22" s="187" t="s">
        <v>3312</v>
      </c>
      <c r="ET22" s="187" t="s">
        <v>3314</v>
      </c>
      <c r="EU22" s="187" t="s">
        <v>1677</v>
      </c>
      <c r="EV22" s="188" t="s">
        <v>1679</v>
      </c>
      <c r="EW22" s="188" t="s">
        <v>1681</v>
      </c>
      <c r="EX22" s="188" t="s">
        <v>1683</v>
      </c>
      <c r="EY22" s="188" t="s">
        <v>1685</v>
      </c>
      <c r="EZ22" s="188" t="s">
        <v>1687</v>
      </c>
      <c r="FA22" s="188" t="s">
        <v>1689</v>
      </c>
      <c r="FB22" s="188" t="s">
        <v>1691</v>
      </c>
      <c r="FC22" s="188" t="s">
        <v>1693</v>
      </c>
      <c r="FD22" s="187" t="s">
        <v>2688</v>
      </c>
      <c r="FE22" s="188" t="s">
        <v>2690</v>
      </c>
      <c r="FF22" s="188" t="s">
        <v>2692</v>
      </c>
      <c r="FG22" s="188" t="s">
        <v>2694</v>
      </c>
      <c r="FH22" s="188" t="s">
        <v>2696</v>
      </c>
      <c r="FI22" s="188" t="s">
        <v>1698</v>
      </c>
      <c r="FJ22" s="188" t="s">
        <v>2699</v>
      </c>
      <c r="FK22" s="188" t="s">
        <v>2701</v>
      </c>
      <c r="FL22" s="190" t="s">
        <v>1751</v>
      </c>
      <c r="FM22" s="186" t="s">
        <v>2418</v>
      </c>
      <c r="FN22" s="186" t="s">
        <v>2419</v>
      </c>
      <c r="FO22" s="186" t="s">
        <v>2419</v>
      </c>
      <c r="FP22" s="187" t="s">
        <v>2747</v>
      </c>
      <c r="FQ22" s="187" t="s">
        <v>2749</v>
      </c>
      <c r="FR22" s="187" t="s">
        <v>2751</v>
      </c>
      <c r="FS22" s="187" t="s">
        <v>2753</v>
      </c>
      <c r="FT22" s="187" t="s">
        <v>2755</v>
      </c>
      <c r="FU22" s="187" t="s">
        <v>2757</v>
      </c>
      <c r="FV22" s="187" t="s">
        <v>2759</v>
      </c>
      <c r="FW22" s="187" t="s">
        <v>2761</v>
      </c>
      <c r="FX22" s="187" t="s">
        <v>2763</v>
      </c>
      <c r="FY22" s="187" t="s">
        <v>2765</v>
      </c>
      <c r="FZ22" s="187" t="s">
        <v>2767</v>
      </c>
      <c r="GA22" s="187" t="s">
        <v>2769</v>
      </c>
      <c r="GB22" s="187" t="s">
        <v>2771</v>
      </c>
      <c r="GC22" s="188" t="s">
        <v>2773</v>
      </c>
      <c r="GD22" s="188" t="s">
        <v>2775</v>
      </c>
      <c r="GE22" s="188" t="s">
        <v>2777</v>
      </c>
      <c r="GF22" s="188" t="s">
        <v>2779</v>
      </c>
      <c r="GG22" s="188" t="s">
        <v>2781</v>
      </c>
      <c r="GH22" s="188" t="s">
        <v>2783</v>
      </c>
      <c r="GI22" s="188" t="s">
        <v>2785</v>
      </c>
      <c r="GJ22" s="188" t="s">
        <v>2787</v>
      </c>
      <c r="GK22" s="187" t="s">
        <v>2789</v>
      </c>
      <c r="GL22" s="188" t="s">
        <v>2791</v>
      </c>
      <c r="GM22" s="188" t="s">
        <v>2793</v>
      </c>
      <c r="GN22" s="188" t="s">
        <v>2795</v>
      </c>
      <c r="GO22" s="188" t="s">
        <v>2797</v>
      </c>
      <c r="GP22" s="188" t="s">
        <v>1699</v>
      </c>
      <c r="GQ22" s="188" t="s">
        <v>2800</v>
      </c>
      <c r="GR22" s="188" t="s">
        <v>2802</v>
      </c>
      <c r="GS22" s="190" t="s">
        <v>1751</v>
      </c>
      <c r="GT22" s="186" t="s">
        <v>2421</v>
      </c>
      <c r="GU22" s="186" t="s">
        <v>2422</v>
      </c>
      <c r="GV22" s="186" t="s">
        <v>2423</v>
      </c>
      <c r="GW22" s="187" t="s">
        <v>2852</v>
      </c>
      <c r="GX22" s="187" t="s">
        <v>2854</v>
      </c>
      <c r="GY22" s="187" t="s">
        <v>2856</v>
      </c>
      <c r="GZ22" s="187" t="s">
        <v>2858</v>
      </c>
      <c r="HA22" s="187" t="s">
        <v>2860</v>
      </c>
      <c r="HB22" s="187" t="s">
        <v>2862</v>
      </c>
      <c r="HC22" s="187" t="s">
        <v>2864</v>
      </c>
      <c r="HD22" s="187" t="s">
        <v>2866</v>
      </c>
      <c r="HE22" s="187" t="s">
        <v>2868</v>
      </c>
      <c r="HF22" s="187" t="s">
        <v>2870</v>
      </c>
      <c r="HG22" s="187" t="s">
        <v>2872</v>
      </c>
      <c r="HH22" s="187" t="s">
        <v>2874</v>
      </c>
      <c r="HI22" s="187" t="s">
        <v>2876</v>
      </c>
      <c r="HJ22" s="188" t="s">
        <v>2878</v>
      </c>
      <c r="HK22" s="188" t="s">
        <v>2880</v>
      </c>
      <c r="HL22" s="188" t="s">
        <v>1801</v>
      </c>
      <c r="HM22" s="188" t="s">
        <v>1803</v>
      </c>
      <c r="HN22" s="188" t="s">
        <v>1805</v>
      </c>
      <c r="HO22" s="188" t="s">
        <v>1807</v>
      </c>
      <c r="HP22" s="188" t="s">
        <v>1809</v>
      </c>
      <c r="HQ22" s="188" t="s">
        <v>1811</v>
      </c>
      <c r="HR22" s="188" t="s">
        <v>1813</v>
      </c>
      <c r="HS22" s="188" t="s">
        <v>1815</v>
      </c>
      <c r="HT22" s="188" t="s">
        <v>1817</v>
      </c>
      <c r="HU22" s="188" t="s">
        <v>1819</v>
      </c>
      <c r="HV22" s="188" t="s">
        <v>1821</v>
      </c>
      <c r="HW22" s="188" t="s">
        <v>1700</v>
      </c>
      <c r="HX22" s="188" t="s">
        <v>1824</v>
      </c>
      <c r="HY22" s="188" t="s">
        <v>1826</v>
      </c>
      <c r="HZ22" s="190" t="s">
        <v>1751</v>
      </c>
    </row>
    <row r="23" spans="1:234" ht="343.5" customHeight="1" thickBot="1">
      <c r="A23" s="422" t="s">
        <v>51</v>
      </c>
      <c r="B23" s="403"/>
      <c r="C23" s="404"/>
      <c r="D23" s="135"/>
      <c r="E23" s="136"/>
      <c r="F23" s="137"/>
      <c r="G23" s="138"/>
      <c r="H23" s="139"/>
      <c r="I23" s="139"/>
      <c r="J23" s="139"/>
      <c r="K23" s="139"/>
      <c r="L23" s="139"/>
      <c r="M23" s="139"/>
      <c r="N23" s="139"/>
      <c r="O23" s="139"/>
      <c r="P23" s="139"/>
      <c r="Q23" s="139"/>
      <c r="R23" s="139"/>
      <c r="S23" s="139"/>
      <c r="T23" s="140"/>
      <c r="U23" s="140"/>
      <c r="V23" s="140"/>
      <c r="W23" s="140"/>
      <c r="X23" s="140"/>
      <c r="Y23" s="140"/>
      <c r="Z23" s="140"/>
      <c r="AA23" s="139"/>
      <c r="AB23" s="138"/>
      <c r="AC23" s="140"/>
      <c r="AD23" s="140"/>
      <c r="AE23" s="140"/>
      <c r="AF23" s="140"/>
      <c r="AG23" s="140"/>
      <c r="AH23" s="140"/>
      <c r="AI23" s="140"/>
      <c r="AJ23" s="100"/>
      <c r="AK23" s="141"/>
      <c r="AL23" s="136"/>
      <c r="AM23" s="137"/>
      <c r="AN23" s="138"/>
      <c r="AO23" s="139"/>
      <c r="AP23" s="139"/>
      <c r="AQ23" s="139"/>
      <c r="AR23" s="139"/>
      <c r="AS23" s="139"/>
      <c r="AT23" s="139"/>
      <c r="AU23" s="139"/>
      <c r="AV23" s="139"/>
      <c r="AW23" s="139"/>
      <c r="AX23" s="139"/>
      <c r="AY23" s="139"/>
      <c r="AZ23" s="139"/>
      <c r="BA23" s="140"/>
      <c r="BB23" s="140"/>
      <c r="BC23" s="140"/>
      <c r="BD23" s="140"/>
      <c r="BE23" s="140"/>
      <c r="BF23" s="140"/>
      <c r="BG23" s="140"/>
      <c r="BH23" s="140"/>
      <c r="BI23" s="139"/>
      <c r="BJ23" s="140"/>
      <c r="BK23" s="140"/>
      <c r="BL23" s="140"/>
      <c r="BM23" s="140"/>
      <c r="BN23" s="140"/>
      <c r="BO23" s="140"/>
      <c r="BP23" s="140"/>
      <c r="BQ23" s="100"/>
      <c r="BR23" s="141"/>
      <c r="BS23" s="136"/>
      <c r="BT23" s="137"/>
      <c r="BU23" s="138"/>
      <c r="BV23" s="139"/>
      <c r="BW23" s="139"/>
      <c r="BX23" s="139"/>
      <c r="BY23" s="139"/>
      <c r="BZ23" s="139"/>
      <c r="CA23" s="139"/>
      <c r="CB23" s="139"/>
      <c r="CC23" s="139"/>
      <c r="CD23" s="139"/>
      <c r="CE23" s="139"/>
      <c r="CF23" s="139"/>
      <c r="CG23" s="139"/>
      <c r="CH23" s="140"/>
      <c r="CI23" s="140"/>
      <c r="CJ23" s="140"/>
      <c r="CK23" s="140"/>
      <c r="CL23" s="140"/>
      <c r="CM23" s="140"/>
      <c r="CN23" s="140"/>
      <c r="CO23" s="140"/>
      <c r="CP23" s="139"/>
      <c r="CQ23" s="140"/>
      <c r="CR23" s="140"/>
      <c r="CS23" s="140"/>
      <c r="CT23" s="140"/>
      <c r="CU23" s="140"/>
      <c r="CV23" s="140"/>
      <c r="CW23" s="140"/>
      <c r="CX23" s="100"/>
      <c r="CY23" s="141"/>
      <c r="CZ23" s="136"/>
      <c r="DA23" s="137"/>
      <c r="DB23" s="138"/>
      <c r="DC23" s="139"/>
      <c r="DD23" s="139"/>
      <c r="DE23" s="139"/>
      <c r="DF23" s="139"/>
      <c r="DG23" s="139"/>
      <c r="DH23" s="139"/>
      <c r="DI23" s="139"/>
      <c r="DJ23" s="139"/>
      <c r="DK23" s="139"/>
      <c r="DL23" s="139"/>
      <c r="DM23" s="139"/>
      <c r="DN23" s="139"/>
      <c r="DO23" s="140"/>
      <c r="DP23" s="140"/>
      <c r="DQ23" s="140"/>
      <c r="DR23" s="140"/>
      <c r="DS23" s="140"/>
      <c r="DT23" s="140"/>
      <c r="DU23" s="140"/>
      <c r="DV23" s="140"/>
      <c r="DW23" s="139"/>
      <c r="DX23" s="140"/>
      <c r="DY23" s="140"/>
      <c r="DZ23" s="140"/>
      <c r="EA23" s="140"/>
      <c r="EB23" s="140"/>
      <c r="EC23" s="140"/>
      <c r="ED23" s="140"/>
      <c r="EE23" s="100"/>
      <c r="EF23" s="141"/>
      <c r="EG23" s="136"/>
      <c r="EH23" s="137"/>
      <c r="EI23" s="138"/>
      <c r="EJ23" s="139"/>
      <c r="EK23" s="139"/>
      <c r="EL23" s="139"/>
      <c r="EM23" s="139"/>
      <c r="EN23" s="139"/>
      <c r="EO23" s="139"/>
      <c r="EP23" s="139"/>
      <c r="EQ23" s="139"/>
      <c r="ER23" s="139"/>
      <c r="ES23" s="139"/>
      <c r="ET23" s="139"/>
      <c r="EU23" s="139"/>
      <c r="EV23" s="140"/>
      <c r="EW23" s="140"/>
      <c r="EX23" s="140"/>
      <c r="EY23" s="140"/>
      <c r="EZ23" s="140"/>
      <c r="FA23" s="140"/>
      <c r="FB23" s="140"/>
      <c r="FC23" s="140"/>
      <c r="FD23" s="139"/>
      <c r="FE23" s="140"/>
      <c r="FF23" s="140"/>
      <c r="FG23" s="140"/>
      <c r="FH23" s="140"/>
      <c r="FI23" s="140"/>
      <c r="FJ23" s="140"/>
      <c r="FK23" s="140"/>
      <c r="FL23" s="100"/>
      <c r="FM23" s="141"/>
      <c r="FN23" s="136"/>
      <c r="FO23" s="137"/>
      <c r="FP23" s="138"/>
      <c r="FQ23" s="139"/>
      <c r="FR23" s="139"/>
      <c r="FS23" s="139"/>
      <c r="FT23" s="139"/>
      <c r="FU23" s="139"/>
      <c r="FV23" s="139"/>
      <c r="FW23" s="139"/>
      <c r="FX23" s="139"/>
      <c r="FY23" s="139"/>
      <c r="FZ23" s="139"/>
      <c r="GA23" s="139"/>
      <c r="GB23" s="139"/>
      <c r="GC23" s="140"/>
      <c r="GD23" s="140"/>
      <c r="GE23" s="140"/>
      <c r="GF23" s="140"/>
      <c r="GG23" s="140"/>
      <c r="GH23" s="140"/>
      <c r="GI23" s="140"/>
      <c r="GJ23" s="140"/>
      <c r="GK23" s="139"/>
      <c r="GL23" s="140"/>
      <c r="GM23" s="140"/>
      <c r="GN23" s="140"/>
      <c r="GO23" s="140"/>
      <c r="GP23" s="140"/>
      <c r="GQ23" s="140"/>
      <c r="GR23" s="140"/>
      <c r="GS23" s="100"/>
      <c r="GT23" s="141"/>
      <c r="GU23" s="136"/>
      <c r="GV23" s="137"/>
      <c r="GW23" s="138"/>
      <c r="GX23" s="139"/>
      <c r="GY23" s="139"/>
      <c r="GZ23" s="139"/>
      <c r="HA23" s="139"/>
      <c r="HB23" s="139"/>
      <c r="HC23" s="139"/>
      <c r="HD23" s="139"/>
      <c r="HE23" s="139"/>
      <c r="HF23" s="139"/>
      <c r="HG23" s="139"/>
      <c r="HH23" s="139"/>
      <c r="HI23" s="139"/>
      <c r="HJ23" s="140"/>
      <c r="HK23" s="140"/>
      <c r="HL23" s="140"/>
      <c r="HM23" s="140"/>
      <c r="HN23" s="140"/>
      <c r="HO23" s="140"/>
      <c r="HP23" s="140"/>
      <c r="HQ23" s="140"/>
      <c r="HR23" s="139"/>
      <c r="HS23" s="140"/>
      <c r="HT23" s="140"/>
      <c r="HU23" s="140"/>
      <c r="HV23" s="140"/>
      <c r="HW23" s="140"/>
      <c r="HX23" s="140"/>
      <c r="HY23" s="140"/>
      <c r="HZ23" s="100"/>
    </row>
    <row r="24" spans="1:234" ht="45" customHeight="1" outlineLevel="1" thickBot="1">
      <c r="A24" s="402" t="s">
        <v>52</v>
      </c>
      <c r="B24" s="403"/>
      <c r="C24" s="404"/>
      <c r="D24" s="379"/>
      <c r="E24" s="380"/>
      <c r="F24" s="380"/>
      <c r="G24" s="380"/>
      <c r="H24" s="380"/>
      <c r="I24" s="380"/>
      <c r="J24" s="380"/>
      <c r="K24" s="380"/>
      <c r="L24" s="380"/>
      <c r="M24" s="380"/>
      <c r="N24" s="380"/>
      <c r="O24" s="380"/>
      <c r="P24" s="380"/>
      <c r="Q24" s="380"/>
      <c r="R24" s="380"/>
      <c r="S24" s="380"/>
      <c r="T24" s="380"/>
      <c r="U24" s="380"/>
      <c r="V24" s="380"/>
      <c r="W24" s="380"/>
      <c r="X24" s="380"/>
      <c r="Y24" s="380"/>
      <c r="Z24" s="380"/>
      <c r="AA24" s="380"/>
      <c r="AB24" s="380"/>
      <c r="AC24" s="380"/>
      <c r="AD24" s="380"/>
      <c r="AE24" s="380"/>
      <c r="AF24" s="380"/>
      <c r="AG24" s="380"/>
      <c r="AH24" s="380"/>
      <c r="AI24" s="380"/>
      <c r="AJ24" s="381"/>
      <c r="AK24" s="379"/>
      <c r="AL24" s="380"/>
      <c r="AM24" s="380"/>
      <c r="AN24" s="380"/>
      <c r="AO24" s="380"/>
      <c r="AP24" s="380"/>
      <c r="AQ24" s="380"/>
      <c r="AR24" s="380"/>
      <c r="AS24" s="380"/>
      <c r="AT24" s="380"/>
      <c r="AU24" s="380"/>
      <c r="AV24" s="380"/>
      <c r="AW24" s="380"/>
      <c r="AX24" s="380"/>
      <c r="AY24" s="380"/>
      <c r="AZ24" s="380"/>
      <c r="BA24" s="380"/>
      <c r="BB24" s="380"/>
      <c r="BC24" s="380"/>
      <c r="BD24" s="380"/>
      <c r="BE24" s="380"/>
      <c r="BF24" s="380"/>
      <c r="BG24" s="380"/>
      <c r="BH24" s="380"/>
      <c r="BI24" s="380"/>
      <c r="BJ24" s="380"/>
      <c r="BK24" s="380"/>
      <c r="BL24" s="380"/>
      <c r="BM24" s="380"/>
      <c r="BN24" s="380"/>
      <c r="BO24" s="380"/>
      <c r="BP24" s="380"/>
      <c r="BQ24" s="381"/>
      <c r="BR24" s="379"/>
      <c r="BS24" s="380"/>
      <c r="BT24" s="380"/>
      <c r="BU24" s="380"/>
      <c r="BV24" s="380"/>
      <c r="BW24" s="380"/>
      <c r="BX24" s="380"/>
      <c r="BY24" s="380"/>
      <c r="BZ24" s="380"/>
      <c r="CA24" s="380"/>
      <c r="CB24" s="380"/>
      <c r="CC24" s="380"/>
      <c r="CD24" s="380"/>
      <c r="CE24" s="380"/>
      <c r="CF24" s="380"/>
      <c r="CG24" s="380"/>
      <c r="CH24" s="380"/>
      <c r="CI24" s="380"/>
      <c r="CJ24" s="380"/>
      <c r="CK24" s="380"/>
      <c r="CL24" s="380"/>
      <c r="CM24" s="380"/>
      <c r="CN24" s="380"/>
      <c r="CO24" s="380"/>
      <c r="CP24" s="380"/>
      <c r="CQ24" s="380"/>
      <c r="CR24" s="380"/>
      <c r="CS24" s="380"/>
      <c r="CT24" s="380"/>
      <c r="CU24" s="380"/>
      <c r="CV24" s="380"/>
      <c r="CW24" s="380"/>
      <c r="CX24" s="381"/>
      <c r="CY24" s="379"/>
      <c r="CZ24" s="380"/>
      <c r="DA24" s="380"/>
      <c r="DB24" s="380"/>
      <c r="DC24" s="380"/>
      <c r="DD24" s="380"/>
      <c r="DE24" s="380"/>
      <c r="DF24" s="380"/>
      <c r="DG24" s="380"/>
      <c r="DH24" s="380"/>
      <c r="DI24" s="380"/>
      <c r="DJ24" s="380"/>
      <c r="DK24" s="380"/>
      <c r="DL24" s="380"/>
      <c r="DM24" s="380"/>
      <c r="DN24" s="380"/>
      <c r="DO24" s="380"/>
      <c r="DP24" s="380"/>
      <c r="DQ24" s="380"/>
      <c r="DR24" s="380"/>
      <c r="DS24" s="380"/>
      <c r="DT24" s="380"/>
      <c r="DU24" s="380"/>
      <c r="DV24" s="380"/>
      <c r="DW24" s="380"/>
      <c r="DX24" s="380"/>
      <c r="DY24" s="380"/>
      <c r="DZ24" s="380"/>
      <c r="EA24" s="380"/>
      <c r="EB24" s="380"/>
      <c r="EC24" s="380"/>
      <c r="ED24" s="380"/>
      <c r="EE24" s="381"/>
      <c r="EF24" s="379"/>
      <c r="EG24" s="380"/>
      <c r="EH24" s="380"/>
      <c r="EI24" s="380"/>
      <c r="EJ24" s="380"/>
      <c r="EK24" s="380"/>
      <c r="EL24" s="380"/>
      <c r="EM24" s="380"/>
      <c r="EN24" s="380"/>
      <c r="EO24" s="380"/>
      <c r="EP24" s="380"/>
      <c r="EQ24" s="380"/>
      <c r="ER24" s="380"/>
      <c r="ES24" s="380"/>
      <c r="ET24" s="380"/>
      <c r="EU24" s="380"/>
      <c r="EV24" s="380"/>
      <c r="EW24" s="380"/>
      <c r="EX24" s="380"/>
      <c r="EY24" s="380"/>
      <c r="EZ24" s="380"/>
      <c r="FA24" s="380"/>
      <c r="FB24" s="380"/>
      <c r="FC24" s="380"/>
      <c r="FD24" s="380"/>
      <c r="FE24" s="380"/>
      <c r="FF24" s="380"/>
      <c r="FG24" s="380"/>
      <c r="FH24" s="380"/>
      <c r="FI24" s="380"/>
      <c r="FJ24" s="380"/>
      <c r="FK24" s="380"/>
      <c r="FL24" s="381"/>
      <c r="FM24" s="379"/>
      <c r="FN24" s="380"/>
      <c r="FO24" s="380"/>
      <c r="FP24" s="380"/>
      <c r="FQ24" s="380"/>
      <c r="FR24" s="380"/>
      <c r="FS24" s="380"/>
      <c r="FT24" s="380"/>
      <c r="FU24" s="380"/>
      <c r="FV24" s="380"/>
      <c r="FW24" s="380"/>
      <c r="FX24" s="380"/>
      <c r="FY24" s="380"/>
      <c r="FZ24" s="380"/>
      <c r="GA24" s="380"/>
      <c r="GB24" s="380"/>
      <c r="GC24" s="380"/>
      <c r="GD24" s="380"/>
      <c r="GE24" s="380"/>
      <c r="GF24" s="380"/>
      <c r="GG24" s="380"/>
      <c r="GH24" s="380"/>
      <c r="GI24" s="380"/>
      <c r="GJ24" s="380"/>
      <c r="GK24" s="380"/>
      <c r="GL24" s="380"/>
      <c r="GM24" s="380"/>
      <c r="GN24" s="380"/>
      <c r="GO24" s="380"/>
      <c r="GP24" s="380"/>
      <c r="GQ24" s="380"/>
      <c r="GR24" s="380"/>
      <c r="GS24" s="381"/>
      <c r="GT24" s="379"/>
      <c r="GU24" s="380"/>
      <c r="GV24" s="380"/>
      <c r="GW24" s="380"/>
      <c r="GX24" s="380"/>
      <c r="GY24" s="380"/>
      <c r="GZ24" s="380"/>
      <c r="HA24" s="380"/>
      <c r="HB24" s="380"/>
      <c r="HC24" s="380"/>
      <c r="HD24" s="380"/>
      <c r="HE24" s="380"/>
      <c r="HF24" s="380"/>
      <c r="HG24" s="380"/>
      <c r="HH24" s="380"/>
      <c r="HI24" s="380"/>
      <c r="HJ24" s="380"/>
      <c r="HK24" s="380"/>
      <c r="HL24" s="380"/>
      <c r="HM24" s="380"/>
      <c r="HN24" s="380"/>
      <c r="HO24" s="380"/>
      <c r="HP24" s="380"/>
      <c r="HQ24" s="380"/>
      <c r="HR24" s="380"/>
      <c r="HS24" s="380"/>
      <c r="HT24" s="380"/>
      <c r="HU24" s="380"/>
      <c r="HV24" s="380"/>
      <c r="HW24" s="380"/>
      <c r="HX24" s="380"/>
      <c r="HY24" s="380"/>
      <c r="HZ24" s="414"/>
    </row>
    <row r="25" spans="1:234" ht="45" customHeight="1" outlineLevel="1" thickBot="1">
      <c r="A25" s="402" t="s">
        <v>654</v>
      </c>
      <c r="B25" s="403"/>
      <c r="C25" s="404"/>
      <c r="D25" s="115"/>
      <c r="E25" s="101"/>
      <c r="F25" s="101"/>
      <c r="G25" s="394"/>
      <c r="H25" s="395"/>
      <c r="I25" s="395"/>
      <c r="J25" s="395"/>
      <c r="K25" s="395"/>
      <c r="L25" s="395"/>
      <c r="M25" s="395"/>
      <c r="N25" s="395"/>
      <c r="O25" s="395"/>
      <c r="P25" s="395"/>
      <c r="Q25" s="395"/>
      <c r="R25" s="395"/>
      <c r="S25" s="395"/>
      <c r="T25" s="395"/>
      <c r="U25" s="395"/>
      <c r="V25" s="395"/>
      <c r="W25" s="395"/>
      <c r="X25" s="395"/>
      <c r="Y25" s="395"/>
      <c r="Z25" s="395"/>
      <c r="AA25" s="395"/>
      <c r="AB25" s="59"/>
      <c r="AC25" s="59"/>
      <c r="AD25" s="59"/>
      <c r="AE25" s="59"/>
      <c r="AF25" s="59"/>
      <c r="AG25" s="59"/>
      <c r="AH25" s="59"/>
      <c r="AI25" s="59"/>
      <c r="AJ25" s="78"/>
      <c r="AK25" s="101"/>
      <c r="AL25" s="101"/>
      <c r="AM25" s="101"/>
      <c r="AN25" s="394"/>
      <c r="AO25" s="395"/>
      <c r="AP25" s="395"/>
      <c r="AQ25" s="395"/>
      <c r="AR25" s="395"/>
      <c r="AS25" s="395"/>
      <c r="AT25" s="395"/>
      <c r="AU25" s="395"/>
      <c r="AV25" s="395"/>
      <c r="AW25" s="395"/>
      <c r="AX25" s="395"/>
      <c r="AY25" s="395"/>
      <c r="AZ25" s="395"/>
      <c r="BA25" s="395"/>
      <c r="BB25" s="395"/>
      <c r="BC25" s="395"/>
      <c r="BD25" s="395"/>
      <c r="BE25" s="395"/>
      <c r="BF25" s="395"/>
      <c r="BG25" s="395"/>
      <c r="BH25" s="395"/>
      <c r="BI25" s="59"/>
      <c r="BJ25" s="59"/>
      <c r="BK25" s="59"/>
      <c r="BL25" s="59"/>
      <c r="BM25" s="59"/>
      <c r="BN25" s="59"/>
      <c r="BO25" s="59"/>
      <c r="BP25" s="59"/>
      <c r="BQ25" s="78"/>
      <c r="BR25" s="101"/>
      <c r="BS25" s="101"/>
      <c r="BT25" s="101"/>
      <c r="BU25" s="394"/>
      <c r="BV25" s="395"/>
      <c r="BW25" s="395"/>
      <c r="BX25" s="395"/>
      <c r="BY25" s="395"/>
      <c r="BZ25" s="395"/>
      <c r="CA25" s="395"/>
      <c r="CB25" s="395"/>
      <c r="CC25" s="395"/>
      <c r="CD25" s="395"/>
      <c r="CE25" s="395"/>
      <c r="CF25" s="395"/>
      <c r="CG25" s="395"/>
      <c r="CH25" s="395"/>
      <c r="CI25" s="395"/>
      <c r="CJ25" s="395"/>
      <c r="CK25" s="395"/>
      <c r="CL25" s="395"/>
      <c r="CM25" s="395"/>
      <c r="CN25" s="395"/>
      <c r="CO25" s="395"/>
      <c r="CP25" s="59"/>
      <c r="CQ25" s="59"/>
      <c r="CR25" s="59"/>
      <c r="CS25" s="59"/>
      <c r="CT25" s="59"/>
      <c r="CU25" s="59"/>
      <c r="CV25" s="59"/>
      <c r="CW25" s="59"/>
      <c r="CX25" s="78"/>
      <c r="CY25" s="101"/>
      <c r="CZ25" s="101"/>
      <c r="DA25" s="101"/>
      <c r="DB25" s="394"/>
      <c r="DC25" s="395"/>
      <c r="DD25" s="395"/>
      <c r="DE25" s="395"/>
      <c r="DF25" s="395"/>
      <c r="DG25" s="395"/>
      <c r="DH25" s="395"/>
      <c r="DI25" s="395"/>
      <c r="DJ25" s="395"/>
      <c r="DK25" s="395"/>
      <c r="DL25" s="395"/>
      <c r="DM25" s="395"/>
      <c r="DN25" s="395"/>
      <c r="DO25" s="395"/>
      <c r="DP25" s="395"/>
      <c r="DQ25" s="395"/>
      <c r="DR25" s="395"/>
      <c r="DS25" s="395"/>
      <c r="DT25" s="395"/>
      <c r="DU25" s="395"/>
      <c r="DV25" s="395"/>
      <c r="DW25" s="59"/>
      <c r="DX25" s="59"/>
      <c r="DY25" s="59"/>
      <c r="DZ25" s="59"/>
      <c r="EA25" s="59"/>
      <c r="EB25" s="59"/>
      <c r="EC25" s="59"/>
      <c r="ED25" s="59"/>
      <c r="EE25" s="78"/>
      <c r="EF25" s="101"/>
      <c r="EG25" s="101"/>
      <c r="EH25" s="101"/>
      <c r="EI25" s="394"/>
      <c r="EJ25" s="395"/>
      <c r="EK25" s="395"/>
      <c r="EL25" s="395"/>
      <c r="EM25" s="395"/>
      <c r="EN25" s="395"/>
      <c r="EO25" s="395"/>
      <c r="EP25" s="395"/>
      <c r="EQ25" s="395"/>
      <c r="ER25" s="395"/>
      <c r="ES25" s="395"/>
      <c r="ET25" s="395"/>
      <c r="EU25" s="395"/>
      <c r="EV25" s="395"/>
      <c r="EW25" s="395"/>
      <c r="EX25" s="395"/>
      <c r="EY25" s="395"/>
      <c r="EZ25" s="395"/>
      <c r="FA25" s="395"/>
      <c r="FB25" s="395"/>
      <c r="FC25" s="395"/>
      <c r="FD25" s="59"/>
      <c r="FE25" s="59"/>
      <c r="FF25" s="59"/>
      <c r="FG25" s="59"/>
      <c r="FH25" s="59"/>
      <c r="FI25" s="59"/>
      <c r="FJ25" s="59"/>
      <c r="FK25" s="59"/>
      <c r="FL25" s="78"/>
      <c r="FM25" s="101"/>
      <c r="FN25" s="101"/>
      <c r="FO25" s="101"/>
      <c r="FP25" s="394"/>
      <c r="FQ25" s="395"/>
      <c r="FR25" s="395"/>
      <c r="FS25" s="395"/>
      <c r="FT25" s="395"/>
      <c r="FU25" s="395"/>
      <c r="FV25" s="395"/>
      <c r="FW25" s="395"/>
      <c r="FX25" s="395"/>
      <c r="FY25" s="395"/>
      <c r="FZ25" s="395"/>
      <c r="GA25" s="395"/>
      <c r="GB25" s="395"/>
      <c r="GC25" s="395"/>
      <c r="GD25" s="395"/>
      <c r="GE25" s="395"/>
      <c r="GF25" s="395"/>
      <c r="GG25" s="395"/>
      <c r="GH25" s="395"/>
      <c r="GI25" s="395"/>
      <c r="GJ25" s="395"/>
      <c r="GK25" s="59"/>
      <c r="GL25" s="59"/>
      <c r="GM25" s="59"/>
      <c r="GN25" s="59"/>
      <c r="GO25" s="59"/>
      <c r="GP25" s="59"/>
      <c r="GQ25" s="59"/>
      <c r="GR25" s="59"/>
      <c r="GS25" s="78"/>
      <c r="GT25" s="101"/>
      <c r="GU25" s="101"/>
      <c r="GV25" s="101"/>
      <c r="GW25" s="394"/>
      <c r="GX25" s="395"/>
      <c r="GY25" s="395"/>
      <c r="GZ25" s="395"/>
      <c r="HA25" s="395"/>
      <c r="HB25" s="395"/>
      <c r="HC25" s="395"/>
      <c r="HD25" s="395"/>
      <c r="HE25" s="395"/>
      <c r="HF25" s="395"/>
      <c r="HG25" s="395"/>
      <c r="HH25" s="395"/>
      <c r="HI25" s="395"/>
      <c r="HJ25" s="395"/>
      <c r="HK25" s="395"/>
      <c r="HL25" s="395"/>
      <c r="HM25" s="395"/>
      <c r="HN25" s="395"/>
      <c r="HO25" s="395"/>
      <c r="HP25" s="395"/>
      <c r="HQ25" s="395"/>
      <c r="HR25" s="59"/>
      <c r="HS25" s="59"/>
      <c r="HT25" s="59"/>
      <c r="HU25" s="59"/>
      <c r="HV25" s="59"/>
      <c r="HW25" s="59"/>
      <c r="HX25" s="59"/>
      <c r="HY25" s="59"/>
      <c r="HZ25" s="78"/>
    </row>
    <row r="26" spans="1:234" ht="45" customHeight="1" outlineLevel="1" thickBot="1">
      <c r="A26" s="402" t="s">
        <v>373</v>
      </c>
      <c r="B26" s="403"/>
      <c r="C26" s="404"/>
      <c r="D26" s="379"/>
      <c r="E26" s="380"/>
      <c r="F26" s="380"/>
      <c r="G26" s="380"/>
      <c r="H26" s="380"/>
      <c r="I26" s="380"/>
      <c r="J26" s="380"/>
      <c r="K26" s="380"/>
      <c r="L26" s="380"/>
      <c r="M26" s="380"/>
      <c r="N26" s="380"/>
      <c r="O26" s="380"/>
      <c r="P26" s="380"/>
      <c r="Q26" s="380"/>
      <c r="R26" s="380"/>
      <c r="S26" s="380"/>
      <c r="T26" s="380"/>
      <c r="U26" s="380"/>
      <c r="V26" s="380"/>
      <c r="W26" s="380"/>
      <c r="X26" s="380"/>
      <c r="Y26" s="380"/>
      <c r="Z26" s="380"/>
      <c r="AA26" s="380"/>
      <c r="AB26" s="380"/>
      <c r="AC26" s="380"/>
      <c r="AD26" s="380"/>
      <c r="AE26" s="380"/>
      <c r="AF26" s="380"/>
      <c r="AG26" s="380"/>
      <c r="AH26" s="380"/>
      <c r="AI26" s="380"/>
      <c r="AJ26" s="381"/>
      <c r="AK26" s="379"/>
      <c r="AL26" s="380"/>
      <c r="AM26" s="380"/>
      <c r="AN26" s="380"/>
      <c r="AO26" s="380"/>
      <c r="AP26" s="380"/>
      <c r="AQ26" s="380"/>
      <c r="AR26" s="380"/>
      <c r="AS26" s="380"/>
      <c r="AT26" s="380"/>
      <c r="AU26" s="380"/>
      <c r="AV26" s="380"/>
      <c r="AW26" s="380"/>
      <c r="AX26" s="380"/>
      <c r="AY26" s="380"/>
      <c r="AZ26" s="380"/>
      <c r="BA26" s="380"/>
      <c r="BB26" s="380"/>
      <c r="BC26" s="380"/>
      <c r="BD26" s="380"/>
      <c r="BE26" s="380"/>
      <c r="BF26" s="380"/>
      <c r="BG26" s="380"/>
      <c r="BH26" s="380"/>
      <c r="BI26" s="380"/>
      <c r="BJ26" s="380"/>
      <c r="BK26" s="380"/>
      <c r="BL26" s="380"/>
      <c r="BM26" s="380"/>
      <c r="BN26" s="380"/>
      <c r="BO26" s="380"/>
      <c r="BP26" s="380"/>
      <c r="BQ26" s="381"/>
      <c r="BR26" s="379"/>
      <c r="BS26" s="380"/>
      <c r="BT26" s="380"/>
      <c r="BU26" s="380"/>
      <c r="BV26" s="380"/>
      <c r="BW26" s="380"/>
      <c r="BX26" s="380"/>
      <c r="BY26" s="380"/>
      <c r="BZ26" s="380"/>
      <c r="CA26" s="380"/>
      <c r="CB26" s="380"/>
      <c r="CC26" s="380"/>
      <c r="CD26" s="380"/>
      <c r="CE26" s="380"/>
      <c r="CF26" s="380"/>
      <c r="CG26" s="380"/>
      <c r="CH26" s="380"/>
      <c r="CI26" s="380"/>
      <c r="CJ26" s="380"/>
      <c r="CK26" s="380"/>
      <c r="CL26" s="380"/>
      <c r="CM26" s="380"/>
      <c r="CN26" s="380"/>
      <c r="CO26" s="380"/>
      <c r="CP26" s="380"/>
      <c r="CQ26" s="380"/>
      <c r="CR26" s="380"/>
      <c r="CS26" s="380"/>
      <c r="CT26" s="380"/>
      <c r="CU26" s="380"/>
      <c r="CV26" s="380"/>
      <c r="CW26" s="380"/>
      <c r="CX26" s="381"/>
      <c r="CY26" s="379"/>
      <c r="CZ26" s="380"/>
      <c r="DA26" s="380"/>
      <c r="DB26" s="380"/>
      <c r="DC26" s="380"/>
      <c r="DD26" s="380"/>
      <c r="DE26" s="380"/>
      <c r="DF26" s="380"/>
      <c r="DG26" s="380"/>
      <c r="DH26" s="380"/>
      <c r="DI26" s="380"/>
      <c r="DJ26" s="380"/>
      <c r="DK26" s="380"/>
      <c r="DL26" s="380"/>
      <c r="DM26" s="380"/>
      <c r="DN26" s="380"/>
      <c r="DO26" s="380"/>
      <c r="DP26" s="380"/>
      <c r="DQ26" s="380"/>
      <c r="DR26" s="380"/>
      <c r="DS26" s="380"/>
      <c r="DT26" s="380"/>
      <c r="DU26" s="380"/>
      <c r="DV26" s="380"/>
      <c r="DW26" s="380"/>
      <c r="DX26" s="380"/>
      <c r="DY26" s="380"/>
      <c r="DZ26" s="380"/>
      <c r="EA26" s="380"/>
      <c r="EB26" s="380"/>
      <c r="EC26" s="380"/>
      <c r="ED26" s="380"/>
      <c r="EE26" s="381"/>
      <c r="EF26" s="379"/>
      <c r="EG26" s="380"/>
      <c r="EH26" s="380"/>
      <c r="EI26" s="380"/>
      <c r="EJ26" s="380"/>
      <c r="EK26" s="380"/>
      <c r="EL26" s="380"/>
      <c r="EM26" s="380"/>
      <c r="EN26" s="380"/>
      <c r="EO26" s="380"/>
      <c r="EP26" s="380"/>
      <c r="EQ26" s="380"/>
      <c r="ER26" s="380"/>
      <c r="ES26" s="380"/>
      <c r="ET26" s="380"/>
      <c r="EU26" s="380"/>
      <c r="EV26" s="380"/>
      <c r="EW26" s="380"/>
      <c r="EX26" s="380"/>
      <c r="EY26" s="380"/>
      <c r="EZ26" s="380"/>
      <c r="FA26" s="380"/>
      <c r="FB26" s="380"/>
      <c r="FC26" s="380"/>
      <c r="FD26" s="380"/>
      <c r="FE26" s="380"/>
      <c r="FF26" s="380"/>
      <c r="FG26" s="380"/>
      <c r="FH26" s="380"/>
      <c r="FI26" s="380"/>
      <c r="FJ26" s="380"/>
      <c r="FK26" s="380"/>
      <c r="FL26" s="381"/>
      <c r="FM26" s="379"/>
      <c r="FN26" s="380"/>
      <c r="FO26" s="380"/>
      <c r="FP26" s="380"/>
      <c r="FQ26" s="380"/>
      <c r="FR26" s="380"/>
      <c r="FS26" s="380"/>
      <c r="FT26" s="380"/>
      <c r="FU26" s="380"/>
      <c r="FV26" s="380"/>
      <c r="FW26" s="380"/>
      <c r="FX26" s="380"/>
      <c r="FY26" s="380"/>
      <c r="FZ26" s="380"/>
      <c r="GA26" s="380"/>
      <c r="GB26" s="380"/>
      <c r="GC26" s="380"/>
      <c r="GD26" s="380"/>
      <c r="GE26" s="380"/>
      <c r="GF26" s="380"/>
      <c r="GG26" s="380"/>
      <c r="GH26" s="380"/>
      <c r="GI26" s="380"/>
      <c r="GJ26" s="380"/>
      <c r="GK26" s="380"/>
      <c r="GL26" s="380"/>
      <c r="GM26" s="380"/>
      <c r="GN26" s="380"/>
      <c r="GO26" s="380"/>
      <c r="GP26" s="380"/>
      <c r="GQ26" s="380"/>
      <c r="GR26" s="380"/>
      <c r="GS26" s="381"/>
      <c r="GT26" s="379"/>
      <c r="GU26" s="380"/>
      <c r="GV26" s="380"/>
      <c r="GW26" s="380"/>
      <c r="GX26" s="380"/>
      <c r="GY26" s="380"/>
      <c r="GZ26" s="380"/>
      <c r="HA26" s="380"/>
      <c r="HB26" s="380"/>
      <c r="HC26" s="380"/>
      <c r="HD26" s="380"/>
      <c r="HE26" s="380"/>
      <c r="HF26" s="380"/>
      <c r="HG26" s="380"/>
      <c r="HH26" s="380"/>
      <c r="HI26" s="380"/>
      <c r="HJ26" s="380"/>
      <c r="HK26" s="380"/>
      <c r="HL26" s="380"/>
      <c r="HM26" s="380"/>
      <c r="HN26" s="380"/>
      <c r="HO26" s="380"/>
      <c r="HP26" s="380"/>
      <c r="HQ26" s="380"/>
      <c r="HR26" s="380"/>
      <c r="HS26" s="380"/>
      <c r="HT26" s="380"/>
      <c r="HU26" s="380"/>
      <c r="HV26" s="380"/>
      <c r="HW26" s="380"/>
      <c r="HX26" s="380"/>
      <c r="HY26" s="380"/>
      <c r="HZ26" s="414"/>
    </row>
    <row r="27" spans="1:234" ht="45" customHeight="1" outlineLevel="1" thickBot="1">
      <c r="A27" s="442" t="s">
        <v>655</v>
      </c>
      <c r="B27" s="443"/>
      <c r="C27" s="444"/>
      <c r="D27" s="115"/>
      <c r="E27" s="101"/>
      <c r="F27" s="101"/>
      <c r="G27" s="394"/>
      <c r="H27" s="395"/>
      <c r="I27" s="395"/>
      <c r="J27" s="395"/>
      <c r="K27" s="395"/>
      <c r="L27" s="395"/>
      <c r="M27" s="395"/>
      <c r="N27" s="395"/>
      <c r="O27" s="395"/>
      <c r="P27" s="395"/>
      <c r="Q27" s="395"/>
      <c r="R27" s="395"/>
      <c r="S27" s="395"/>
      <c r="T27" s="395"/>
      <c r="U27" s="395"/>
      <c r="V27" s="395"/>
      <c r="W27" s="395"/>
      <c r="X27" s="395"/>
      <c r="Y27" s="395"/>
      <c r="Z27" s="395"/>
      <c r="AA27" s="395"/>
      <c r="AB27" s="59"/>
      <c r="AC27" s="59"/>
      <c r="AD27" s="59"/>
      <c r="AE27" s="59"/>
      <c r="AF27" s="59"/>
      <c r="AG27" s="59"/>
      <c r="AH27" s="59"/>
      <c r="AI27" s="59"/>
      <c r="AJ27" s="78"/>
      <c r="AK27" s="101"/>
      <c r="AL27" s="101"/>
      <c r="AM27" s="101"/>
      <c r="AN27" s="394"/>
      <c r="AO27" s="395"/>
      <c r="AP27" s="395"/>
      <c r="AQ27" s="395"/>
      <c r="AR27" s="395"/>
      <c r="AS27" s="395"/>
      <c r="AT27" s="395"/>
      <c r="AU27" s="395"/>
      <c r="AV27" s="395"/>
      <c r="AW27" s="395"/>
      <c r="AX27" s="395"/>
      <c r="AY27" s="395"/>
      <c r="AZ27" s="395"/>
      <c r="BA27" s="395"/>
      <c r="BB27" s="395"/>
      <c r="BC27" s="395"/>
      <c r="BD27" s="395"/>
      <c r="BE27" s="395"/>
      <c r="BF27" s="395"/>
      <c r="BG27" s="395"/>
      <c r="BH27" s="395"/>
      <c r="BI27" s="59"/>
      <c r="BJ27" s="59"/>
      <c r="BK27" s="59"/>
      <c r="BL27" s="59"/>
      <c r="BM27" s="59"/>
      <c r="BN27" s="59"/>
      <c r="BO27" s="59"/>
      <c r="BP27" s="59"/>
      <c r="BQ27" s="78"/>
      <c r="BR27" s="101"/>
      <c r="BS27" s="101"/>
      <c r="BT27" s="101"/>
      <c r="BU27" s="394"/>
      <c r="BV27" s="395"/>
      <c r="BW27" s="395"/>
      <c r="BX27" s="395"/>
      <c r="BY27" s="395"/>
      <c r="BZ27" s="395"/>
      <c r="CA27" s="395"/>
      <c r="CB27" s="395"/>
      <c r="CC27" s="395"/>
      <c r="CD27" s="395"/>
      <c r="CE27" s="395"/>
      <c r="CF27" s="395"/>
      <c r="CG27" s="395"/>
      <c r="CH27" s="395"/>
      <c r="CI27" s="395"/>
      <c r="CJ27" s="395"/>
      <c r="CK27" s="395"/>
      <c r="CL27" s="395"/>
      <c r="CM27" s="395"/>
      <c r="CN27" s="395"/>
      <c r="CO27" s="395"/>
      <c r="CP27" s="59"/>
      <c r="CQ27" s="59"/>
      <c r="CR27" s="59"/>
      <c r="CS27" s="59"/>
      <c r="CT27" s="59"/>
      <c r="CU27" s="59"/>
      <c r="CV27" s="59"/>
      <c r="CW27" s="59"/>
      <c r="CX27" s="78"/>
      <c r="CY27" s="101"/>
      <c r="CZ27" s="101"/>
      <c r="DA27" s="101"/>
      <c r="DB27" s="394"/>
      <c r="DC27" s="395"/>
      <c r="DD27" s="395"/>
      <c r="DE27" s="395"/>
      <c r="DF27" s="395"/>
      <c r="DG27" s="395"/>
      <c r="DH27" s="395"/>
      <c r="DI27" s="395"/>
      <c r="DJ27" s="395"/>
      <c r="DK27" s="395"/>
      <c r="DL27" s="395"/>
      <c r="DM27" s="395"/>
      <c r="DN27" s="395"/>
      <c r="DO27" s="395"/>
      <c r="DP27" s="395"/>
      <c r="DQ27" s="395"/>
      <c r="DR27" s="395"/>
      <c r="DS27" s="395"/>
      <c r="DT27" s="395"/>
      <c r="DU27" s="395"/>
      <c r="DV27" s="395"/>
      <c r="DW27" s="59"/>
      <c r="DX27" s="59"/>
      <c r="DY27" s="59"/>
      <c r="DZ27" s="59"/>
      <c r="EA27" s="59"/>
      <c r="EB27" s="59"/>
      <c r="EC27" s="59"/>
      <c r="ED27" s="59"/>
      <c r="EE27" s="78"/>
      <c r="EF27" s="101"/>
      <c r="EG27" s="101"/>
      <c r="EH27" s="101"/>
      <c r="EI27" s="394"/>
      <c r="EJ27" s="395"/>
      <c r="EK27" s="395"/>
      <c r="EL27" s="395"/>
      <c r="EM27" s="395"/>
      <c r="EN27" s="395"/>
      <c r="EO27" s="395"/>
      <c r="EP27" s="395"/>
      <c r="EQ27" s="395"/>
      <c r="ER27" s="395"/>
      <c r="ES27" s="395"/>
      <c r="ET27" s="395"/>
      <c r="EU27" s="395"/>
      <c r="EV27" s="395"/>
      <c r="EW27" s="395"/>
      <c r="EX27" s="395"/>
      <c r="EY27" s="395"/>
      <c r="EZ27" s="395"/>
      <c r="FA27" s="395"/>
      <c r="FB27" s="395"/>
      <c r="FC27" s="395"/>
      <c r="FD27" s="59"/>
      <c r="FE27" s="59"/>
      <c r="FF27" s="59"/>
      <c r="FG27" s="59"/>
      <c r="FH27" s="59"/>
      <c r="FI27" s="59"/>
      <c r="FJ27" s="59"/>
      <c r="FK27" s="59"/>
      <c r="FL27" s="78"/>
      <c r="FM27" s="101"/>
      <c r="FN27" s="101"/>
      <c r="FO27" s="101"/>
      <c r="FP27" s="394"/>
      <c r="FQ27" s="395"/>
      <c r="FR27" s="395"/>
      <c r="FS27" s="395"/>
      <c r="FT27" s="395"/>
      <c r="FU27" s="395"/>
      <c r="FV27" s="395"/>
      <c r="FW27" s="395"/>
      <c r="FX27" s="395"/>
      <c r="FY27" s="395"/>
      <c r="FZ27" s="395"/>
      <c r="GA27" s="395"/>
      <c r="GB27" s="395"/>
      <c r="GC27" s="395"/>
      <c r="GD27" s="395"/>
      <c r="GE27" s="395"/>
      <c r="GF27" s="395"/>
      <c r="GG27" s="395"/>
      <c r="GH27" s="395"/>
      <c r="GI27" s="395"/>
      <c r="GJ27" s="395"/>
      <c r="GK27" s="59"/>
      <c r="GL27" s="59"/>
      <c r="GM27" s="59"/>
      <c r="GN27" s="59"/>
      <c r="GO27" s="59"/>
      <c r="GP27" s="59"/>
      <c r="GQ27" s="59"/>
      <c r="GR27" s="59"/>
      <c r="GS27" s="78"/>
      <c r="GT27" s="101"/>
      <c r="GU27" s="101"/>
      <c r="GV27" s="101"/>
      <c r="GW27" s="394"/>
      <c r="GX27" s="395"/>
      <c r="GY27" s="395"/>
      <c r="GZ27" s="395"/>
      <c r="HA27" s="395"/>
      <c r="HB27" s="395"/>
      <c r="HC27" s="395"/>
      <c r="HD27" s="395"/>
      <c r="HE27" s="395"/>
      <c r="HF27" s="395"/>
      <c r="HG27" s="395"/>
      <c r="HH27" s="395"/>
      <c r="HI27" s="395"/>
      <c r="HJ27" s="395"/>
      <c r="HK27" s="395"/>
      <c r="HL27" s="395"/>
      <c r="HM27" s="395"/>
      <c r="HN27" s="395"/>
      <c r="HO27" s="395"/>
      <c r="HP27" s="395"/>
      <c r="HQ27" s="395"/>
      <c r="HR27" s="59"/>
      <c r="HS27" s="59"/>
      <c r="HT27" s="59"/>
      <c r="HU27" s="59"/>
      <c r="HV27" s="59"/>
      <c r="HW27" s="59"/>
      <c r="HX27" s="59"/>
      <c r="HY27" s="59"/>
      <c r="HZ27" s="78"/>
    </row>
    <row r="28" spans="1:234" ht="45" customHeight="1" outlineLevel="1" thickBot="1">
      <c r="A28" s="402" t="s">
        <v>1750</v>
      </c>
      <c r="B28" s="403"/>
      <c r="C28" s="404"/>
      <c r="D28" s="379"/>
      <c r="E28" s="380"/>
      <c r="F28" s="380"/>
      <c r="G28" s="380"/>
      <c r="H28" s="380"/>
      <c r="I28" s="380"/>
      <c r="J28" s="380"/>
      <c r="K28" s="380"/>
      <c r="L28" s="380"/>
      <c r="M28" s="380"/>
      <c r="N28" s="380"/>
      <c r="O28" s="380"/>
      <c r="P28" s="380"/>
      <c r="Q28" s="380"/>
      <c r="R28" s="380"/>
      <c r="S28" s="380"/>
      <c r="T28" s="380"/>
      <c r="U28" s="380"/>
      <c r="V28" s="380"/>
      <c r="W28" s="380"/>
      <c r="X28" s="380"/>
      <c r="Y28" s="380"/>
      <c r="Z28" s="380"/>
      <c r="AA28" s="380"/>
      <c r="AB28" s="380"/>
      <c r="AC28" s="380"/>
      <c r="AD28" s="380"/>
      <c r="AE28" s="380"/>
      <c r="AF28" s="380"/>
      <c r="AG28" s="380"/>
      <c r="AH28" s="380"/>
      <c r="AI28" s="380"/>
      <c r="AJ28" s="381"/>
      <c r="AK28" s="379"/>
      <c r="AL28" s="380"/>
      <c r="AM28" s="380"/>
      <c r="AN28" s="380"/>
      <c r="AO28" s="380"/>
      <c r="AP28" s="380"/>
      <c r="AQ28" s="380"/>
      <c r="AR28" s="380"/>
      <c r="AS28" s="380"/>
      <c r="AT28" s="380"/>
      <c r="AU28" s="380"/>
      <c r="AV28" s="380"/>
      <c r="AW28" s="380"/>
      <c r="AX28" s="380"/>
      <c r="AY28" s="380"/>
      <c r="AZ28" s="380"/>
      <c r="BA28" s="380"/>
      <c r="BB28" s="380"/>
      <c r="BC28" s="380"/>
      <c r="BD28" s="380"/>
      <c r="BE28" s="380"/>
      <c r="BF28" s="380"/>
      <c r="BG28" s="380"/>
      <c r="BH28" s="380"/>
      <c r="BI28" s="380"/>
      <c r="BJ28" s="380"/>
      <c r="BK28" s="380"/>
      <c r="BL28" s="380"/>
      <c r="BM28" s="380"/>
      <c r="BN28" s="380"/>
      <c r="BO28" s="380"/>
      <c r="BP28" s="380"/>
      <c r="BQ28" s="381"/>
      <c r="BR28" s="379"/>
      <c r="BS28" s="380"/>
      <c r="BT28" s="380"/>
      <c r="BU28" s="380"/>
      <c r="BV28" s="380"/>
      <c r="BW28" s="380"/>
      <c r="BX28" s="380"/>
      <c r="BY28" s="380"/>
      <c r="BZ28" s="380"/>
      <c r="CA28" s="380"/>
      <c r="CB28" s="380"/>
      <c r="CC28" s="380"/>
      <c r="CD28" s="380"/>
      <c r="CE28" s="380"/>
      <c r="CF28" s="380"/>
      <c r="CG28" s="380"/>
      <c r="CH28" s="380"/>
      <c r="CI28" s="380"/>
      <c r="CJ28" s="380"/>
      <c r="CK28" s="380"/>
      <c r="CL28" s="380"/>
      <c r="CM28" s="380"/>
      <c r="CN28" s="380"/>
      <c r="CO28" s="380"/>
      <c r="CP28" s="380"/>
      <c r="CQ28" s="380"/>
      <c r="CR28" s="380"/>
      <c r="CS28" s="380"/>
      <c r="CT28" s="380"/>
      <c r="CU28" s="380"/>
      <c r="CV28" s="380"/>
      <c r="CW28" s="380"/>
      <c r="CX28" s="381"/>
      <c r="CY28" s="379"/>
      <c r="CZ28" s="380"/>
      <c r="DA28" s="380"/>
      <c r="DB28" s="380"/>
      <c r="DC28" s="380"/>
      <c r="DD28" s="380"/>
      <c r="DE28" s="380"/>
      <c r="DF28" s="380"/>
      <c r="DG28" s="380"/>
      <c r="DH28" s="380"/>
      <c r="DI28" s="380"/>
      <c r="DJ28" s="380"/>
      <c r="DK28" s="380"/>
      <c r="DL28" s="380"/>
      <c r="DM28" s="380"/>
      <c r="DN28" s="380"/>
      <c r="DO28" s="380"/>
      <c r="DP28" s="380"/>
      <c r="DQ28" s="380"/>
      <c r="DR28" s="380"/>
      <c r="DS28" s="380"/>
      <c r="DT28" s="380"/>
      <c r="DU28" s="380"/>
      <c r="DV28" s="380"/>
      <c r="DW28" s="380"/>
      <c r="DX28" s="380"/>
      <c r="DY28" s="380"/>
      <c r="DZ28" s="380"/>
      <c r="EA28" s="380"/>
      <c r="EB28" s="380"/>
      <c r="EC28" s="380"/>
      <c r="ED28" s="380"/>
      <c r="EE28" s="381"/>
      <c r="EF28" s="379"/>
      <c r="EG28" s="380"/>
      <c r="EH28" s="380"/>
      <c r="EI28" s="380"/>
      <c r="EJ28" s="380"/>
      <c r="EK28" s="380"/>
      <c r="EL28" s="380"/>
      <c r="EM28" s="380"/>
      <c r="EN28" s="380"/>
      <c r="EO28" s="380"/>
      <c r="EP28" s="380"/>
      <c r="EQ28" s="380"/>
      <c r="ER28" s="380"/>
      <c r="ES28" s="380"/>
      <c r="ET28" s="380"/>
      <c r="EU28" s="380"/>
      <c r="EV28" s="380"/>
      <c r="EW28" s="380"/>
      <c r="EX28" s="380"/>
      <c r="EY28" s="380"/>
      <c r="EZ28" s="380"/>
      <c r="FA28" s="380"/>
      <c r="FB28" s="380"/>
      <c r="FC28" s="380"/>
      <c r="FD28" s="380"/>
      <c r="FE28" s="380"/>
      <c r="FF28" s="380"/>
      <c r="FG28" s="380"/>
      <c r="FH28" s="380"/>
      <c r="FI28" s="380"/>
      <c r="FJ28" s="380"/>
      <c r="FK28" s="380"/>
      <c r="FL28" s="381"/>
      <c r="FM28" s="379"/>
      <c r="FN28" s="380"/>
      <c r="FO28" s="380"/>
      <c r="FP28" s="380"/>
      <c r="FQ28" s="380"/>
      <c r="FR28" s="380"/>
      <c r="FS28" s="380"/>
      <c r="FT28" s="380"/>
      <c r="FU28" s="380"/>
      <c r="FV28" s="380"/>
      <c r="FW28" s="380"/>
      <c r="FX28" s="380"/>
      <c r="FY28" s="380"/>
      <c r="FZ28" s="380"/>
      <c r="GA28" s="380"/>
      <c r="GB28" s="380"/>
      <c r="GC28" s="380"/>
      <c r="GD28" s="380"/>
      <c r="GE28" s="380"/>
      <c r="GF28" s="380"/>
      <c r="GG28" s="380"/>
      <c r="GH28" s="380"/>
      <c r="GI28" s="380"/>
      <c r="GJ28" s="380"/>
      <c r="GK28" s="380"/>
      <c r="GL28" s="380"/>
      <c r="GM28" s="380"/>
      <c r="GN28" s="380"/>
      <c r="GO28" s="380"/>
      <c r="GP28" s="380"/>
      <c r="GQ28" s="380"/>
      <c r="GR28" s="380"/>
      <c r="GS28" s="381"/>
      <c r="GT28" s="379"/>
      <c r="GU28" s="380"/>
      <c r="GV28" s="380"/>
      <c r="GW28" s="380"/>
      <c r="GX28" s="380"/>
      <c r="GY28" s="380"/>
      <c r="GZ28" s="380"/>
      <c r="HA28" s="380"/>
      <c r="HB28" s="380"/>
      <c r="HC28" s="380"/>
      <c r="HD28" s="380"/>
      <c r="HE28" s="380"/>
      <c r="HF28" s="380"/>
      <c r="HG28" s="380"/>
      <c r="HH28" s="380"/>
      <c r="HI28" s="380"/>
      <c r="HJ28" s="380"/>
      <c r="HK28" s="380"/>
      <c r="HL28" s="380"/>
      <c r="HM28" s="380"/>
      <c r="HN28" s="380"/>
      <c r="HO28" s="380"/>
      <c r="HP28" s="380"/>
      <c r="HQ28" s="380"/>
      <c r="HR28" s="380"/>
      <c r="HS28" s="380"/>
      <c r="HT28" s="380"/>
      <c r="HU28" s="380"/>
      <c r="HV28" s="380"/>
      <c r="HW28" s="380"/>
      <c r="HX28" s="380"/>
      <c r="HY28" s="380"/>
      <c r="HZ28" s="414"/>
    </row>
    <row r="29" spans="1:234" ht="45" customHeight="1" outlineLevel="1" thickBot="1">
      <c r="A29" s="402" t="s">
        <v>1754</v>
      </c>
      <c r="B29" s="403"/>
      <c r="C29" s="404"/>
      <c r="D29" s="115"/>
      <c r="E29" s="101"/>
      <c r="F29" s="101"/>
      <c r="G29" s="394"/>
      <c r="H29" s="395"/>
      <c r="I29" s="395"/>
      <c r="J29" s="395"/>
      <c r="K29" s="395"/>
      <c r="L29" s="395"/>
      <c r="M29" s="395"/>
      <c r="N29" s="395"/>
      <c r="O29" s="395"/>
      <c r="P29" s="395"/>
      <c r="Q29" s="395"/>
      <c r="R29" s="395"/>
      <c r="S29" s="395"/>
      <c r="T29" s="395"/>
      <c r="U29" s="395"/>
      <c r="V29" s="395"/>
      <c r="W29" s="395"/>
      <c r="X29" s="395"/>
      <c r="Y29" s="395"/>
      <c r="Z29" s="395"/>
      <c r="AA29" s="395"/>
      <c r="AB29" s="59"/>
      <c r="AC29" s="59"/>
      <c r="AD29" s="59"/>
      <c r="AE29" s="59"/>
      <c r="AF29" s="59"/>
      <c r="AG29" s="59"/>
      <c r="AH29" s="59"/>
      <c r="AI29" s="59"/>
      <c r="AJ29" s="78"/>
      <c r="AK29" s="101"/>
      <c r="AL29" s="101"/>
      <c r="AM29" s="101"/>
      <c r="AN29" s="394"/>
      <c r="AO29" s="395"/>
      <c r="AP29" s="395"/>
      <c r="AQ29" s="395"/>
      <c r="AR29" s="395"/>
      <c r="AS29" s="395"/>
      <c r="AT29" s="395"/>
      <c r="AU29" s="395"/>
      <c r="AV29" s="395"/>
      <c r="AW29" s="395"/>
      <c r="AX29" s="395"/>
      <c r="AY29" s="395"/>
      <c r="AZ29" s="395"/>
      <c r="BA29" s="395"/>
      <c r="BB29" s="395"/>
      <c r="BC29" s="395"/>
      <c r="BD29" s="395"/>
      <c r="BE29" s="395"/>
      <c r="BF29" s="395"/>
      <c r="BG29" s="395"/>
      <c r="BH29" s="395"/>
      <c r="BI29" s="59"/>
      <c r="BJ29" s="59"/>
      <c r="BK29" s="59"/>
      <c r="BL29" s="59"/>
      <c r="BM29" s="59"/>
      <c r="BN29" s="59"/>
      <c r="BO29" s="59"/>
      <c r="BP29" s="59"/>
      <c r="BQ29" s="78"/>
      <c r="BR29" s="101"/>
      <c r="BS29" s="101"/>
      <c r="BT29" s="101"/>
      <c r="BU29" s="394"/>
      <c r="BV29" s="395"/>
      <c r="BW29" s="395"/>
      <c r="BX29" s="395"/>
      <c r="BY29" s="395"/>
      <c r="BZ29" s="395"/>
      <c r="CA29" s="395"/>
      <c r="CB29" s="395"/>
      <c r="CC29" s="395"/>
      <c r="CD29" s="395"/>
      <c r="CE29" s="395"/>
      <c r="CF29" s="395"/>
      <c r="CG29" s="395"/>
      <c r="CH29" s="395"/>
      <c r="CI29" s="395"/>
      <c r="CJ29" s="395"/>
      <c r="CK29" s="395"/>
      <c r="CL29" s="395"/>
      <c r="CM29" s="395"/>
      <c r="CN29" s="395"/>
      <c r="CO29" s="395"/>
      <c r="CP29" s="59"/>
      <c r="CQ29" s="59"/>
      <c r="CR29" s="59"/>
      <c r="CS29" s="59"/>
      <c r="CT29" s="59"/>
      <c r="CU29" s="59"/>
      <c r="CV29" s="59"/>
      <c r="CW29" s="59"/>
      <c r="CX29" s="78"/>
      <c r="CY29" s="101"/>
      <c r="CZ29" s="101"/>
      <c r="DA29" s="101"/>
      <c r="DB29" s="394"/>
      <c r="DC29" s="395"/>
      <c r="DD29" s="395"/>
      <c r="DE29" s="395"/>
      <c r="DF29" s="395"/>
      <c r="DG29" s="395"/>
      <c r="DH29" s="395"/>
      <c r="DI29" s="395"/>
      <c r="DJ29" s="395"/>
      <c r="DK29" s="395"/>
      <c r="DL29" s="395"/>
      <c r="DM29" s="395"/>
      <c r="DN29" s="395"/>
      <c r="DO29" s="395"/>
      <c r="DP29" s="395"/>
      <c r="DQ29" s="395"/>
      <c r="DR29" s="395"/>
      <c r="DS29" s="395"/>
      <c r="DT29" s="395"/>
      <c r="DU29" s="395"/>
      <c r="DV29" s="395"/>
      <c r="DW29" s="59"/>
      <c r="DX29" s="59"/>
      <c r="DY29" s="59"/>
      <c r="DZ29" s="59"/>
      <c r="EA29" s="59"/>
      <c r="EB29" s="59"/>
      <c r="EC29" s="59"/>
      <c r="ED29" s="59"/>
      <c r="EE29" s="78"/>
      <c r="EF29" s="101"/>
      <c r="EG29" s="101"/>
      <c r="EH29" s="101"/>
      <c r="EI29" s="394"/>
      <c r="EJ29" s="395"/>
      <c r="EK29" s="395"/>
      <c r="EL29" s="395"/>
      <c r="EM29" s="395"/>
      <c r="EN29" s="395"/>
      <c r="EO29" s="395"/>
      <c r="EP29" s="395"/>
      <c r="EQ29" s="395"/>
      <c r="ER29" s="395"/>
      <c r="ES29" s="395"/>
      <c r="ET29" s="395"/>
      <c r="EU29" s="395"/>
      <c r="EV29" s="395"/>
      <c r="EW29" s="395"/>
      <c r="EX29" s="395"/>
      <c r="EY29" s="395"/>
      <c r="EZ29" s="395"/>
      <c r="FA29" s="395"/>
      <c r="FB29" s="395"/>
      <c r="FC29" s="395"/>
      <c r="FD29" s="59"/>
      <c r="FE29" s="59"/>
      <c r="FF29" s="59"/>
      <c r="FG29" s="59"/>
      <c r="FH29" s="59"/>
      <c r="FI29" s="59"/>
      <c r="FJ29" s="59"/>
      <c r="FK29" s="59"/>
      <c r="FL29" s="78"/>
      <c r="FM29" s="101"/>
      <c r="FN29" s="101"/>
      <c r="FO29" s="101"/>
      <c r="FP29" s="394"/>
      <c r="FQ29" s="395"/>
      <c r="FR29" s="395"/>
      <c r="FS29" s="395"/>
      <c r="FT29" s="395"/>
      <c r="FU29" s="395"/>
      <c r="FV29" s="395"/>
      <c r="FW29" s="395"/>
      <c r="FX29" s="395"/>
      <c r="FY29" s="395"/>
      <c r="FZ29" s="395"/>
      <c r="GA29" s="395"/>
      <c r="GB29" s="395"/>
      <c r="GC29" s="395"/>
      <c r="GD29" s="395"/>
      <c r="GE29" s="395"/>
      <c r="GF29" s="395"/>
      <c r="GG29" s="395"/>
      <c r="GH29" s="395"/>
      <c r="GI29" s="395"/>
      <c r="GJ29" s="395"/>
      <c r="GK29" s="59"/>
      <c r="GL29" s="59"/>
      <c r="GM29" s="59"/>
      <c r="GN29" s="59"/>
      <c r="GO29" s="59"/>
      <c r="GP29" s="59"/>
      <c r="GQ29" s="59"/>
      <c r="GR29" s="59"/>
      <c r="GS29" s="78"/>
      <c r="GT29" s="101"/>
      <c r="GU29" s="101"/>
      <c r="GV29" s="101"/>
      <c r="GW29" s="394"/>
      <c r="GX29" s="395"/>
      <c r="GY29" s="395"/>
      <c r="GZ29" s="395"/>
      <c r="HA29" s="395"/>
      <c r="HB29" s="395"/>
      <c r="HC29" s="395"/>
      <c r="HD29" s="395"/>
      <c r="HE29" s="395"/>
      <c r="HF29" s="395"/>
      <c r="HG29" s="395"/>
      <c r="HH29" s="395"/>
      <c r="HI29" s="395"/>
      <c r="HJ29" s="395"/>
      <c r="HK29" s="395"/>
      <c r="HL29" s="395"/>
      <c r="HM29" s="395"/>
      <c r="HN29" s="395"/>
      <c r="HO29" s="395"/>
      <c r="HP29" s="395"/>
      <c r="HQ29" s="395"/>
      <c r="HR29" s="59"/>
      <c r="HS29" s="59"/>
      <c r="HT29" s="59"/>
      <c r="HU29" s="59"/>
      <c r="HV29" s="59"/>
      <c r="HW29" s="59"/>
      <c r="HX29" s="59"/>
      <c r="HY29" s="59"/>
      <c r="HZ29" s="78"/>
    </row>
    <row r="30" spans="1:234" ht="45" customHeight="1" outlineLevel="1" thickBot="1">
      <c r="A30" s="462" t="s">
        <v>1696</v>
      </c>
      <c r="B30" s="463"/>
      <c r="C30" s="464"/>
      <c r="D30" s="379"/>
      <c r="E30" s="380"/>
      <c r="F30" s="380"/>
      <c r="G30" s="380"/>
      <c r="H30" s="380"/>
      <c r="I30" s="380"/>
      <c r="J30" s="380"/>
      <c r="K30" s="380"/>
      <c r="L30" s="380"/>
      <c r="M30" s="380"/>
      <c r="N30" s="380"/>
      <c r="O30" s="380"/>
      <c r="P30" s="380"/>
      <c r="Q30" s="380"/>
      <c r="R30" s="380"/>
      <c r="S30" s="380"/>
      <c r="T30" s="380"/>
      <c r="U30" s="380"/>
      <c r="V30" s="380"/>
      <c r="W30" s="380"/>
      <c r="X30" s="380"/>
      <c r="Y30" s="380"/>
      <c r="Z30" s="380"/>
      <c r="AA30" s="380"/>
      <c r="AB30" s="380"/>
      <c r="AC30" s="380"/>
      <c r="AD30" s="380"/>
      <c r="AE30" s="380"/>
      <c r="AF30" s="380"/>
      <c r="AG30" s="380"/>
      <c r="AH30" s="380"/>
      <c r="AI30" s="380"/>
      <c r="AJ30" s="381"/>
      <c r="AK30" s="379"/>
      <c r="AL30" s="380"/>
      <c r="AM30" s="380"/>
      <c r="AN30" s="380"/>
      <c r="AO30" s="380"/>
      <c r="AP30" s="380"/>
      <c r="AQ30" s="380"/>
      <c r="AR30" s="380"/>
      <c r="AS30" s="380"/>
      <c r="AT30" s="380"/>
      <c r="AU30" s="380"/>
      <c r="AV30" s="380"/>
      <c r="AW30" s="380"/>
      <c r="AX30" s="380"/>
      <c r="AY30" s="380"/>
      <c r="AZ30" s="380"/>
      <c r="BA30" s="380"/>
      <c r="BB30" s="380"/>
      <c r="BC30" s="380"/>
      <c r="BD30" s="380"/>
      <c r="BE30" s="380"/>
      <c r="BF30" s="380"/>
      <c r="BG30" s="380"/>
      <c r="BH30" s="380"/>
      <c r="BI30" s="380"/>
      <c r="BJ30" s="380"/>
      <c r="BK30" s="380"/>
      <c r="BL30" s="380"/>
      <c r="BM30" s="380"/>
      <c r="BN30" s="380"/>
      <c r="BO30" s="380"/>
      <c r="BP30" s="380"/>
      <c r="BQ30" s="381"/>
      <c r="BR30" s="379"/>
      <c r="BS30" s="380"/>
      <c r="BT30" s="380"/>
      <c r="BU30" s="380"/>
      <c r="BV30" s="380"/>
      <c r="BW30" s="380"/>
      <c r="BX30" s="380"/>
      <c r="BY30" s="380"/>
      <c r="BZ30" s="380"/>
      <c r="CA30" s="380"/>
      <c r="CB30" s="380"/>
      <c r="CC30" s="380"/>
      <c r="CD30" s="380"/>
      <c r="CE30" s="380"/>
      <c r="CF30" s="380"/>
      <c r="CG30" s="380"/>
      <c r="CH30" s="380"/>
      <c r="CI30" s="380"/>
      <c r="CJ30" s="380"/>
      <c r="CK30" s="380"/>
      <c r="CL30" s="380"/>
      <c r="CM30" s="380"/>
      <c r="CN30" s="380"/>
      <c r="CO30" s="380"/>
      <c r="CP30" s="380"/>
      <c r="CQ30" s="380"/>
      <c r="CR30" s="380"/>
      <c r="CS30" s="380"/>
      <c r="CT30" s="380"/>
      <c r="CU30" s="380"/>
      <c r="CV30" s="380"/>
      <c r="CW30" s="380"/>
      <c r="CX30" s="381"/>
      <c r="CY30" s="379"/>
      <c r="CZ30" s="380"/>
      <c r="DA30" s="380"/>
      <c r="DB30" s="380"/>
      <c r="DC30" s="380"/>
      <c r="DD30" s="380"/>
      <c r="DE30" s="380"/>
      <c r="DF30" s="380"/>
      <c r="DG30" s="380"/>
      <c r="DH30" s="380"/>
      <c r="DI30" s="380"/>
      <c r="DJ30" s="380"/>
      <c r="DK30" s="380"/>
      <c r="DL30" s="380"/>
      <c r="DM30" s="380"/>
      <c r="DN30" s="380"/>
      <c r="DO30" s="380"/>
      <c r="DP30" s="380"/>
      <c r="DQ30" s="380"/>
      <c r="DR30" s="380"/>
      <c r="DS30" s="380"/>
      <c r="DT30" s="380"/>
      <c r="DU30" s="380"/>
      <c r="DV30" s="380"/>
      <c r="DW30" s="380"/>
      <c r="DX30" s="380"/>
      <c r="DY30" s="380"/>
      <c r="DZ30" s="380"/>
      <c r="EA30" s="380"/>
      <c r="EB30" s="380"/>
      <c r="EC30" s="380"/>
      <c r="ED30" s="380"/>
      <c r="EE30" s="381"/>
      <c r="EF30" s="379"/>
      <c r="EG30" s="380"/>
      <c r="EH30" s="380"/>
      <c r="EI30" s="380"/>
      <c r="EJ30" s="380"/>
      <c r="EK30" s="380"/>
      <c r="EL30" s="380"/>
      <c r="EM30" s="380"/>
      <c r="EN30" s="380"/>
      <c r="EO30" s="380"/>
      <c r="EP30" s="380"/>
      <c r="EQ30" s="380"/>
      <c r="ER30" s="380"/>
      <c r="ES30" s="380"/>
      <c r="ET30" s="380"/>
      <c r="EU30" s="380"/>
      <c r="EV30" s="380"/>
      <c r="EW30" s="380"/>
      <c r="EX30" s="380"/>
      <c r="EY30" s="380"/>
      <c r="EZ30" s="380"/>
      <c r="FA30" s="380"/>
      <c r="FB30" s="380"/>
      <c r="FC30" s="380"/>
      <c r="FD30" s="380"/>
      <c r="FE30" s="380"/>
      <c r="FF30" s="380"/>
      <c r="FG30" s="380"/>
      <c r="FH30" s="380"/>
      <c r="FI30" s="380"/>
      <c r="FJ30" s="380"/>
      <c r="FK30" s="380"/>
      <c r="FL30" s="381"/>
      <c r="FM30" s="379"/>
      <c r="FN30" s="380"/>
      <c r="FO30" s="380"/>
      <c r="FP30" s="380"/>
      <c r="FQ30" s="380"/>
      <c r="FR30" s="380"/>
      <c r="FS30" s="380"/>
      <c r="FT30" s="380"/>
      <c r="FU30" s="380"/>
      <c r="FV30" s="380"/>
      <c r="FW30" s="380"/>
      <c r="FX30" s="380"/>
      <c r="FY30" s="380"/>
      <c r="FZ30" s="380"/>
      <c r="GA30" s="380"/>
      <c r="GB30" s="380"/>
      <c r="GC30" s="380"/>
      <c r="GD30" s="380"/>
      <c r="GE30" s="380"/>
      <c r="GF30" s="380"/>
      <c r="GG30" s="380"/>
      <c r="GH30" s="380"/>
      <c r="GI30" s="380"/>
      <c r="GJ30" s="380"/>
      <c r="GK30" s="380"/>
      <c r="GL30" s="380"/>
      <c r="GM30" s="380"/>
      <c r="GN30" s="380"/>
      <c r="GO30" s="380"/>
      <c r="GP30" s="380"/>
      <c r="GQ30" s="380"/>
      <c r="GR30" s="380"/>
      <c r="GS30" s="381"/>
      <c r="GT30" s="379"/>
      <c r="GU30" s="380"/>
      <c r="GV30" s="380"/>
      <c r="GW30" s="380"/>
      <c r="GX30" s="380"/>
      <c r="GY30" s="380"/>
      <c r="GZ30" s="380"/>
      <c r="HA30" s="380"/>
      <c r="HB30" s="380"/>
      <c r="HC30" s="380"/>
      <c r="HD30" s="380"/>
      <c r="HE30" s="380"/>
      <c r="HF30" s="380"/>
      <c r="HG30" s="380"/>
      <c r="HH30" s="380"/>
      <c r="HI30" s="380"/>
      <c r="HJ30" s="380"/>
      <c r="HK30" s="380"/>
      <c r="HL30" s="380"/>
      <c r="HM30" s="380"/>
      <c r="HN30" s="380"/>
      <c r="HO30" s="380"/>
      <c r="HP30" s="380"/>
      <c r="HQ30" s="380"/>
      <c r="HR30" s="380"/>
      <c r="HS30" s="380"/>
      <c r="HT30" s="380"/>
      <c r="HU30" s="380"/>
      <c r="HV30" s="380"/>
      <c r="HW30" s="380"/>
      <c r="HX30" s="380"/>
      <c r="HY30" s="380"/>
      <c r="HZ30" s="414"/>
    </row>
    <row r="31" spans="1:234" ht="45" customHeight="1" outlineLevel="1" thickBot="1">
      <c r="A31" s="402" t="s">
        <v>1755</v>
      </c>
      <c r="B31" s="403"/>
      <c r="C31" s="404"/>
      <c r="D31" s="116"/>
      <c r="E31" s="102"/>
      <c r="F31" s="102"/>
      <c r="G31" s="394"/>
      <c r="H31" s="395"/>
      <c r="I31" s="395"/>
      <c r="J31" s="395"/>
      <c r="K31" s="395"/>
      <c r="L31" s="395"/>
      <c r="M31" s="395"/>
      <c r="N31" s="395"/>
      <c r="O31" s="395"/>
      <c r="P31" s="395"/>
      <c r="Q31" s="395"/>
      <c r="R31" s="395"/>
      <c r="S31" s="395"/>
      <c r="T31" s="395"/>
      <c r="U31" s="395"/>
      <c r="V31" s="395"/>
      <c r="W31" s="395"/>
      <c r="X31" s="395"/>
      <c r="Y31" s="395"/>
      <c r="Z31" s="395"/>
      <c r="AA31" s="395"/>
      <c r="AB31" s="59"/>
      <c r="AC31" s="59"/>
      <c r="AD31" s="59"/>
      <c r="AE31" s="59"/>
      <c r="AF31" s="59"/>
      <c r="AG31" s="59"/>
      <c r="AH31" s="59"/>
      <c r="AI31" s="59"/>
      <c r="AJ31" s="78"/>
      <c r="AK31" s="102"/>
      <c r="AL31" s="102"/>
      <c r="AM31" s="102"/>
      <c r="AN31" s="394"/>
      <c r="AO31" s="395"/>
      <c r="AP31" s="395"/>
      <c r="AQ31" s="395"/>
      <c r="AR31" s="395"/>
      <c r="AS31" s="395"/>
      <c r="AT31" s="395"/>
      <c r="AU31" s="395"/>
      <c r="AV31" s="395"/>
      <c r="AW31" s="395"/>
      <c r="AX31" s="395"/>
      <c r="AY31" s="395"/>
      <c r="AZ31" s="395"/>
      <c r="BA31" s="395"/>
      <c r="BB31" s="395"/>
      <c r="BC31" s="395"/>
      <c r="BD31" s="395"/>
      <c r="BE31" s="395"/>
      <c r="BF31" s="395"/>
      <c r="BG31" s="395"/>
      <c r="BH31" s="395"/>
      <c r="BI31" s="59"/>
      <c r="BJ31" s="59"/>
      <c r="BK31" s="59"/>
      <c r="BL31" s="59"/>
      <c r="BM31" s="59"/>
      <c r="BN31" s="59"/>
      <c r="BO31" s="59"/>
      <c r="BP31" s="59"/>
      <c r="BQ31" s="78"/>
      <c r="BR31" s="102"/>
      <c r="BS31" s="102"/>
      <c r="BT31" s="102"/>
      <c r="BU31" s="394"/>
      <c r="BV31" s="395"/>
      <c r="BW31" s="395"/>
      <c r="BX31" s="395"/>
      <c r="BY31" s="395"/>
      <c r="BZ31" s="395"/>
      <c r="CA31" s="395"/>
      <c r="CB31" s="395"/>
      <c r="CC31" s="395"/>
      <c r="CD31" s="395"/>
      <c r="CE31" s="395"/>
      <c r="CF31" s="395"/>
      <c r="CG31" s="395"/>
      <c r="CH31" s="395"/>
      <c r="CI31" s="395"/>
      <c r="CJ31" s="395"/>
      <c r="CK31" s="395"/>
      <c r="CL31" s="395"/>
      <c r="CM31" s="395"/>
      <c r="CN31" s="395"/>
      <c r="CO31" s="395"/>
      <c r="CP31" s="59"/>
      <c r="CQ31" s="59"/>
      <c r="CR31" s="59"/>
      <c r="CS31" s="59"/>
      <c r="CT31" s="59"/>
      <c r="CU31" s="59"/>
      <c r="CV31" s="59"/>
      <c r="CW31" s="59"/>
      <c r="CX31" s="78"/>
      <c r="CY31" s="102"/>
      <c r="CZ31" s="102"/>
      <c r="DA31" s="102"/>
      <c r="DB31" s="394"/>
      <c r="DC31" s="395"/>
      <c r="DD31" s="395"/>
      <c r="DE31" s="395"/>
      <c r="DF31" s="395"/>
      <c r="DG31" s="395"/>
      <c r="DH31" s="395"/>
      <c r="DI31" s="395"/>
      <c r="DJ31" s="395"/>
      <c r="DK31" s="395"/>
      <c r="DL31" s="395"/>
      <c r="DM31" s="395"/>
      <c r="DN31" s="395"/>
      <c r="DO31" s="395"/>
      <c r="DP31" s="395"/>
      <c r="DQ31" s="395"/>
      <c r="DR31" s="395"/>
      <c r="DS31" s="395"/>
      <c r="DT31" s="395"/>
      <c r="DU31" s="395"/>
      <c r="DV31" s="395"/>
      <c r="DW31" s="59"/>
      <c r="DX31" s="59"/>
      <c r="DY31" s="59"/>
      <c r="DZ31" s="59"/>
      <c r="EA31" s="59"/>
      <c r="EB31" s="59"/>
      <c r="EC31" s="59"/>
      <c r="ED31" s="59"/>
      <c r="EE31" s="78"/>
      <c r="EF31" s="102"/>
      <c r="EG31" s="102"/>
      <c r="EH31" s="102"/>
      <c r="EI31" s="394"/>
      <c r="EJ31" s="395"/>
      <c r="EK31" s="395"/>
      <c r="EL31" s="395"/>
      <c r="EM31" s="395"/>
      <c r="EN31" s="395"/>
      <c r="EO31" s="395"/>
      <c r="EP31" s="395"/>
      <c r="EQ31" s="395"/>
      <c r="ER31" s="395"/>
      <c r="ES31" s="395"/>
      <c r="ET31" s="395"/>
      <c r="EU31" s="395"/>
      <c r="EV31" s="395"/>
      <c r="EW31" s="395"/>
      <c r="EX31" s="395"/>
      <c r="EY31" s="395"/>
      <c r="EZ31" s="395"/>
      <c r="FA31" s="395"/>
      <c r="FB31" s="395"/>
      <c r="FC31" s="395"/>
      <c r="FD31" s="59"/>
      <c r="FE31" s="59"/>
      <c r="FF31" s="59"/>
      <c r="FG31" s="59"/>
      <c r="FH31" s="59"/>
      <c r="FI31" s="59"/>
      <c r="FJ31" s="59"/>
      <c r="FK31" s="59"/>
      <c r="FL31" s="78"/>
      <c r="FM31" s="102"/>
      <c r="FN31" s="102"/>
      <c r="FO31" s="102"/>
      <c r="FP31" s="394"/>
      <c r="FQ31" s="395"/>
      <c r="FR31" s="395"/>
      <c r="FS31" s="395"/>
      <c r="FT31" s="395"/>
      <c r="FU31" s="395"/>
      <c r="FV31" s="395"/>
      <c r="FW31" s="395"/>
      <c r="FX31" s="395"/>
      <c r="FY31" s="395"/>
      <c r="FZ31" s="395"/>
      <c r="GA31" s="395"/>
      <c r="GB31" s="395"/>
      <c r="GC31" s="395"/>
      <c r="GD31" s="395"/>
      <c r="GE31" s="395"/>
      <c r="GF31" s="395"/>
      <c r="GG31" s="395"/>
      <c r="GH31" s="395"/>
      <c r="GI31" s="395"/>
      <c r="GJ31" s="395"/>
      <c r="GK31" s="59"/>
      <c r="GL31" s="59"/>
      <c r="GM31" s="59"/>
      <c r="GN31" s="59"/>
      <c r="GO31" s="59"/>
      <c r="GP31" s="59"/>
      <c r="GQ31" s="59"/>
      <c r="GR31" s="59"/>
      <c r="GS31" s="78"/>
      <c r="GT31" s="102"/>
      <c r="GU31" s="102"/>
      <c r="GV31" s="102"/>
      <c r="GW31" s="394"/>
      <c r="GX31" s="395"/>
      <c r="GY31" s="395"/>
      <c r="GZ31" s="395"/>
      <c r="HA31" s="395"/>
      <c r="HB31" s="395"/>
      <c r="HC31" s="395"/>
      <c r="HD31" s="395"/>
      <c r="HE31" s="395"/>
      <c r="HF31" s="395"/>
      <c r="HG31" s="395"/>
      <c r="HH31" s="395"/>
      <c r="HI31" s="395"/>
      <c r="HJ31" s="395"/>
      <c r="HK31" s="395"/>
      <c r="HL31" s="395"/>
      <c r="HM31" s="395"/>
      <c r="HN31" s="395"/>
      <c r="HO31" s="395"/>
      <c r="HP31" s="395"/>
      <c r="HQ31" s="395"/>
      <c r="HR31" s="59"/>
      <c r="HS31" s="59"/>
      <c r="HT31" s="59"/>
      <c r="HU31" s="59"/>
      <c r="HV31" s="59"/>
      <c r="HW31" s="59"/>
      <c r="HX31" s="59"/>
      <c r="HY31" s="59"/>
      <c r="HZ31" s="78"/>
    </row>
    <row r="32" spans="1:234" s="197" customFormat="1" ht="20.100000000000001" customHeight="1" thickBot="1">
      <c r="A32" s="477" t="s">
        <v>663</v>
      </c>
      <c r="B32" s="478"/>
      <c r="C32" s="478"/>
      <c r="D32" s="193"/>
      <c r="E32" s="193"/>
      <c r="F32" s="193"/>
      <c r="G32" s="193"/>
      <c r="H32" s="193"/>
      <c r="I32" s="193"/>
      <c r="J32" s="193"/>
      <c r="K32" s="193"/>
      <c r="L32" s="193"/>
      <c r="M32" s="193"/>
      <c r="N32" s="193"/>
      <c r="O32" s="193"/>
      <c r="P32" s="193"/>
      <c r="Q32" s="193"/>
      <c r="R32" s="193"/>
      <c r="S32" s="193"/>
      <c r="T32" s="193"/>
      <c r="U32" s="193"/>
      <c r="V32" s="193"/>
      <c r="W32" s="193"/>
      <c r="X32" s="193"/>
      <c r="Y32" s="193"/>
      <c r="Z32" s="193"/>
      <c r="AA32" s="193"/>
      <c r="AB32" s="194"/>
      <c r="AC32" s="194"/>
      <c r="AD32" s="194"/>
      <c r="AE32" s="194"/>
      <c r="AF32" s="194"/>
      <c r="AG32" s="194"/>
      <c r="AH32" s="194"/>
      <c r="AI32" s="194"/>
      <c r="AJ32" s="195"/>
      <c r="AK32" s="196"/>
      <c r="AL32" s="196"/>
      <c r="AM32" s="196"/>
      <c r="AN32" s="196"/>
      <c r="AO32" s="196"/>
      <c r="AP32" s="196"/>
      <c r="AQ32" s="196"/>
      <c r="AR32" s="196"/>
      <c r="AS32" s="196"/>
      <c r="AT32" s="196"/>
      <c r="AU32" s="196"/>
      <c r="AV32" s="196"/>
      <c r="AW32" s="196"/>
      <c r="AX32" s="196"/>
      <c r="AY32" s="196"/>
      <c r="AZ32" s="196"/>
      <c r="BA32" s="196"/>
      <c r="BB32" s="196"/>
      <c r="BC32" s="196"/>
      <c r="BD32" s="196"/>
      <c r="BE32" s="196"/>
      <c r="BF32" s="196"/>
      <c r="BG32" s="196"/>
      <c r="BH32" s="196"/>
      <c r="BI32" s="194"/>
      <c r="BJ32" s="194"/>
      <c r="BK32" s="194"/>
      <c r="BL32" s="194"/>
      <c r="BM32" s="194"/>
      <c r="BN32" s="194"/>
      <c r="BO32" s="194"/>
      <c r="BP32" s="194"/>
      <c r="BQ32" s="195"/>
      <c r="BR32" s="196"/>
      <c r="BS32" s="196"/>
      <c r="BT32" s="196"/>
      <c r="BU32" s="196"/>
      <c r="BV32" s="196"/>
      <c r="BW32" s="196"/>
      <c r="BX32" s="196"/>
      <c r="BY32" s="196"/>
      <c r="BZ32" s="196"/>
      <c r="CA32" s="196"/>
      <c r="CB32" s="196"/>
      <c r="CC32" s="196"/>
      <c r="CD32" s="196"/>
      <c r="CE32" s="196"/>
      <c r="CF32" s="196"/>
      <c r="CG32" s="196"/>
      <c r="CH32" s="196"/>
      <c r="CI32" s="196"/>
      <c r="CJ32" s="196"/>
      <c r="CK32" s="196"/>
      <c r="CL32" s="196"/>
      <c r="CM32" s="196"/>
      <c r="CN32" s="196"/>
      <c r="CO32" s="196"/>
      <c r="CP32" s="194"/>
      <c r="CQ32" s="194"/>
      <c r="CR32" s="194"/>
      <c r="CS32" s="194"/>
      <c r="CT32" s="194"/>
      <c r="CU32" s="194"/>
      <c r="CV32" s="194"/>
      <c r="CW32" s="194"/>
      <c r="CX32" s="195"/>
      <c r="CY32" s="196"/>
      <c r="CZ32" s="196"/>
      <c r="DA32" s="196"/>
      <c r="DB32" s="196"/>
      <c r="DC32" s="196"/>
      <c r="DD32" s="196"/>
      <c r="DE32" s="196"/>
      <c r="DF32" s="196"/>
      <c r="DG32" s="196"/>
      <c r="DH32" s="196"/>
      <c r="DI32" s="196"/>
      <c r="DJ32" s="196"/>
      <c r="DK32" s="196"/>
      <c r="DL32" s="196"/>
      <c r="DM32" s="196"/>
      <c r="DN32" s="196"/>
      <c r="DO32" s="196"/>
      <c r="DP32" s="196"/>
      <c r="DQ32" s="196"/>
      <c r="DR32" s="196"/>
      <c r="DS32" s="196"/>
      <c r="DT32" s="196"/>
      <c r="DU32" s="196"/>
      <c r="DV32" s="196"/>
      <c r="DW32" s="194"/>
      <c r="DX32" s="194"/>
      <c r="DY32" s="194"/>
      <c r="DZ32" s="194"/>
      <c r="EA32" s="194"/>
      <c r="EB32" s="194"/>
      <c r="EC32" s="194"/>
      <c r="ED32" s="194"/>
      <c r="EE32" s="195"/>
      <c r="EF32" s="196"/>
      <c r="EG32" s="196"/>
      <c r="EH32" s="196"/>
      <c r="EI32" s="196"/>
      <c r="EJ32" s="196"/>
      <c r="EK32" s="196"/>
      <c r="EL32" s="196"/>
      <c r="EM32" s="196"/>
      <c r="EN32" s="196"/>
      <c r="EO32" s="196"/>
      <c r="EP32" s="196"/>
      <c r="EQ32" s="196"/>
      <c r="ER32" s="196"/>
      <c r="ES32" s="196"/>
      <c r="ET32" s="196"/>
      <c r="EU32" s="196"/>
      <c r="EV32" s="196"/>
      <c r="EW32" s="196"/>
      <c r="EX32" s="196"/>
      <c r="EY32" s="196"/>
      <c r="EZ32" s="196"/>
      <c r="FA32" s="196"/>
      <c r="FB32" s="196"/>
      <c r="FC32" s="196"/>
      <c r="FD32" s="194"/>
      <c r="FE32" s="194"/>
      <c r="FF32" s="194"/>
      <c r="FG32" s="194"/>
      <c r="FH32" s="194"/>
      <c r="FI32" s="194"/>
      <c r="FJ32" s="194"/>
      <c r="FK32" s="194"/>
      <c r="FL32" s="195"/>
      <c r="FM32" s="196"/>
      <c r="FN32" s="196"/>
      <c r="FO32" s="196"/>
      <c r="FP32" s="196"/>
      <c r="FQ32" s="196"/>
      <c r="FR32" s="196"/>
      <c r="FS32" s="196"/>
      <c r="FT32" s="196"/>
      <c r="FU32" s="196"/>
      <c r="FV32" s="196"/>
      <c r="FW32" s="196"/>
      <c r="FX32" s="196"/>
      <c r="FY32" s="196"/>
      <c r="FZ32" s="196"/>
      <c r="GA32" s="196"/>
      <c r="GB32" s="196"/>
      <c r="GC32" s="196"/>
      <c r="GD32" s="196"/>
      <c r="GE32" s="196"/>
      <c r="GF32" s="196"/>
      <c r="GG32" s="196"/>
      <c r="GH32" s="196"/>
      <c r="GI32" s="196"/>
      <c r="GJ32" s="196"/>
      <c r="GK32" s="194"/>
      <c r="GL32" s="194"/>
      <c r="GM32" s="194"/>
      <c r="GN32" s="194"/>
      <c r="GO32" s="194"/>
      <c r="GP32" s="194"/>
      <c r="GQ32" s="194"/>
      <c r="GR32" s="194"/>
      <c r="GS32" s="195"/>
      <c r="GT32" s="196"/>
      <c r="GU32" s="196"/>
      <c r="GV32" s="196"/>
      <c r="GW32" s="196"/>
      <c r="GX32" s="196"/>
      <c r="GY32" s="196"/>
      <c r="GZ32" s="196"/>
      <c r="HA32" s="196"/>
      <c r="HB32" s="196"/>
      <c r="HC32" s="196"/>
      <c r="HD32" s="196"/>
      <c r="HE32" s="196"/>
      <c r="HF32" s="196"/>
      <c r="HG32" s="196"/>
      <c r="HH32" s="196"/>
      <c r="HI32" s="196"/>
      <c r="HJ32" s="196"/>
      <c r="HK32" s="196"/>
      <c r="HL32" s="196"/>
      <c r="HM32" s="196"/>
      <c r="HN32" s="196"/>
      <c r="HO32" s="196"/>
      <c r="HP32" s="196"/>
      <c r="HQ32" s="196"/>
      <c r="HR32" s="194"/>
      <c r="HS32" s="194"/>
      <c r="HT32" s="194"/>
      <c r="HU32" s="194"/>
      <c r="HV32" s="194"/>
      <c r="HW32" s="194"/>
      <c r="HX32" s="194"/>
      <c r="HY32" s="194"/>
      <c r="HZ32" s="195"/>
    </row>
    <row r="33" spans="1:234" s="4" customFormat="1" ht="24.95" customHeight="1" thickTop="1">
      <c r="A33" s="479" t="s">
        <v>633</v>
      </c>
      <c r="B33" s="480"/>
      <c r="C33" s="481"/>
      <c r="D33" s="51" t="s">
        <v>735</v>
      </c>
      <c r="E33" s="43" t="s">
        <v>736</v>
      </c>
      <c r="F33" s="43" t="s">
        <v>737</v>
      </c>
      <c r="G33" s="43" t="s">
        <v>790</v>
      </c>
      <c r="H33" s="43" t="s">
        <v>839</v>
      </c>
      <c r="I33" s="43" t="s">
        <v>840</v>
      </c>
      <c r="J33" s="43" t="s">
        <v>841</v>
      </c>
      <c r="K33" s="43" t="s">
        <v>842</v>
      </c>
      <c r="L33" s="43" t="s">
        <v>2308</v>
      </c>
      <c r="M33" s="43" t="s">
        <v>2309</v>
      </c>
      <c r="N33" s="43" t="s">
        <v>2310</v>
      </c>
      <c r="O33" s="43" t="s">
        <v>2311</v>
      </c>
      <c r="P33" s="43" t="s">
        <v>791</v>
      </c>
      <c r="Q33" s="43" t="s">
        <v>800</v>
      </c>
      <c r="R33" s="43" t="s">
        <v>792</v>
      </c>
      <c r="S33" s="43" t="s">
        <v>793</v>
      </c>
      <c r="T33" s="46" t="s">
        <v>794</v>
      </c>
      <c r="U33" s="46" t="s">
        <v>795</v>
      </c>
      <c r="V33" s="46" t="s">
        <v>796</v>
      </c>
      <c r="W33" s="46" t="s">
        <v>797</v>
      </c>
      <c r="X33" s="46" t="s">
        <v>798</v>
      </c>
      <c r="Y33" s="46" t="s">
        <v>799</v>
      </c>
      <c r="Z33" s="46" t="s">
        <v>843</v>
      </c>
      <c r="AA33" s="46" t="s">
        <v>844</v>
      </c>
      <c r="AB33" s="43" t="s">
        <v>845</v>
      </c>
      <c r="AC33" s="46" t="s">
        <v>846</v>
      </c>
      <c r="AD33" s="46" t="s">
        <v>847</v>
      </c>
      <c r="AE33" s="46" t="s">
        <v>848</v>
      </c>
      <c r="AF33" s="46" t="s">
        <v>849</v>
      </c>
      <c r="AG33" s="46" t="s">
        <v>850</v>
      </c>
      <c r="AH33" s="46" t="s">
        <v>851</v>
      </c>
      <c r="AI33" s="46" t="s">
        <v>852</v>
      </c>
      <c r="AJ33" s="412" t="s">
        <v>689</v>
      </c>
      <c r="AK33" s="43" t="s">
        <v>2406</v>
      </c>
      <c r="AL33" s="43" t="s">
        <v>2407</v>
      </c>
      <c r="AM33" s="43" t="s">
        <v>2408</v>
      </c>
      <c r="AN33" s="43" t="s">
        <v>2218</v>
      </c>
      <c r="AO33" s="43" t="s">
        <v>801</v>
      </c>
      <c r="AP33" s="43" t="s">
        <v>2221</v>
      </c>
      <c r="AQ33" s="43" t="s">
        <v>2223</v>
      </c>
      <c r="AR33" s="43" t="s">
        <v>2225</v>
      </c>
      <c r="AS33" s="43" t="s">
        <v>2430</v>
      </c>
      <c r="AT33" s="43" t="s">
        <v>2431</v>
      </c>
      <c r="AU33" s="43" t="s">
        <v>2432</v>
      </c>
      <c r="AV33" s="43" t="s">
        <v>2433</v>
      </c>
      <c r="AW33" s="43" t="s">
        <v>2231</v>
      </c>
      <c r="AX33" s="43" t="s">
        <v>2233</v>
      </c>
      <c r="AY33" s="43" t="s">
        <v>2235</v>
      </c>
      <c r="AZ33" s="43" t="s">
        <v>2237</v>
      </c>
      <c r="BA33" s="46" t="s">
        <v>2239</v>
      </c>
      <c r="BB33" s="46" t="s">
        <v>2241</v>
      </c>
      <c r="BC33" s="46" t="s">
        <v>2243</v>
      </c>
      <c r="BD33" s="46" t="s">
        <v>2245</v>
      </c>
      <c r="BE33" s="46" t="s">
        <v>2247</v>
      </c>
      <c r="BF33" s="46" t="s">
        <v>2249</v>
      </c>
      <c r="BG33" s="46" t="s">
        <v>802</v>
      </c>
      <c r="BH33" s="46" t="s">
        <v>803</v>
      </c>
      <c r="BI33" s="46" t="s">
        <v>811</v>
      </c>
      <c r="BJ33" s="46" t="s">
        <v>804</v>
      </c>
      <c r="BK33" s="46" t="s">
        <v>805</v>
      </c>
      <c r="BL33" s="46" t="s">
        <v>806</v>
      </c>
      <c r="BM33" s="46" t="s">
        <v>807</v>
      </c>
      <c r="BN33" s="46" t="s">
        <v>808</v>
      </c>
      <c r="BO33" s="46" t="s">
        <v>809</v>
      </c>
      <c r="BP33" s="46" t="s">
        <v>810</v>
      </c>
      <c r="BQ33" s="412" t="s">
        <v>689</v>
      </c>
      <c r="BR33" s="51" t="s">
        <v>2409</v>
      </c>
      <c r="BS33" s="43" t="s">
        <v>2410</v>
      </c>
      <c r="BT33" s="43" t="s">
        <v>2410</v>
      </c>
      <c r="BU33" s="43" t="s">
        <v>2313</v>
      </c>
      <c r="BV33" s="43" t="s">
        <v>2315</v>
      </c>
      <c r="BW33" s="43" t="s">
        <v>812</v>
      </c>
      <c r="BX33" s="43" t="s">
        <v>2318</v>
      </c>
      <c r="BY33" s="43" t="s">
        <v>2320</v>
      </c>
      <c r="BZ33" s="43" t="s">
        <v>2322</v>
      </c>
      <c r="CA33" s="43" t="s">
        <v>2324</v>
      </c>
      <c r="CB33" s="43" t="s">
        <v>2326</v>
      </c>
      <c r="CC33" s="43" t="s">
        <v>2328</v>
      </c>
      <c r="CD33" s="43" t="s">
        <v>2330</v>
      </c>
      <c r="CE33" s="43" t="s">
        <v>2332</v>
      </c>
      <c r="CF33" s="43" t="s">
        <v>2334</v>
      </c>
      <c r="CG33" s="43" t="s">
        <v>2336</v>
      </c>
      <c r="CH33" s="43" t="s">
        <v>2338</v>
      </c>
      <c r="CI33" s="43" t="s">
        <v>2340</v>
      </c>
      <c r="CJ33" s="46" t="s">
        <v>2342</v>
      </c>
      <c r="CK33" s="46" t="s">
        <v>2344</v>
      </c>
      <c r="CL33" s="46" t="s">
        <v>2346</v>
      </c>
      <c r="CM33" s="46" t="s">
        <v>2348</v>
      </c>
      <c r="CN33" s="46" t="s">
        <v>2350</v>
      </c>
      <c r="CO33" s="46" t="s">
        <v>2352</v>
      </c>
      <c r="CP33" s="46" t="s">
        <v>2354</v>
      </c>
      <c r="CQ33" s="46" t="s">
        <v>2356</v>
      </c>
      <c r="CR33" s="46" t="s">
        <v>2358</v>
      </c>
      <c r="CS33" s="46" t="s">
        <v>2360</v>
      </c>
      <c r="CT33" s="46" t="s">
        <v>2362</v>
      </c>
      <c r="CU33" s="46" t="s">
        <v>2363</v>
      </c>
      <c r="CV33" s="46" t="s">
        <v>2365</v>
      </c>
      <c r="CW33" s="46" t="s">
        <v>2367</v>
      </c>
      <c r="CX33" s="412" t="s">
        <v>689</v>
      </c>
      <c r="CY33" s="51" t="s">
        <v>2412</v>
      </c>
      <c r="CZ33" s="43" t="s">
        <v>2413</v>
      </c>
      <c r="DA33" s="43" t="s">
        <v>2414</v>
      </c>
      <c r="DB33" s="43" t="s">
        <v>2435</v>
      </c>
      <c r="DC33" s="43" t="s">
        <v>2437</v>
      </c>
      <c r="DD33" s="43" t="s">
        <v>2439</v>
      </c>
      <c r="DE33" s="43" t="s">
        <v>822</v>
      </c>
      <c r="DF33" s="43" t="s">
        <v>2442</v>
      </c>
      <c r="DG33" s="43" t="s">
        <v>2444</v>
      </c>
      <c r="DH33" s="43" t="s">
        <v>2446</v>
      </c>
      <c r="DI33" s="43" t="s">
        <v>2448</v>
      </c>
      <c r="DJ33" s="43" t="s">
        <v>1037</v>
      </c>
      <c r="DK33" s="43" t="s">
        <v>1039</v>
      </c>
      <c r="DL33" s="43" t="s">
        <v>1041</v>
      </c>
      <c r="DM33" s="43" t="s">
        <v>1043</v>
      </c>
      <c r="DN33" s="43" t="s">
        <v>1045</v>
      </c>
      <c r="DO33" s="43" t="s">
        <v>1047</v>
      </c>
      <c r="DP33" s="43" t="s">
        <v>1049</v>
      </c>
      <c r="DQ33" s="43" t="s">
        <v>1051</v>
      </c>
      <c r="DR33" s="43" t="s">
        <v>1053</v>
      </c>
      <c r="DS33" s="43" t="s">
        <v>1055</v>
      </c>
      <c r="DT33" s="43" t="s">
        <v>1057</v>
      </c>
      <c r="DU33" s="43" t="s">
        <v>1059</v>
      </c>
      <c r="DV33" s="43" t="s">
        <v>1061</v>
      </c>
      <c r="DW33" s="43" t="s">
        <v>1063</v>
      </c>
      <c r="DX33" s="43" t="s">
        <v>1065</v>
      </c>
      <c r="DY33" s="43" t="s">
        <v>1067</v>
      </c>
      <c r="DZ33" s="43" t="s">
        <v>1069</v>
      </c>
      <c r="EA33" s="46" t="s">
        <v>1071</v>
      </c>
      <c r="EB33" s="46" t="s">
        <v>1072</v>
      </c>
      <c r="EC33" s="46" t="s">
        <v>1074</v>
      </c>
      <c r="ED33" s="46" t="s">
        <v>1076</v>
      </c>
      <c r="EE33" s="412" t="s">
        <v>689</v>
      </c>
      <c r="EF33" s="51" t="s">
        <v>2415</v>
      </c>
      <c r="EG33" s="43" t="s">
        <v>2416</v>
      </c>
      <c r="EH33" s="43" t="s">
        <v>2417</v>
      </c>
      <c r="EI33" s="43" t="s">
        <v>3294</v>
      </c>
      <c r="EJ33" s="43" t="s">
        <v>3296</v>
      </c>
      <c r="EK33" s="43" t="s">
        <v>3298</v>
      </c>
      <c r="EL33" s="43" t="s">
        <v>3300</v>
      </c>
      <c r="EM33" s="43" t="s">
        <v>834</v>
      </c>
      <c r="EN33" s="43" t="s">
        <v>3303</v>
      </c>
      <c r="EO33" s="43" t="s">
        <v>3305</v>
      </c>
      <c r="EP33" s="43" t="s">
        <v>3307</v>
      </c>
      <c r="EQ33" s="43" t="s">
        <v>3309</v>
      </c>
      <c r="ER33" s="43" t="s">
        <v>3311</v>
      </c>
      <c r="ES33" s="43" t="s">
        <v>3313</v>
      </c>
      <c r="ET33" s="43" t="s">
        <v>1676</v>
      </c>
      <c r="EU33" s="43" t="s">
        <v>1678</v>
      </c>
      <c r="EV33" s="43" t="s">
        <v>1680</v>
      </c>
      <c r="EW33" s="43" t="s">
        <v>1682</v>
      </c>
      <c r="EX33" s="43" t="s">
        <v>1684</v>
      </c>
      <c r="EY33" s="43" t="s">
        <v>1686</v>
      </c>
      <c r="EZ33" s="43" t="s">
        <v>1688</v>
      </c>
      <c r="FA33" s="43" t="s">
        <v>1690</v>
      </c>
      <c r="FB33" s="43" t="s">
        <v>1692</v>
      </c>
      <c r="FC33" s="43" t="s">
        <v>1694</v>
      </c>
      <c r="FD33" s="43" t="s">
        <v>2689</v>
      </c>
      <c r="FE33" s="43" t="s">
        <v>2691</v>
      </c>
      <c r="FF33" s="43" t="s">
        <v>2693</v>
      </c>
      <c r="FG33" s="43" t="s">
        <v>2695</v>
      </c>
      <c r="FH33" s="43" t="s">
        <v>2697</v>
      </c>
      <c r="FI33" s="43" t="s">
        <v>2698</v>
      </c>
      <c r="FJ33" s="43" t="s">
        <v>2700</v>
      </c>
      <c r="FK33" s="43" t="s">
        <v>2702</v>
      </c>
      <c r="FL33" s="412" t="s">
        <v>689</v>
      </c>
      <c r="FM33" s="51" t="s">
        <v>2418</v>
      </c>
      <c r="FN33" s="43" t="s">
        <v>2419</v>
      </c>
      <c r="FO33" s="43" t="s">
        <v>2420</v>
      </c>
      <c r="FP33" s="43" t="s">
        <v>2748</v>
      </c>
      <c r="FQ33" s="43" t="s">
        <v>2750</v>
      </c>
      <c r="FR33" s="43" t="s">
        <v>2752</v>
      </c>
      <c r="FS33" s="43" t="s">
        <v>2754</v>
      </c>
      <c r="FT33" s="43" t="s">
        <v>2756</v>
      </c>
      <c r="FU33" s="43" t="s">
        <v>2758</v>
      </c>
      <c r="FV33" s="43" t="s">
        <v>2760</v>
      </c>
      <c r="FW33" s="43" t="s">
        <v>2762</v>
      </c>
      <c r="FX33" s="43" t="s">
        <v>2764</v>
      </c>
      <c r="FY33" s="43" t="s">
        <v>2766</v>
      </c>
      <c r="FZ33" s="43" t="s">
        <v>2768</v>
      </c>
      <c r="GA33" s="43" t="s">
        <v>2770</v>
      </c>
      <c r="GB33" s="43" t="s">
        <v>2772</v>
      </c>
      <c r="GC33" s="43" t="s">
        <v>2774</v>
      </c>
      <c r="GD33" s="43" t="s">
        <v>2776</v>
      </c>
      <c r="GE33" s="43" t="s">
        <v>2778</v>
      </c>
      <c r="GF33" s="43" t="s">
        <v>2780</v>
      </c>
      <c r="GG33" s="43" t="s">
        <v>2782</v>
      </c>
      <c r="GH33" s="43" t="s">
        <v>2784</v>
      </c>
      <c r="GI33" s="43" t="s">
        <v>2786</v>
      </c>
      <c r="GJ33" s="43" t="s">
        <v>2788</v>
      </c>
      <c r="GK33" s="43" t="s">
        <v>2790</v>
      </c>
      <c r="GL33" s="43" t="s">
        <v>2792</v>
      </c>
      <c r="GM33" s="43" t="s">
        <v>2794</v>
      </c>
      <c r="GN33" s="43" t="s">
        <v>2796</v>
      </c>
      <c r="GO33" s="43" t="s">
        <v>2798</v>
      </c>
      <c r="GP33" s="43" t="s">
        <v>2799</v>
      </c>
      <c r="GQ33" s="43" t="s">
        <v>2801</v>
      </c>
      <c r="GR33" s="43" t="s">
        <v>2803</v>
      </c>
      <c r="GS33" s="412" t="s">
        <v>689</v>
      </c>
      <c r="GT33" s="51" t="s">
        <v>2421</v>
      </c>
      <c r="GU33" s="43" t="s">
        <v>2422</v>
      </c>
      <c r="GV33" s="43" t="s">
        <v>2423</v>
      </c>
      <c r="GW33" s="43" t="s">
        <v>2853</v>
      </c>
      <c r="GX33" s="43" t="s">
        <v>2855</v>
      </c>
      <c r="GY33" s="43" t="s">
        <v>2857</v>
      </c>
      <c r="GZ33" s="43" t="s">
        <v>2859</v>
      </c>
      <c r="HA33" s="43" t="s">
        <v>2861</v>
      </c>
      <c r="HB33" s="43" t="s">
        <v>2863</v>
      </c>
      <c r="HC33" s="43" t="s">
        <v>2865</v>
      </c>
      <c r="HD33" s="43" t="s">
        <v>2867</v>
      </c>
      <c r="HE33" s="43" t="s">
        <v>2869</v>
      </c>
      <c r="HF33" s="43" t="s">
        <v>2871</v>
      </c>
      <c r="HG33" s="43" t="s">
        <v>2873</v>
      </c>
      <c r="HH33" s="43" t="s">
        <v>2875</v>
      </c>
      <c r="HI33" s="43" t="s">
        <v>2877</v>
      </c>
      <c r="HJ33" s="43" t="s">
        <v>2879</v>
      </c>
      <c r="HK33" s="43" t="s">
        <v>1800</v>
      </c>
      <c r="HL33" s="43" t="s">
        <v>1802</v>
      </c>
      <c r="HM33" s="43" t="s">
        <v>1804</v>
      </c>
      <c r="HN33" s="43" t="s">
        <v>1806</v>
      </c>
      <c r="HO33" s="43" t="s">
        <v>1808</v>
      </c>
      <c r="HP33" s="43" t="s">
        <v>1810</v>
      </c>
      <c r="HQ33" s="43" t="s">
        <v>1812</v>
      </c>
      <c r="HR33" s="43" t="s">
        <v>1814</v>
      </c>
      <c r="HS33" s="43" t="s">
        <v>1816</v>
      </c>
      <c r="HT33" s="43" t="s">
        <v>1818</v>
      </c>
      <c r="HU33" s="43" t="s">
        <v>1820</v>
      </c>
      <c r="HV33" s="43" t="s">
        <v>1822</v>
      </c>
      <c r="HW33" s="43" t="s">
        <v>1823</v>
      </c>
      <c r="HX33" s="43" t="s">
        <v>1825</v>
      </c>
      <c r="HY33" s="43" t="s">
        <v>1827</v>
      </c>
      <c r="HZ33" s="412" t="s">
        <v>689</v>
      </c>
    </row>
    <row r="34" spans="1:234" s="4" customFormat="1" ht="24.95" customHeight="1">
      <c r="A34" s="474" t="s">
        <v>3569</v>
      </c>
      <c r="B34" s="475"/>
      <c r="C34" s="476"/>
      <c r="D34" s="52">
        <v>41364</v>
      </c>
      <c r="E34" s="44">
        <v>41729</v>
      </c>
      <c r="F34" s="44">
        <v>42094</v>
      </c>
      <c r="G34" s="230"/>
      <c r="H34" s="231"/>
      <c r="I34" s="231"/>
      <c r="J34" s="231"/>
      <c r="K34" s="231"/>
      <c r="L34" s="231"/>
      <c r="M34" s="231"/>
      <c r="N34" s="231"/>
      <c r="O34" s="231"/>
      <c r="P34" s="231"/>
      <c r="Q34" s="231"/>
      <c r="R34" s="231"/>
      <c r="S34" s="231"/>
      <c r="T34" s="232"/>
      <c r="U34" s="232"/>
      <c r="V34" s="232"/>
      <c r="W34" s="232"/>
      <c r="X34" s="232"/>
      <c r="Y34" s="232"/>
      <c r="Z34" s="232"/>
      <c r="AA34" s="232"/>
      <c r="AB34" s="231"/>
      <c r="AC34" s="232"/>
      <c r="AD34" s="232"/>
      <c r="AE34" s="232"/>
      <c r="AF34" s="232"/>
      <c r="AG34" s="232"/>
      <c r="AH34" s="232"/>
      <c r="AI34" s="232"/>
      <c r="AJ34" s="413"/>
      <c r="AK34" s="52">
        <v>41364</v>
      </c>
      <c r="AL34" s="44">
        <v>41729</v>
      </c>
      <c r="AM34" s="44">
        <v>42094</v>
      </c>
      <c r="AN34" s="142"/>
      <c r="AO34" s="143"/>
      <c r="AP34" s="143"/>
      <c r="AQ34" s="143"/>
      <c r="AR34" s="143"/>
      <c r="AS34" s="143"/>
      <c r="AT34" s="143"/>
      <c r="AU34" s="143"/>
      <c r="AV34" s="143"/>
      <c r="AW34" s="143"/>
      <c r="AX34" s="143"/>
      <c r="AY34" s="143"/>
      <c r="AZ34" s="143"/>
      <c r="BA34" s="144"/>
      <c r="BB34" s="144"/>
      <c r="BC34" s="144"/>
      <c r="BD34" s="144"/>
      <c r="BE34" s="144"/>
      <c r="BF34" s="144"/>
      <c r="BG34" s="144"/>
      <c r="BH34" s="144"/>
      <c r="BI34" s="143"/>
      <c r="BJ34" s="144"/>
      <c r="BK34" s="144"/>
      <c r="BL34" s="144"/>
      <c r="BM34" s="144"/>
      <c r="BN34" s="144"/>
      <c r="BO34" s="144"/>
      <c r="BP34" s="144"/>
      <c r="BQ34" s="413"/>
      <c r="BR34" s="52">
        <v>41364</v>
      </c>
      <c r="BS34" s="44">
        <v>41729</v>
      </c>
      <c r="BT34" s="44">
        <v>42094</v>
      </c>
      <c r="BU34" s="142"/>
      <c r="BV34" s="143"/>
      <c r="BW34" s="143"/>
      <c r="BX34" s="143"/>
      <c r="BY34" s="143"/>
      <c r="BZ34" s="143"/>
      <c r="CA34" s="143"/>
      <c r="CB34" s="143"/>
      <c r="CC34" s="143"/>
      <c r="CD34" s="143"/>
      <c r="CE34" s="143"/>
      <c r="CF34" s="143"/>
      <c r="CG34" s="143"/>
      <c r="CH34" s="144"/>
      <c r="CI34" s="144"/>
      <c r="CJ34" s="144"/>
      <c r="CK34" s="144"/>
      <c r="CL34" s="144"/>
      <c r="CM34" s="144"/>
      <c r="CN34" s="144"/>
      <c r="CO34" s="144"/>
      <c r="CP34" s="143"/>
      <c r="CQ34" s="144"/>
      <c r="CR34" s="144"/>
      <c r="CS34" s="144"/>
      <c r="CT34" s="144"/>
      <c r="CU34" s="144"/>
      <c r="CV34" s="144"/>
      <c r="CW34" s="144"/>
      <c r="CX34" s="413"/>
      <c r="CY34" s="52">
        <v>41364</v>
      </c>
      <c r="CZ34" s="44">
        <v>41729</v>
      </c>
      <c r="DA34" s="44">
        <v>42094</v>
      </c>
      <c r="DB34" s="142"/>
      <c r="DC34" s="143"/>
      <c r="DD34" s="143"/>
      <c r="DE34" s="143"/>
      <c r="DF34" s="143"/>
      <c r="DG34" s="143"/>
      <c r="DH34" s="143"/>
      <c r="DI34" s="143"/>
      <c r="DJ34" s="143"/>
      <c r="DK34" s="143"/>
      <c r="DL34" s="143"/>
      <c r="DM34" s="143"/>
      <c r="DN34" s="143"/>
      <c r="DO34" s="144"/>
      <c r="DP34" s="144"/>
      <c r="DQ34" s="144"/>
      <c r="DR34" s="144"/>
      <c r="DS34" s="144"/>
      <c r="DT34" s="144"/>
      <c r="DU34" s="144"/>
      <c r="DV34" s="144"/>
      <c r="DW34" s="143"/>
      <c r="DX34" s="144"/>
      <c r="DY34" s="144"/>
      <c r="DZ34" s="144"/>
      <c r="EA34" s="144"/>
      <c r="EB34" s="144"/>
      <c r="EC34" s="144"/>
      <c r="ED34" s="144"/>
      <c r="EE34" s="413"/>
      <c r="EF34" s="52">
        <v>41364</v>
      </c>
      <c r="EG34" s="44">
        <v>41729</v>
      </c>
      <c r="EH34" s="44">
        <v>42094</v>
      </c>
      <c r="EI34" s="142"/>
      <c r="EJ34" s="143"/>
      <c r="EK34" s="143"/>
      <c r="EL34" s="143"/>
      <c r="EM34" s="143"/>
      <c r="EN34" s="143"/>
      <c r="EO34" s="143"/>
      <c r="EP34" s="143"/>
      <c r="EQ34" s="143"/>
      <c r="ER34" s="143"/>
      <c r="ES34" s="143"/>
      <c r="ET34" s="143"/>
      <c r="EU34" s="143"/>
      <c r="EV34" s="144"/>
      <c r="EW34" s="144"/>
      <c r="EX34" s="144"/>
      <c r="EY34" s="144"/>
      <c r="EZ34" s="144"/>
      <c r="FA34" s="144"/>
      <c r="FB34" s="144"/>
      <c r="FC34" s="144"/>
      <c r="FD34" s="143"/>
      <c r="FE34" s="144"/>
      <c r="FF34" s="144"/>
      <c r="FG34" s="144"/>
      <c r="FH34" s="144"/>
      <c r="FI34" s="144"/>
      <c r="FJ34" s="144"/>
      <c r="FK34" s="144"/>
      <c r="FL34" s="413"/>
      <c r="FM34" s="52">
        <v>41364</v>
      </c>
      <c r="FN34" s="44">
        <v>41729</v>
      </c>
      <c r="FO34" s="44">
        <v>42094</v>
      </c>
      <c r="FP34" s="142"/>
      <c r="FQ34" s="143"/>
      <c r="FR34" s="143"/>
      <c r="FS34" s="143"/>
      <c r="FT34" s="143"/>
      <c r="FU34" s="143"/>
      <c r="FV34" s="143"/>
      <c r="FW34" s="143"/>
      <c r="FX34" s="143"/>
      <c r="FY34" s="143"/>
      <c r="FZ34" s="143"/>
      <c r="GA34" s="143"/>
      <c r="GB34" s="143"/>
      <c r="GC34" s="144"/>
      <c r="GD34" s="144"/>
      <c r="GE34" s="144"/>
      <c r="GF34" s="144"/>
      <c r="GG34" s="144"/>
      <c r="GH34" s="144"/>
      <c r="GI34" s="144"/>
      <c r="GJ34" s="144"/>
      <c r="GK34" s="143"/>
      <c r="GL34" s="144"/>
      <c r="GM34" s="144"/>
      <c r="GN34" s="144"/>
      <c r="GO34" s="144"/>
      <c r="GP34" s="144"/>
      <c r="GQ34" s="144"/>
      <c r="GR34" s="144"/>
      <c r="GS34" s="413"/>
      <c r="GT34" s="52">
        <v>41364</v>
      </c>
      <c r="GU34" s="44">
        <v>41729</v>
      </c>
      <c r="GV34" s="44">
        <v>42094</v>
      </c>
      <c r="GW34" s="142"/>
      <c r="GX34" s="143"/>
      <c r="GY34" s="143"/>
      <c r="GZ34" s="143"/>
      <c r="HA34" s="143"/>
      <c r="HB34" s="143"/>
      <c r="HC34" s="143"/>
      <c r="HD34" s="143"/>
      <c r="HE34" s="143"/>
      <c r="HF34" s="143"/>
      <c r="HG34" s="143"/>
      <c r="HH34" s="143"/>
      <c r="HI34" s="143"/>
      <c r="HJ34" s="144"/>
      <c r="HK34" s="144"/>
      <c r="HL34" s="144"/>
      <c r="HM34" s="144"/>
      <c r="HN34" s="144"/>
      <c r="HO34" s="144"/>
      <c r="HP34" s="144"/>
      <c r="HQ34" s="144"/>
      <c r="HR34" s="143"/>
      <c r="HS34" s="144"/>
      <c r="HT34" s="144"/>
      <c r="HU34" s="144"/>
      <c r="HV34" s="144"/>
      <c r="HW34" s="144"/>
      <c r="HX34" s="144"/>
      <c r="HY34" s="144"/>
      <c r="HZ34" s="413"/>
    </row>
    <row r="35" spans="1:234" ht="33" customHeight="1" thickBot="1">
      <c r="A35" s="407" t="s">
        <v>1724</v>
      </c>
      <c r="B35" s="408"/>
      <c r="C35" s="409"/>
      <c r="D35" s="398" t="s">
        <v>1714</v>
      </c>
      <c r="E35" s="398"/>
      <c r="F35" s="399"/>
      <c r="G35" s="34" t="s">
        <v>1752</v>
      </c>
      <c r="H35" s="34" t="s">
        <v>1752</v>
      </c>
      <c r="I35" s="34" t="s">
        <v>1752</v>
      </c>
      <c r="J35" s="34" t="s">
        <v>1752</v>
      </c>
      <c r="K35" s="34" t="s">
        <v>1752</v>
      </c>
      <c r="L35" s="34" t="s">
        <v>1752</v>
      </c>
      <c r="M35" s="34" t="s">
        <v>1752</v>
      </c>
      <c r="N35" s="34" t="s">
        <v>1752</v>
      </c>
      <c r="O35" s="34" t="s">
        <v>1752</v>
      </c>
      <c r="P35" s="34" t="s">
        <v>1752</v>
      </c>
      <c r="Q35" s="34" t="s">
        <v>1752</v>
      </c>
      <c r="R35" s="34" t="s">
        <v>1752</v>
      </c>
      <c r="S35" s="34" t="s">
        <v>1752</v>
      </c>
      <c r="T35" s="35" t="s">
        <v>1752</v>
      </c>
      <c r="U35" s="35" t="s">
        <v>1752</v>
      </c>
      <c r="V35" s="35" t="s">
        <v>1752</v>
      </c>
      <c r="W35" s="35" t="s">
        <v>1752</v>
      </c>
      <c r="X35" s="35" t="s">
        <v>1752</v>
      </c>
      <c r="Y35" s="35" t="s">
        <v>1752</v>
      </c>
      <c r="Z35" s="35" t="s">
        <v>1752</v>
      </c>
      <c r="AA35" s="35" t="s">
        <v>1752</v>
      </c>
      <c r="AB35" s="129" t="s">
        <v>1752</v>
      </c>
      <c r="AC35" s="35" t="s">
        <v>1752</v>
      </c>
      <c r="AD35" s="35" t="s">
        <v>1752</v>
      </c>
      <c r="AE35" s="35" t="s">
        <v>1752</v>
      </c>
      <c r="AF35" s="35" t="s">
        <v>1752</v>
      </c>
      <c r="AG35" s="35" t="s">
        <v>1752</v>
      </c>
      <c r="AH35" s="35" t="s">
        <v>1752</v>
      </c>
      <c r="AI35" s="35" t="s">
        <v>1752</v>
      </c>
      <c r="AJ35" s="246" t="s">
        <v>634</v>
      </c>
      <c r="AK35" s="398" t="s">
        <v>1715</v>
      </c>
      <c r="AL35" s="398"/>
      <c r="AM35" s="399"/>
      <c r="AN35" s="34" t="s">
        <v>1752</v>
      </c>
      <c r="AO35" s="34" t="s">
        <v>1752</v>
      </c>
      <c r="AP35" s="34" t="s">
        <v>1752</v>
      </c>
      <c r="AQ35" s="34" t="s">
        <v>1752</v>
      </c>
      <c r="AR35" s="34" t="s">
        <v>1752</v>
      </c>
      <c r="AS35" s="34" t="s">
        <v>1752</v>
      </c>
      <c r="AT35" s="34" t="s">
        <v>1752</v>
      </c>
      <c r="AU35" s="34" t="s">
        <v>1752</v>
      </c>
      <c r="AV35" s="34" t="s">
        <v>1752</v>
      </c>
      <c r="AW35" s="34" t="s">
        <v>1752</v>
      </c>
      <c r="AX35" s="34" t="s">
        <v>1752</v>
      </c>
      <c r="AY35" s="34" t="s">
        <v>1752</v>
      </c>
      <c r="AZ35" s="34" t="s">
        <v>1752</v>
      </c>
      <c r="BA35" s="35" t="s">
        <v>1752</v>
      </c>
      <c r="BB35" s="35" t="s">
        <v>1752</v>
      </c>
      <c r="BC35" s="35" t="s">
        <v>1752</v>
      </c>
      <c r="BD35" s="35" t="s">
        <v>1752</v>
      </c>
      <c r="BE35" s="35" t="s">
        <v>1752</v>
      </c>
      <c r="BF35" s="35" t="s">
        <v>1752</v>
      </c>
      <c r="BG35" s="35" t="s">
        <v>1752</v>
      </c>
      <c r="BH35" s="35" t="s">
        <v>1752</v>
      </c>
      <c r="BI35" s="34" t="s">
        <v>1752</v>
      </c>
      <c r="BJ35" s="35" t="s">
        <v>1752</v>
      </c>
      <c r="BK35" s="35" t="s">
        <v>1752</v>
      </c>
      <c r="BL35" s="35" t="s">
        <v>1752</v>
      </c>
      <c r="BM35" s="35" t="s">
        <v>1752</v>
      </c>
      <c r="BN35" s="35" t="s">
        <v>1752</v>
      </c>
      <c r="BO35" s="35" t="s">
        <v>1752</v>
      </c>
      <c r="BP35" s="35" t="s">
        <v>1752</v>
      </c>
      <c r="BQ35" s="246" t="s">
        <v>634</v>
      </c>
      <c r="BR35" s="398" t="s">
        <v>1716</v>
      </c>
      <c r="BS35" s="398"/>
      <c r="BT35" s="399"/>
      <c r="BU35" s="34" t="s">
        <v>1752</v>
      </c>
      <c r="BV35" s="34" t="s">
        <v>1752</v>
      </c>
      <c r="BW35" s="34" t="s">
        <v>1752</v>
      </c>
      <c r="BX35" s="34" t="s">
        <v>1752</v>
      </c>
      <c r="BY35" s="34" t="s">
        <v>1752</v>
      </c>
      <c r="BZ35" s="34" t="s">
        <v>1752</v>
      </c>
      <c r="CA35" s="34" t="s">
        <v>1752</v>
      </c>
      <c r="CB35" s="34" t="s">
        <v>1752</v>
      </c>
      <c r="CC35" s="34" t="s">
        <v>1752</v>
      </c>
      <c r="CD35" s="34" t="s">
        <v>1752</v>
      </c>
      <c r="CE35" s="34" t="s">
        <v>1752</v>
      </c>
      <c r="CF35" s="34" t="s">
        <v>1752</v>
      </c>
      <c r="CG35" s="34" t="s">
        <v>1752</v>
      </c>
      <c r="CH35" s="35" t="s">
        <v>1752</v>
      </c>
      <c r="CI35" s="35" t="s">
        <v>1752</v>
      </c>
      <c r="CJ35" s="35" t="s">
        <v>1752</v>
      </c>
      <c r="CK35" s="35" t="s">
        <v>1752</v>
      </c>
      <c r="CL35" s="35" t="s">
        <v>1752</v>
      </c>
      <c r="CM35" s="35" t="s">
        <v>1752</v>
      </c>
      <c r="CN35" s="35" t="s">
        <v>1752</v>
      </c>
      <c r="CO35" s="35" t="s">
        <v>1752</v>
      </c>
      <c r="CP35" s="34" t="s">
        <v>1752</v>
      </c>
      <c r="CQ35" s="35" t="s">
        <v>1752</v>
      </c>
      <c r="CR35" s="35" t="s">
        <v>1752</v>
      </c>
      <c r="CS35" s="35" t="s">
        <v>1752</v>
      </c>
      <c r="CT35" s="35" t="s">
        <v>1752</v>
      </c>
      <c r="CU35" s="35" t="s">
        <v>1752</v>
      </c>
      <c r="CV35" s="35" t="s">
        <v>1752</v>
      </c>
      <c r="CW35" s="35" t="s">
        <v>1752</v>
      </c>
      <c r="CX35" s="246" t="s">
        <v>634</v>
      </c>
      <c r="CY35" s="398" t="s">
        <v>1716</v>
      </c>
      <c r="CZ35" s="398"/>
      <c r="DA35" s="399"/>
      <c r="DB35" s="34" t="s">
        <v>1752</v>
      </c>
      <c r="DC35" s="34" t="s">
        <v>1752</v>
      </c>
      <c r="DD35" s="34" t="s">
        <v>1752</v>
      </c>
      <c r="DE35" s="34" t="s">
        <v>1752</v>
      </c>
      <c r="DF35" s="34" t="s">
        <v>1752</v>
      </c>
      <c r="DG35" s="34" t="s">
        <v>1752</v>
      </c>
      <c r="DH35" s="34" t="s">
        <v>1752</v>
      </c>
      <c r="DI35" s="34" t="s">
        <v>1752</v>
      </c>
      <c r="DJ35" s="34" t="s">
        <v>1752</v>
      </c>
      <c r="DK35" s="34" t="s">
        <v>1752</v>
      </c>
      <c r="DL35" s="34" t="s">
        <v>1752</v>
      </c>
      <c r="DM35" s="34" t="s">
        <v>1752</v>
      </c>
      <c r="DN35" s="34" t="s">
        <v>1752</v>
      </c>
      <c r="DO35" s="35" t="s">
        <v>1752</v>
      </c>
      <c r="DP35" s="35" t="s">
        <v>1752</v>
      </c>
      <c r="DQ35" s="35" t="s">
        <v>1752</v>
      </c>
      <c r="DR35" s="35" t="s">
        <v>1752</v>
      </c>
      <c r="DS35" s="35" t="s">
        <v>1752</v>
      </c>
      <c r="DT35" s="35" t="s">
        <v>1752</v>
      </c>
      <c r="DU35" s="35" t="s">
        <v>1752</v>
      </c>
      <c r="DV35" s="35" t="s">
        <v>1752</v>
      </c>
      <c r="DW35" s="34" t="s">
        <v>1752</v>
      </c>
      <c r="DX35" s="35" t="s">
        <v>1752</v>
      </c>
      <c r="DY35" s="35" t="s">
        <v>1752</v>
      </c>
      <c r="DZ35" s="35" t="s">
        <v>1752</v>
      </c>
      <c r="EA35" s="35" t="s">
        <v>1752</v>
      </c>
      <c r="EB35" s="35" t="s">
        <v>1752</v>
      </c>
      <c r="EC35" s="35" t="s">
        <v>1752</v>
      </c>
      <c r="ED35" s="35" t="s">
        <v>1752</v>
      </c>
      <c r="EE35" s="246" t="s">
        <v>634</v>
      </c>
      <c r="EF35" s="398" t="s">
        <v>1716</v>
      </c>
      <c r="EG35" s="398"/>
      <c r="EH35" s="399"/>
      <c r="EI35" s="34" t="s">
        <v>1752</v>
      </c>
      <c r="EJ35" s="34" t="s">
        <v>1752</v>
      </c>
      <c r="EK35" s="34" t="s">
        <v>1752</v>
      </c>
      <c r="EL35" s="34" t="s">
        <v>1752</v>
      </c>
      <c r="EM35" s="34" t="s">
        <v>1752</v>
      </c>
      <c r="EN35" s="34" t="s">
        <v>1752</v>
      </c>
      <c r="EO35" s="34" t="s">
        <v>1752</v>
      </c>
      <c r="EP35" s="34" t="s">
        <v>1752</v>
      </c>
      <c r="EQ35" s="34" t="s">
        <v>1752</v>
      </c>
      <c r="ER35" s="34" t="s">
        <v>1752</v>
      </c>
      <c r="ES35" s="34" t="s">
        <v>1752</v>
      </c>
      <c r="ET35" s="34" t="s">
        <v>1752</v>
      </c>
      <c r="EU35" s="34" t="s">
        <v>1752</v>
      </c>
      <c r="EV35" s="35" t="s">
        <v>1752</v>
      </c>
      <c r="EW35" s="35" t="s">
        <v>1752</v>
      </c>
      <c r="EX35" s="35" t="s">
        <v>1752</v>
      </c>
      <c r="EY35" s="35" t="s">
        <v>1752</v>
      </c>
      <c r="EZ35" s="35" t="s">
        <v>1752</v>
      </c>
      <c r="FA35" s="35" t="s">
        <v>1752</v>
      </c>
      <c r="FB35" s="35" t="s">
        <v>1752</v>
      </c>
      <c r="FC35" s="35" t="s">
        <v>1752</v>
      </c>
      <c r="FD35" s="34" t="s">
        <v>1752</v>
      </c>
      <c r="FE35" s="35" t="s">
        <v>1752</v>
      </c>
      <c r="FF35" s="35" t="s">
        <v>1752</v>
      </c>
      <c r="FG35" s="35" t="s">
        <v>1752</v>
      </c>
      <c r="FH35" s="35" t="s">
        <v>1752</v>
      </c>
      <c r="FI35" s="35" t="s">
        <v>1752</v>
      </c>
      <c r="FJ35" s="35" t="s">
        <v>1752</v>
      </c>
      <c r="FK35" s="35" t="s">
        <v>1752</v>
      </c>
      <c r="FL35" s="246" t="s">
        <v>634</v>
      </c>
      <c r="FM35" s="398" t="s">
        <v>1716</v>
      </c>
      <c r="FN35" s="398"/>
      <c r="FO35" s="399"/>
      <c r="FP35" s="34" t="s">
        <v>1752</v>
      </c>
      <c r="FQ35" s="34" t="s">
        <v>1752</v>
      </c>
      <c r="FR35" s="34" t="s">
        <v>1752</v>
      </c>
      <c r="FS35" s="34" t="s">
        <v>1752</v>
      </c>
      <c r="FT35" s="34" t="s">
        <v>1752</v>
      </c>
      <c r="FU35" s="34" t="s">
        <v>1752</v>
      </c>
      <c r="FV35" s="34" t="s">
        <v>1752</v>
      </c>
      <c r="FW35" s="34" t="s">
        <v>1752</v>
      </c>
      <c r="FX35" s="34" t="s">
        <v>1752</v>
      </c>
      <c r="FY35" s="34" t="s">
        <v>1752</v>
      </c>
      <c r="FZ35" s="34" t="s">
        <v>1752</v>
      </c>
      <c r="GA35" s="34" t="s">
        <v>1752</v>
      </c>
      <c r="GB35" s="34" t="s">
        <v>1752</v>
      </c>
      <c r="GC35" s="35" t="s">
        <v>1752</v>
      </c>
      <c r="GD35" s="35" t="s">
        <v>1752</v>
      </c>
      <c r="GE35" s="35" t="s">
        <v>1752</v>
      </c>
      <c r="GF35" s="35" t="s">
        <v>1752</v>
      </c>
      <c r="GG35" s="35" t="s">
        <v>1752</v>
      </c>
      <c r="GH35" s="35" t="s">
        <v>1752</v>
      </c>
      <c r="GI35" s="35" t="s">
        <v>1752</v>
      </c>
      <c r="GJ35" s="35" t="s">
        <v>1752</v>
      </c>
      <c r="GK35" s="34" t="s">
        <v>1752</v>
      </c>
      <c r="GL35" s="35" t="s">
        <v>1752</v>
      </c>
      <c r="GM35" s="35" t="s">
        <v>1752</v>
      </c>
      <c r="GN35" s="35" t="s">
        <v>1752</v>
      </c>
      <c r="GO35" s="35" t="s">
        <v>1752</v>
      </c>
      <c r="GP35" s="35" t="s">
        <v>1752</v>
      </c>
      <c r="GQ35" s="35" t="s">
        <v>1752</v>
      </c>
      <c r="GR35" s="35" t="s">
        <v>1752</v>
      </c>
      <c r="GS35" s="246" t="s">
        <v>634</v>
      </c>
      <c r="GT35" s="398" t="s">
        <v>1716</v>
      </c>
      <c r="GU35" s="398"/>
      <c r="GV35" s="399"/>
      <c r="GW35" s="34" t="s">
        <v>1752</v>
      </c>
      <c r="GX35" s="34" t="s">
        <v>1752</v>
      </c>
      <c r="GY35" s="34" t="s">
        <v>1752</v>
      </c>
      <c r="GZ35" s="34" t="s">
        <v>1752</v>
      </c>
      <c r="HA35" s="34" t="s">
        <v>1752</v>
      </c>
      <c r="HB35" s="34" t="s">
        <v>1752</v>
      </c>
      <c r="HC35" s="34" t="s">
        <v>1752</v>
      </c>
      <c r="HD35" s="34" t="s">
        <v>1752</v>
      </c>
      <c r="HE35" s="34" t="s">
        <v>1752</v>
      </c>
      <c r="HF35" s="34" t="s">
        <v>1752</v>
      </c>
      <c r="HG35" s="34" t="s">
        <v>1752</v>
      </c>
      <c r="HH35" s="34" t="s">
        <v>1752</v>
      </c>
      <c r="HI35" s="34" t="s">
        <v>1752</v>
      </c>
      <c r="HJ35" s="35" t="s">
        <v>1752</v>
      </c>
      <c r="HK35" s="35" t="s">
        <v>1752</v>
      </c>
      <c r="HL35" s="35" t="s">
        <v>1752</v>
      </c>
      <c r="HM35" s="35" t="s">
        <v>1752</v>
      </c>
      <c r="HN35" s="35" t="s">
        <v>1752</v>
      </c>
      <c r="HO35" s="35" t="s">
        <v>1752</v>
      </c>
      <c r="HP35" s="35" t="s">
        <v>1752</v>
      </c>
      <c r="HQ35" s="35" t="s">
        <v>1752</v>
      </c>
      <c r="HR35" s="34" t="s">
        <v>1752</v>
      </c>
      <c r="HS35" s="35" t="s">
        <v>1752</v>
      </c>
      <c r="HT35" s="35" t="s">
        <v>1752</v>
      </c>
      <c r="HU35" s="35" t="s">
        <v>1752</v>
      </c>
      <c r="HV35" s="35" t="s">
        <v>1752</v>
      </c>
      <c r="HW35" s="35" t="s">
        <v>1752</v>
      </c>
      <c r="HX35" s="35" t="s">
        <v>1752</v>
      </c>
      <c r="HY35" s="35" t="s">
        <v>1752</v>
      </c>
      <c r="HZ35" s="77" t="s">
        <v>634</v>
      </c>
    </row>
    <row r="36" spans="1:234" ht="129.75" customHeight="1" thickBot="1">
      <c r="A36" s="459"/>
      <c r="B36" s="460"/>
      <c r="C36" s="461"/>
      <c r="D36" s="400"/>
      <c r="E36" s="400"/>
      <c r="F36" s="401"/>
      <c r="G36" s="103"/>
      <c r="H36" s="104"/>
      <c r="I36" s="104"/>
      <c r="J36" s="104"/>
      <c r="K36" s="104"/>
      <c r="L36" s="104"/>
      <c r="M36" s="104"/>
      <c r="N36" s="104"/>
      <c r="O36" s="104"/>
      <c r="P36" s="104"/>
      <c r="Q36" s="104"/>
      <c r="R36" s="104"/>
      <c r="S36" s="104"/>
      <c r="T36" s="105"/>
      <c r="U36" s="105"/>
      <c r="V36" s="105"/>
      <c r="W36" s="105"/>
      <c r="X36" s="105"/>
      <c r="Y36" s="105"/>
      <c r="Z36" s="105"/>
      <c r="AA36" s="105"/>
      <c r="AB36" s="104"/>
      <c r="AC36" s="105"/>
      <c r="AD36" s="105"/>
      <c r="AE36" s="105"/>
      <c r="AF36" s="105"/>
      <c r="AG36" s="105"/>
      <c r="AH36" s="105"/>
      <c r="AI36" s="105"/>
      <c r="AJ36" s="396"/>
      <c r="AK36" s="400"/>
      <c r="AL36" s="400"/>
      <c r="AM36" s="401"/>
      <c r="AN36" s="103"/>
      <c r="AO36" s="104"/>
      <c r="AP36" s="104"/>
      <c r="AQ36" s="104"/>
      <c r="AR36" s="104"/>
      <c r="AS36" s="104"/>
      <c r="AT36" s="104"/>
      <c r="AU36" s="104"/>
      <c r="AV36" s="104"/>
      <c r="AW36" s="104"/>
      <c r="AX36" s="104"/>
      <c r="AY36" s="104"/>
      <c r="AZ36" s="104"/>
      <c r="BA36" s="105"/>
      <c r="BB36" s="105"/>
      <c r="BC36" s="105"/>
      <c r="BD36" s="105"/>
      <c r="BE36" s="105"/>
      <c r="BF36" s="105"/>
      <c r="BG36" s="105"/>
      <c r="BH36" s="105"/>
      <c r="BI36" s="104"/>
      <c r="BJ36" s="105"/>
      <c r="BK36" s="105"/>
      <c r="BL36" s="105"/>
      <c r="BM36" s="105"/>
      <c r="BN36" s="105"/>
      <c r="BO36" s="105"/>
      <c r="BP36" s="105"/>
      <c r="BQ36" s="396"/>
      <c r="BR36" s="400"/>
      <c r="BS36" s="400"/>
      <c r="BT36" s="401"/>
      <c r="BU36" s="103"/>
      <c r="BV36" s="104"/>
      <c r="BW36" s="104"/>
      <c r="BX36" s="104"/>
      <c r="BY36" s="104"/>
      <c r="BZ36" s="104"/>
      <c r="CA36" s="104"/>
      <c r="CB36" s="104"/>
      <c r="CC36" s="104"/>
      <c r="CD36" s="104"/>
      <c r="CE36" s="104"/>
      <c r="CF36" s="104"/>
      <c r="CG36" s="104"/>
      <c r="CH36" s="105"/>
      <c r="CI36" s="105"/>
      <c r="CJ36" s="105"/>
      <c r="CK36" s="105"/>
      <c r="CL36" s="105"/>
      <c r="CM36" s="105"/>
      <c r="CN36" s="105"/>
      <c r="CO36" s="105"/>
      <c r="CP36" s="104"/>
      <c r="CQ36" s="105"/>
      <c r="CR36" s="105"/>
      <c r="CS36" s="105"/>
      <c r="CT36" s="105"/>
      <c r="CU36" s="105"/>
      <c r="CV36" s="105"/>
      <c r="CW36" s="105"/>
      <c r="CX36" s="396"/>
      <c r="CY36" s="400"/>
      <c r="CZ36" s="400"/>
      <c r="DA36" s="401"/>
      <c r="DB36" s="103"/>
      <c r="DC36" s="104"/>
      <c r="DD36" s="104"/>
      <c r="DE36" s="104"/>
      <c r="DF36" s="104"/>
      <c r="DG36" s="104"/>
      <c r="DH36" s="104"/>
      <c r="DI36" s="104"/>
      <c r="DJ36" s="104"/>
      <c r="DK36" s="104"/>
      <c r="DL36" s="104"/>
      <c r="DM36" s="104"/>
      <c r="DN36" s="104"/>
      <c r="DO36" s="105"/>
      <c r="DP36" s="105"/>
      <c r="DQ36" s="105"/>
      <c r="DR36" s="105"/>
      <c r="DS36" s="105"/>
      <c r="DT36" s="105"/>
      <c r="DU36" s="105"/>
      <c r="DV36" s="105"/>
      <c r="DW36" s="104"/>
      <c r="DX36" s="105"/>
      <c r="DY36" s="105"/>
      <c r="DZ36" s="105"/>
      <c r="EA36" s="105"/>
      <c r="EB36" s="105"/>
      <c r="EC36" s="105"/>
      <c r="ED36" s="105"/>
      <c r="EE36" s="396"/>
      <c r="EF36" s="400"/>
      <c r="EG36" s="400"/>
      <c r="EH36" s="401"/>
      <c r="EI36" s="103"/>
      <c r="EJ36" s="104"/>
      <c r="EK36" s="104"/>
      <c r="EL36" s="104"/>
      <c r="EM36" s="104"/>
      <c r="EN36" s="104"/>
      <c r="EO36" s="104"/>
      <c r="EP36" s="104"/>
      <c r="EQ36" s="104"/>
      <c r="ER36" s="104"/>
      <c r="ES36" s="104"/>
      <c r="ET36" s="104"/>
      <c r="EU36" s="104"/>
      <c r="EV36" s="105"/>
      <c r="EW36" s="105"/>
      <c r="EX36" s="105"/>
      <c r="EY36" s="105"/>
      <c r="EZ36" s="105"/>
      <c r="FA36" s="105"/>
      <c r="FB36" s="105"/>
      <c r="FC36" s="105"/>
      <c r="FD36" s="104"/>
      <c r="FE36" s="105"/>
      <c r="FF36" s="105"/>
      <c r="FG36" s="105"/>
      <c r="FH36" s="105"/>
      <c r="FI36" s="105"/>
      <c r="FJ36" s="105"/>
      <c r="FK36" s="105"/>
      <c r="FL36" s="495"/>
      <c r="FM36" s="400"/>
      <c r="FN36" s="400"/>
      <c r="FO36" s="401"/>
      <c r="FP36" s="103"/>
      <c r="FQ36" s="104"/>
      <c r="FR36" s="104"/>
      <c r="FS36" s="104"/>
      <c r="FT36" s="104"/>
      <c r="FU36" s="104"/>
      <c r="FV36" s="104"/>
      <c r="FW36" s="104"/>
      <c r="FX36" s="104"/>
      <c r="FY36" s="104"/>
      <c r="FZ36" s="104"/>
      <c r="GA36" s="104"/>
      <c r="GB36" s="104"/>
      <c r="GC36" s="105"/>
      <c r="GD36" s="105"/>
      <c r="GE36" s="105"/>
      <c r="GF36" s="105"/>
      <c r="GG36" s="105"/>
      <c r="GH36" s="105"/>
      <c r="GI36" s="105"/>
      <c r="GJ36" s="105"/>
      <c r="GK36" s="104"/>
      <c r="GL36" s="105"/>
      <c r="GM36" s="105"/>
      <c r="GN36" s="105"/>
      <c r="GO36" s="105"/>
      <c r="GP36" s="105"/>
      <c r="GQ36" s="105"/>
      <c r="GR36" s="105"/>
      <c r="GS36" s="396"/>
      <c r="GT36" s="400"/>
      <c r="GU36" s="400"/>
      <c r="GV36" s="401"/>
      <c r="GW36" s="103"/>
      <c r="GX36" s="104"/>
      <c r="GY36" s="104"/>
      <c r="GZ36" s="104"/>
      <c r="HA36" s="104"/>
      <c r="HB36" s="104"/>
      <c r="HC36" s="104"/>
      <c r="HD36" s="104"/>
      <c r="HE36" s="104"/>
      <c r="HF36" s="104"/>
      <c r="HG36" s="104"/>
      <c r="HH36" s="104"/>
      <c r="HI36" s="104"/>
      <c r="HJ36" s="105"/>
      <c r="HK36" s="105"/>
      <c r="HL36" s="105"/>
      <c r="HM36" s="105"/>
      <c r="HN36" s="105"/>
      <c r="HO36" s="105"/>
      <c r="HP36" s="105"/>
      <c r="HQ36" s="105"/>
      <c r="HR36" s="104"/>
      <c r="HS36" s="105"/>
      <c r="HT36" s="105"/>
      <c r="HU36" s="105"/>
      <c r="HV36" s="105"/>
      <c r="HW36" s="105"/>
      <c r="HX36" s="105"/>
      <c r="HY36" s="105"/>
      <c r="HZ36" s="396"/>
    </row>
    <row r="37" spans="1:234" s="4" customFormat="1" ht="60" customHeight="1" thickTop="1" thickBot="1">
      <c r="A37" s="368" t="s">
        <v>53</v>
      </c>
      <c r="B37" s="369"/>
      <c r="C37" s="370"/>
      <c r="D37" s="368" t="s">
        <v>54</v>
      </c>
      <c r="E37" s="369"/>
      <c r="F37" s="370"/>
      <c r="G37" s="233"/>
      <c r="H37" s="233"/>
      <c r="I37" s="233"/>
      <c r="J37" s="233"/>
      <c r="K37" s="233"/>
      <c r="L37" s="233"/>
      <c r="M37" s="233"/>
      <c r="N37" s="233"/>
      <c r="O37" s="233"/>
      <c r="P37" s="233"/>
      <c r="Q37" s="233"/>
      <c r="R37" s="233"/>
      <c r="S37" s="233"/>
      <c r="T37" s="233"/>
      <c r="U37" s="233"/>
      <c r="V37" s="233"/>
      <c r="W37" s="233"/>
      <c r="X37" s="233"/>
      <c r="Y37" s="233"/>
      <c r="Z37" s="233"/>
      <c r="AA37" s="233"/>
      <c r="AB37" s="233"/>
      <c r="AC37" s="233"/>
      <c r="AD37" s="233"/>
      <c r="AE37" s="233"/>
      <c r="AF37" s="233"/>
      <c r="AG37" s="233"/>
      <c r="AH37" s="233"/>
      <c r="AI37" s="233"/>
      <c r="AJ37" s="397"/>
      <c r="AK37" s="368" t="s">
        <v>54</v>
      </c>
      <c r="AL37" s="369"/>
      <c r="AM37" s="370"/>
      <c r="AN37" s="233"/>
      <c r="AO37" s="233"/>
      <c r="AP37" s="233"/>
      <c r="AQ37" s="233"/>
      <c r="AR37" s="233"/>
      <c r="AS37" s="233"/>
      <c r="AT37" s="233"/>
      <c r="AU37" s="233"/>
      <c r="AV37" s="233"/>
      <c r="AW37" s="233"/>
      <c r="AX37" s="233"/>
      <c r="AY37" s="233"/>
      <c r="AZ37" s="233"/>
      <c r="BA37" s="233"/>
      <c r="BB37" s="233"/>
      <c r="BC37" s="233"/>
      <c r="BD37" s="233"/>
      <c r="BE37" s="233"/>
      <c r="BF37" s="233"/>
      <c r="BG37" s="233"/>
      <c r="BH37" s="233"/>
      <c r="BI37" s="233"/>
      <c r="BJ37" s="233"/>
      <c r="BK37" s="233"/>
      <c r="BL37" s="233"/>
      <c r="BM37" s="233"/>
      <c r="BN37" s="233"/>
      <c r="BO37" s="233"/>
      <c r="BP37" s="233"/>
      <c r="BQ37" s="397"/>
      <c r="BR37" s="368" t="s">
        <v>54</v>
      </c>
      <c r="BS37" s="369"/>
      <c r="BT37" s="370"/>
      <c r="BU37" s="233"/>
      <c r="BV37" s="233"/>
      <c r="BW37" s="233"/>
      <c r="BX37" s="233"/>
      <c r="BY37" s="233"/>
      <c r="BZ37" s="233"/>
      <c r="CA37" s="233"/>
      <c r="CB37" s="233"/>
      <c r="CC37" s="233"/>
      <c r="CD37" s="233"/>
      <c r="CE37" s="233"/>
      <c r="CF37" s="233"/>
      <c r="CG37" s="233"/>
      <c r="CH37" s="233"/>
      <c r="CI37" s="233"/>
      <c r="CJ37" s="233"/>
      <c r="CK37" s="233"/>
      <c r="CL37" s="233"/>
      <c r="CM37" s="233"/>
      <c r="CN37" s="233"/>
      <c r="CO37" s="233"/>
      <c r="CP37" s="233"/>
      <c r="CQ37" s="233"/>
      <c r="CR37" s="233"/>
      <c r="CS37" s="233"/>
      <c r="CT37" s="233"/>
      <c r="CU37" s="233"/>
      <c r="CV37" s="233"/>
      <c r="CW37" s="233"/>
      <c r="CX37" s="397"/>
      <c r="CY37" s="368" t="s">
        <v>54</v>
      </c>
      <c r="CZ37" s="369"/>
      <c r="DA37" s="370"/>
      <c r="DB37" s="233"/>
      <c r="DC37" s="233"/>
      <c r="DD37" s="233"/>
      <c r="DE37" s="233"/>
      <c r="DF37" s="233"/>
      <c r="DG37" s="233"/>
      <c r="DH37" s="233"/>
      <c r="DI37" s="233"/>
      <c r="DJ37" s="233"/>
      <c r="DK37" s="233"/>
      <c r="DL37" s="233"/>
      <c r="DM37" s="233"/>
      <c r="DN37" s="233"/>
      <c r="DO37" s="233"/>
      <c r="DP37" s="233"/>
      <c r="DQ37" s="233"/>
      <c r="DR37" s="233"/>
      <c r="DS37" s="233"/>
      <c r="DT37" s="233"/>
      <c r="DU37" s="233"/>
      <c r="DV37" s="233"/>
      <c r="DW37" s="233"/>
      <c r="DX37" s="233"/>
      <c r="DY37" s="233"/>
      <c r="DZ37" s="233"/>
      <c r="EA37" s="233"/>
      <c r="EB37" s="233"/>
      <c r="EC37" s="233"/>
      <c r="ED37" s="233"/>
      <c r="EE37" s="397"/>
      <c r="EF37" s="368" t="s">
        <v>54</v>
      </c>
      <c r="EG37" s="369"/>
      <c r="EH37" s="370"/>
      <c r="EI37" s="233"/>
      <c r="EJ37" s="233"/>
      <c r="EK37" s="233"/>
      <c r="EL37" s="233"/>
      <c r="EM37" s="233"/>
      <c r="EN37" s="233"/>
      <c r="EO37" s="233"/>
      <c r="EP37" s="233"/>
      <c r="EQ37" s="233"/>
      <c r="ER37" s="233"/>
      <c r="ES37" s="233"/>
      <c r="ET37" s="233"/>
      <c r="EU37" s="233"/>
      <c r="EV37" s="233"/>
      <c r="EW37" s="233"/>
      <c r="EX37" s="233"/>
      <c r="EY37" s="233"/>
      <c r="EZ37" s="233"/>
      <c r="FA37" s="233"/>
      <c r="FB37" s="233"/>
      <c r="FC37" s="233"/>
      <c r="FD37" s="233"/>
      <c r="FE37" s="233"/>
      <c r="FF37" s="233"/>
      <c r="FG37" s="233"/>
      <c r="FH37" s="233"/>
      <c r="FI37" s="233"/>
      <c r="FJ37" s="233"/>
      <c r="FK37" s="233"/>
      <c r="FL37" s="496"/>
      <c r="FM37" s="368" t="s">
        <v>54</v>
      </c>
      <c r="FN37" s="369"/>
      <c r="FO37" s="370"/>
      <c r="FP37" s="233"/>
      <c r="FQ37" s="233"/>
      <c r="FR37" s="233"/>
      <c r="FS37" s="233"/>
      <c r="FT37" s="233"/>
      <c r="FU37" s="233"/>
      <c r="FV37" s="233"/>
      <c r="FW37" s="233"/>
      <c r="FX37" s="233"/>
      <c r="FY37" s="233"/>
      <c r="FZ37" s="233"/>
      <c r="GA37" s="233"/>
      <c r="GB37" s="233"/>
      <c r="GC37" s="233"/>
      <c r="GD37" s="233"/>
      <c r="GE37" s="233"/>
      <c r="GF37" s="233"/>
      <c r="GG37" s="233"/>
      <c r="GH37" s="233"/>
      <c r="GI37" s="233"/>
      <c r="GJ37" s="233"/>
      <c r="GK37" s="233"/>
      <c r="GL37" s="233"/>
      <c r="GM37" s="233"/>
      <c r="GN37" s="233"/>
      <c r="GO37" s="233"/>
      <c r="GP37" s="233"/>
      <c r="GQ37" s="233"/>
      <c r="GR37" s="233"/>
      <c r="GS37" s="397"/>
      <c r="GT37" s="368" t="s">
        <v>54</v>
      </c>
      <c r="GU37" s="369"/>
      <c r="GV37" s="370"/>
      <c r="GW37" s="233"/>
      <c r="GX37" s="233"/>
      <c r="GY37" s="233"/>
      <c r="GZ37" s="233"/>
      <c r="HA37" s="233"/>
      <c r="HB37" s="233"/>
      <c r="HC37" s="233"/>
      <c r="HD37" s="233"/>
      <c r="HE37" s="233"/>
      <c r="HF37" s="233"/>
      <c r="HG37" s="233"/>
      <c r="HH37" s="233"/>
      <c r="HI37" s="233"/>
      <c r="HJ37" s="233"/>
      <c r="HK37" s="233"/>
      <c r="HL37" s="233"/>
      <c r="HM37" s="233"/>
      <c r="HN37" s="233"/>
      <c r="HO37" s="233"/>
      <c r="HP37" s="233"/>
      <c r="HQ37" s="233"/>
      <c r="HR37" s="233"/>
      <c r="HS37" s="233"/>
      <c r="HT37" s="233"/>
      <c r="HU37" s="233"/>
      <c r="HV37" s="233"/>
      <c r="HW37" s="233"/>
      <c r="HX37" s="233"/>
      <c r="HY37" s="233"/>
      <c r="HZ37" s="397"/>
    </row>
    <row r="38" spans="1:234" ht="15" customHeight="1" thickBot="1">
      <c r="A38" s="405" t="s">
        <v>3568</v>
      </c>
      <c r="B38" s="406"/>
      <c r="C38" s="406"/>
      <c r="D38" s="132" t="s">
        <v>632</v>
      </c>
      <c r="E38" s="72" t="s">
        <v>632</v>
      </c>
      <c r="F38" s="72" t="s">
        <v>632</v>
      </c>
      <c r="G38" s="72" t="s">
        <v>632</v>
      </c>
      <c r="H38" s="72" t="s">
        <v>632</v>
      </c>
      <c r="I38" s="72" t="s">
        <v>632</v>
      </c>
      <c r="J38" s="72" t="s">
        <v>632</v>
      </c>
      <c r="K38" s="72" t="s">
        <v>632</v>
      </c>
      <c r="L38" s="72" t="s">
        <v>632</v>
      </c>
      <c r="M38" s="72" t="s">
        <v>632</v>
      </c>
      <c r="N38" s="72" t="s">
        <v>632</v>
      </c>
      <c r="O38" s="72" t="s">
        <v>632</v>
      </c>
      <c r="P38" s="72" t="s">
        <v>632</v>
      </c>
      <c r="Q38" s="72" t="s">
        <v>632</v>
      </c>
      <c r="R38" s="72" t="s">
        <v>632</v>
      </c>
      <c r="S38" s="72" t="s">
        <v>632</v>
      </c>
      <c r="T38" s="73" t="s">
        <v>632</v>
      </c>
      <c r="U38" s="73" t="s">
        <v>632</v>
      </c>
      <c r="V38" s="73" t="s">
        <v>632</v>
      </c>
      <c r="W38" s="73" t="s">
        <v>632</v>
      </c>
      <c r="X38" s="73" t="s">
        <v>632</v>
      </c>
      <c r="Y38" s="73" t="s">
        <v>632</v>
      </c>
      <c r="Z38" s="73" t="s">
        <v>632</v>
      </c>
      <c r="AA38" s="73" t="s">
        <v>632</v>
      </c>
      <c r="AB38" s="72" t="s">
        <v>632</v>
      </c>
      <c r="AC38" s="73" t="s">
        <v>632</v>
      </c>
      <c r="AD38" s="73" t="s">
        <v>632</v>
      </c>
      <c r="AE38" s="73" t="s">
        <v>632</v>
      </c>
      <c r="AF38" s="73" t="s">
        <v>632</v>
      </c>
      <c r="AG38" s="73" t="s">
        <v>632</v>
      </c>
      <c r="AH38" s="73" t="s">
        <v>632</v>
      </c>
      <c r="AI38" s="73" t="s">
        <v>632</v>
      </c>
      <c r="AJ38" s="5" t="s">
        <v>144</v>
      </c>
      <c r="AK38" s="76" t="s">
        <v>632</v>
      </c>
      <c r="AL38" s="72" t="s">
        <v>632</v>
      </c>
      <c r="AM38" s="72" t="s">
        <v>632</v>
      </c>
      <c r="AN38" s="72" t="s">
        <v>632</v>
      </c>
      <c r="AO38" s="72" t="s">
        <v>632</v>
      </c>
      <c r="AP38" s="72" t="s">
        <v>632</v>
      </c>
      <c r="AQ38" s="72" t="s">
        <v>632</v>
      </c>
      <c r="AR38" s="72" t="s">
        <v>632</v>
      </c>
      <c r="AS38" s="72" t="s">
        <v>632</v>
      </c>
      <c r="AT38" s="72" t="s">
        <v>632</v>
      </c>
      <c r="AU38" s="72" t="s">
        <v>632</v>
      </c>
      <c r="AV38" s="72" t="s">
        <v>632</v>
      </c>
      <c r="AW38" s="72" t="s">
        <v>632</v>
      </c>
      <c r="AX38" s="72" t="s">
        <v>632</v>
      </c>
      <c r="AY38" s="72" t="s">
        <v>632</v>
      </c>
      <c r="AZ38" s="72" t="s">
        <v>632</v>
      </c>
      <c r="BA38" s="73" t="s">
        <v>632</v>
      </c>
      <c r="BB38" s="73" t="s">
        <v>632</v>
      </c>
      <c r="BC38" s="73" t="s">
        <v>632</v>
      </c>
      <c r="BD38" s="73" t="s">
        <v>632</v>
      </c>
      <c r="BE38" s="73" t="s">
        <v>632</v>
      </c>
      <c r="BF38" s="73" t="s">
        <v>632</v>
      </c>
      <c r="BG38" s="73" t="s">
        <v>632</v>
      </c>
      <c r="BH38" s="73" t="s">
        <v>632</v>
      </c>
      <c r="BI38" s="72" t="s">
        <v>632</v>
      </c>
      <c r="BJ38" s="73" t="s">
        <v>632</v>
      </c>
      <c r="BK38" s="73" t="s">
        <v>632</v>
      </c>
      <c r="BL38" s="73" t="s">
        <v>632</v>
      </c>
      <c r="BM38" s="73" t="s">
        <v>632</v>
      </c>
      <c r="BN38" s="73" t="s">
        <v>632</v>
      </c>
      <c r="BO38" s="73" t="s">
        <v>632</v>
      </c>
      <c r="BP38" s="73" t="s">
        <v>632</v>
      </c>
      <c r="BQ38" s="5" t="s">
        <v>144</v>
      </c>
      <c r="BR38" s="76" t="s">
        <v>632</v>
      </c>
      <c r="BS38" s="72" t="s">
        <v>632</v>
      </c>
      <c r="BT38" s="72" t="s">
        <v>632</v>
      </c>
      <c r="BU38" s="72" t="s">
        <v>632</v>
      </c>
      <c r="BV38" s="72" t="s">
        <v>632</v>
      </c>
      <c r="BW38" s="72" t="s">
        <v>632</v>
      </c>
      <c r="BX38" s="72" t="s">
        <v>632</v>
      </c>
      <c r="BY38" s="72" t="s">
        <v>632</v>
      </c>
      <c r="BZ38" s="72" t="s">
        <v>632</v>
      </c>
      <c r="CA38" s="72" t="s">
        <v>632</v>
      </c>
      <c r="CB38" s="72" t="s">
        <v>632</v>
      </c>
      <c r="CC38" s="72" t="s">
        <v>632</v>
      </c>
      <c r="CD38" s="72" t="s">
        <v>632</v>
      </c>
      <c r="CE38" s="72" t="s">
        <v>632</v>
      </c>
      <c r="CF38" s="72" t="s">
        <v>632</v>
      </c>
      <c r="CG38" s="72" t="s">
        <v>632</v>
      </c>
      <c r="CH38" s="73" t="s">
        <v>632</v>
      </c>
      <c r="CI38" s="73" t="s">
        <v>632</v>
      </c>
      <c r="CJ38" s="73" t="s">
        <v>632</v>
      </c>
      <c r="CK38" s="73" t="s">
        <v>632</v>
      </c>
      <c r="CL38" s="73" t="s">
        <v>632</v>
      </c>
      <c r="CM38" s="73" t="s">
        <v>632</v>
      </c>
      <c r="CN38" s="73" t="s">
        <v>632</v>
      </c>
      <c r="CO38" s="73" t="s">
        <v>632</v>
      </c>
      <c r="CP38" s="72" t="s">
        <v>632</v>
      </c>
      <c r="CQ38" s="73" t="s">
        <v>632</v>
      </c>
      <c r="CR38" s="73" t="s">
        <v>632</v>
      </c>
      <c r="CS38" s="73" t="s">
        <v>632</v>
      </c>
      <c r="CT38" s="73" t="s">
        <v>632</v>
      </c>
      <c r="CU38" s="73" t="s">
        <v>632</v>
      </c>
      <c r="CV38" s="73" t="s">
        <v>632</v>
      </c>
      <c r="CW38" s="73" t="s">
        <v>632</v>
      </c>
      <c r="CX38" s="5" t="s">
        <v>144</v>
      </c>
      <c r="CY38" s="76" t="s">
        <v>632</v>
      </c>
      <c r="CZ38" s="72" t="s">
        <v>632</v>
      </c>
      <c r="DA38" s="72" t="s">
        <v>632</v>
      </c>
      <c r="DB38" s="72" t="s">
        <v>632</v>
      </c>
      <c r="DC38" s="72" t="s">
        <v>632</v>
      </c>
      <c r="DD38" s="72" t="s">
        <v>632</v>
      </c>
      <c r="DE38" s="72" t="s">
        <v>632</v>
      </c>
      <c r="DF38" s="72" t="s">
        <v>632</v>
      </c>
      <c r="DG38" s="72" t="s">
        <v>632</v>
      </c>
      <c r="DH38" s="72" t="s">
        <v>632</v>
      </c>
      <c r="DI38" s="72" t="s">
        <v>632</v>
      </c>
      <c r="DJ38" s="72" t="s">
        <v>632</v>
      </c>
      <c r="DK38" s="72" t="s">
        <v>632</v>
      </c>
      <c r="DL38" s="72" t="s">
        <v>632</v>
      </c>
      <c r="DM38" s="72" t="s">
        <v>632</v>
      </c>
      <c r="DN38" s="72" t="s">
        <v>632</v>
      </c>
      <c r="DO38" s="73" t="s">
        <v>632</v>
      </c>
      <c r="DP38" s="73" t="s">
        <v>632</v>
      </c>
      <c r="DQ38" s="73" t="s">
        <v>632</v>
      </c>
      <c r="DR38" s="73" t="s">
        <v>632</v>
      </c>
      <c r="DS38" s="73" t="s">
        <v>632</v>
      </c>
      <c r="DT38" s="73" t="s">
        <v>632</v>
      </c>
      <c r="DU38" s="73" t="s">
        <v>632</v>
      </c>
      <c r="DV38" s="73" t="s">
        <v>632</v>
      </c>
      <c r="DW38" s="72" t="s">
        <v>632</v>
      </c>
      <c r="DX38" s="73" t="s">
        <v>632</v>
      </c>
      <c r="DY38" s="73" t="s">
        <v>632</v>
      </c>
      <c r="DZ38" s="73" t="s">
        <v>632</v>
      </c>
      <c r="EA38" s="73" t="s">
        <v>632</v>
      </c>
      <c r="EB38" s="73" t="s">
        <v>632</v>
      </c>
      <c r="EC38" s="73" t="s">
        <v>632</v>
      </c>
      <c r="ED38" s="73" t="s">
        <v>632</v>
      </c>
      <c r="EE38" s="5" t="s">
        <v>144</v>
      </c>
      <c r="EF38" s="76" t="s">
        <v>632</v>
      </c>
      <c r="EG38" s="72" t="s">
        <v>632</v>
      </c>
      <c r="EH38" s="72" t="s">
        <v>632</v>
      </c>
      <c r="EI38" s="72" t="s">
        <v>632</v>
      </c>
      <c r="EJ38" s="72" t="s">
        <v>632</v>
      </c>
      <c r="EK38" s="72" t="s">
        <v>632</v>
      </c>
      <c r="EL38" s="72" t="s">
        <v>632</v>
      </c>
      <c r="EM38" s="72" t="s">
        <v>632</v>
      </c>
      <c r="EN38" s="72" t="s">
        <v>632</v>
      </c>
      <c r="EO38" s="72" t="s">
        <v>632</v>
      </c>
      <c r="EP38" s="72" t="s">
        <v>632</v>
      </c>
      <c r="EQ38" s="72" t="s">
        <v>632</v>
      </c>
      <c r="ER38" s="72" t="s">
        <v>632</v>
      </c>
      <c r="ES38" s="72" t="s">
        <v>632</v>
      </c>
      <c r="ET38" s="72" t="s">
        <v>632</v>
      </c>
      <c r="EU38" s="72" t="s">
        <v>632</v>
      </c>
      <c r="EV38" s="73" t="s">
        <v>632</v>
      </c>
      <c r="EW38" s="73" t="s">
        <v>632</v>
      </c>
      <c r="EX38" s="73" t="s">
        <v>632</v>
      </c>
      <c r="EY38" s="73" t="s">
        <v>632</v>
      </c>
      <c r="EZ38" s="73" t="s">
        <v>632</v>
      </c>
      <c r="FA38" s="73" t="s">
        <v>632</v>
      </c>
      <c r="FB38" s="73" t="s">
        <v>632</v>
      </c>
      <c r="FC38" s="73" t="s">
        <v>632</v>
      </c>
      <c r="FD38" s="72" t="s">
        <v>632</v>
      </c>
      <c r="FE38" s="73" t="s">
        <v>632</v>
      </c>
      <c r="FF38" s="73" t="s">
        <v>632</v>
      </c>
      <c r="FG38" s="73" t="s">
        <v>632</v>
      </c>
      <c r="FH38" s="73" t="s">
        <v>632</v>
      </c>
      <c r="FI38" s="73" t="s">
        <v>632</v>
      </c>
      <c r="FJ38" s="73" t="s">
        <v>632</v>
      </c>
      <c r="FK38" s="73" t="s">
        <v>632</v>
      </c>
      <c r="FL38" s="5" t="s">
        <v>144</v>
      </c>
      <c r="FM38" s="76" t="s">
        <v>632</v>
      </c>
      <c r="FN38" s="72" t="s">
        <v>632</v>
      </c>
      <c r="FO38" s="72" t="s">
        <v>632</v>
      </c>
      <c r="FP38" s="72" t="s">
        <v>632</v>
      </c>
      <c r="FQ38" s="72" t="s">
        <v>632</v>
      </c>
      <c r="FR38" s="72" t="s">
        <v>632</v>
      </c>
      <c r="FS38" s="72" t="s">
        <v>632</v>
      </c>
      <c r="FT38" s="72" t="s">
        <v>632</v>
      </c>
      <c r="FU38" s="72" t="s">
        <v>632</v>
      </c>
      <c r="FV38" s="72" t="s">
        <v>632</v>
      </c>
      <c r="FW38" s="72" t="s">
        <v>632</v>
      </c>
      <c r="FX38" s="72" t="s">
        <v>632</v>
      </c>
      <c r="FY38" s="72" t="s">
        <v>632</v>
      </c>
      <c r="FZ38" s="72" t="s">
        <v>632</v>
      </c>
      <c r="GA38" s="72" t="s">
        <v>632</v>
      </c>
      <c r="GB38" s="72" t="s">
        <v>632</v>
      </c>
      <c r="GC38" s="73" t="s">
        <v>632</v>
      </c>
      <c r="GD38" s="73" t="s">
        <v>632</v>
      </c>
      <c r="GE38" s="73" t="s">
        <v>632</v>
      </c>
      <c r="GF38" s="73" t="s">
        <v>632</v>
      </c>
      <c r="GG38" s="73" t="s">
        <v>632</v>
      </c>
      <c r="GH38" s="73" t="s">
        <v>632</v>
      </c>
      <c r="GI38" s="73" t="s">
        <v>632</v>
      </c>
      <c r="GJ38" s="73" t="s">
        <v>632</v>
      </c>
      <c r="GK38" s="72" t="s">
        <v>632</v>
      </c>
      <c r="GL38" s="73" t="s">
        <v>632</v>
      </c>
      <c r="GM38" s="73" t="s">
        <v>632</v>
      </c>
      <c r="GN38" s="73" t="s">
        <v>632</v>
      </c>
      <c r="GO38" s="73" t="s">
        <v>632</v>
      </c>
      <c r="GP38" s="73" t="s">
        <v>632</v>
      </c>
      <c r="GQ38" s="73" t="s">
        <v>632</v>
      </c>
      <c r="GR38" s="73" t="s">
        <v>632</v>
      </c>
      <c r="GS38" s="5" t="s">
        <v>144</v>
      </c>
      <c r="GT38" s="76" t="s">
        <v>632</v>
      </c>
      <c r="GU38" s="72" t="s">
        <v>632</v>
      </c>
      <c r="GV38" s="72" t="s">
        <v>632</v>
      </c>
      <c r="GW38" s="72" t="s">
        <v>632</v>
      </c>
      <c r="GX38" s="72" t="s">
        <v>632</v>
      </c>
      <c r="GY38" s="72" t="s">
        <v>632</v>
      </c>
      <c r="GZ38" s="72" t="s">
        <v>632</v>
      </c>
      <c r="HA38" s="72" t="s">
        <v>632</v>
      </c>
      <c r="HB38" s="72" t="s">
        <v>632</v>
      </c>
      <c r="HC38" s="72" t="s">
        <v>632</v>
      </c>
      <c r="HD38" s="72" t="s">
        <v>632</v>
      </c>
      <c r="HE38" s="72" t="s">
        <v>632</v>
      </c>
      <c r="HF38" s="72" t="s">
        <v>632</v>
      </c>
      <c r="HG38" s="72" t="s">
        <v>632</v>
      </c>
      <c r="HH38" s="72" t="s">
        <v>632</v>
      </c>
      <c r="HI38" s="72" t="s">
        <v>632</v>
      </c>
      <c r="HJ38" s="73" t="s">
        <v>632</v>
      </c>
      <c r="HK38" s="73" t="s">
        <v>632</v>
      </c>
      <c r="HL38" s="73" t="s">
        <v>632</v>
      </c>
      <c r="HM38" s="73" t="s">
        <v>632</v>
      </c>
      <c r="HN38" s="73" t="s">
        <v>632</v>
      </c>
      <c r="HO38" s="73" t="s">
        <v>632</v>
      </c>
      <c r="HP38" s="73" t="s">
        <v>632</v>
      </c>
      <c r="HQ38" s="73" t="s">
        <v>632</v>
      </c>
      <c r="HR38" s="72" t="s">
        <v>632</v>
      </c>
      <c r="HS38" s="73" t="s">
        <v>632</v>
      </c>
      <c r="HT38" s="73" t="s">
        <v>632</v>
      </c>
      <c r="HU38" s="73" t="s">
        <v>632</v>
      </c>
      <c r="HV38" s="73" t="s">
        <v>632</v>
      </c>
      <c r="HW38" s="73" t="s">
        <v>632</v>
      </c>
      <c r="HX38" s="73" t="s">
        <v>632</v>
      </c>
      <c r="HY38" s="73" t="s">
        <v>632</v>
      </c>
      <c r="HZ38" s="5" t="s">
        <v>144</v>
      </c>
    </row>
    <row r="39" spans="1:234" ht="15" customHeight="1">
      <c r="A39" s="439" t="s">
        <v>683</v>
      </c>
      <c r="B39" s="90" t="s">
        <v>673</v>
      </c>
      <c r="C39" s="120">
        <v>40908</v>
      </c>
      <c r="D39" s="202"/>
      <c r="E39" s="211"/>
      <c r="F39" s="211"/>
      <c r="G39" s="211"/>
      <c r="H39" s="211"/>
      <c r="I39" s="211"/>
      <c r="J39" s="211"/>
      <c r="K39" s="211"/>
      <c r="L39" s="211"/>
      <c r="M39" s="211"/>
      <c r="N39" s="211"/>
      <c r="O39" s="211"/>
      <c r="P39" s="211"/>
      <c r="Q39" s="211"/>
      <c r="R39" s="211"/>
      <c r="S39" s="211"/>
      <c r="T39" s="211"/>
      <c r="U39" s="211"/>
      <c r="V39" s="211"/>
      <c r="W39" s="211"/>
      <c r="X39" s="211"/>
      <c r="Y39" s="211"/>
      <c r="Z39" s="211"/>
      <c r="AA39" s="220"/>
      <c r="AB39" s="211"/>
      <c r="AC39" s="211"/>
      <c r="AD39" s="211"/>
      <c r="AE39" s="211"/>
      <c r="AF39" s="211"/>
      <c r="AG39" s="211"/>
      <c r="AH39" s="211"/>
      <c r="AI39" s="211"/>
      <c r="AJ39" s="79">
        <f t="shared" ref="AJ39:AJ79" si="0">(IF(ISBLANK(G39),0,G39-$G$34)+IF(ISBLANK(H39),0,H39-$H$34)+IF(ISBLANK(I39),0,I39-$I$34)+IF(ISBLANK(J39),0,J39-$J$34)+IF(ISBLANK(K39),0,K39-$K$34)+IF(ISBLANK(L39),0,L39-$L$34)+IF(ISBLANK(M39),0,M39-$M$34)+IF(ISBLANK(N39),0,N39-$N$34)+IF(ISBLANK(O39),0,O39-$O$34)+IF(ISBLANK(P39),0,P39-$P$34)+IF(ISBLANK(Q39),0,Q39-$Q$34)+IF(ISBLANK(R39),0,R39-$R$34)+IF(ISBLANK(S39),0,S39-$S$34)+IF(ISBLANK(T39),0,T39-$T$34)+IF(ISBLANK(U39),0,U39-$U$34)+IF(ISBLANK(V39),0,V39-$V$34)+IF(ISBLANK(W39),0,W39-$W$34)+IF(ISBLANK(X39),0,X39-$X$34)+IF(ISBLANK(Y39),0,Y39-$Y$34)+IF(ISBLANK(Z39),0,Z39-$Z$34)+IF(ISBLANK(AA39),0,AA39-$AA$34)+IF(ISBLANK(AB39),0,AB39-$AB$34)+IF(ISBLANK(AC39),0,AC39-$AC$34)+IF(ISBLANK(AD39),0,AD39-$AD$34)+IF(ISBLANK(AE39),0,AE39-$AE$34)+IF(ISBLANK(AF39),0,AF39-$AF$34)+IF(ISBLANK(AG39),0,AG39-$AG$34)+IF(ISBLANK(AH39),0,AH39-$AH$34)+IF(ISBLANK(AI39),0,AI39-$AI$34))/30</f>
        <v>0</v>
      </c>
      <c r="AK39" s="75"/>
      <c r="AL39" s="75"/>
      <c r="AM39" s="75"/>
      <c r="AN39" s="75"/>
      <c r="AO39" s="75"/>
      <c r="AP39" s="75"/>
      <c r="AQ39" s="75"/>
      <c r="AR39" s="75"/>
      <c r="AS39" s="75"/>
      <c r="AT39" s="75"/>
      <c r="AU39" s="75"/>
      <c r="AV39" s="75"/>
      <c r="AW39" s="75"/>
      <c r="AX39" s="75"/>
      <c r="AY39" s="75"/>
      <c r="AZ39" s="75"/>
      <c r="BA39" s="75"/>
      <c r="BB39" s="75"/>
      <c r="BC39" s="75"/>
      <c r="BD39" s="75"/>
      <c r="BE39" s="75"/>
      <c r="BF39" s="75"/>
      <c r="BG39" s="75"/>
      <c r="BH39" s="75"/>
      <c r="BI39" s="75"/>
      <c r="BJ39" s="75"/>
      <c r="BK39" s="75"/>
      <c r="BL39" s="75"/>
      <c r="BM39" s="75"/>
      <c r="BN39" s="75"/>
      <c r="BO39" s="75"/>
      <c r="BP39" s="75"/>
      <c r="BQ39" s="79">
        <f t="shared" ref="BQ39:BQ79" si="1">(IF(ISBLANK(AN39),0,AN39-$AN$34)+IF(ISBLANK(AO39),0,AO39-$AO$34)+IF(ISBLANK(AP39),0,AP39-$AP$34)+IF(ISBLANK(AQ39),0,AQ39-$AQ$34)+IF(ISBLANK(AR39),0,AR39-$AR$34)+IF(ISBLANK(AS39),0,AS39-$AS$34)+IF(ISBLANK(AT39),0,AT39-$AT$34)+IF(ISBLANK(AU39),0,AU39-$AU$34)+IF(ISBLANK(AV39),0,AV39-$AV$34)+IF(ISBLANK(AW39),0,AW39-$AW$34)+IF(ISBLANK(AX39),0,AX39-$AX$34)+IF(ISBLANK(AY39),0,AY39-$AY$34)+IF(ISBLANK(AZ39),0,AZ39-$AZ$34)+IF(ISBLANK(BA39),0,BA39-$BA$34)+IF(ISBLANK(BB39),0,BB39-$BB$34)+IF(ISBLANK(BC39),0,BC39-$BC$34)+IF(ISBLANK(BD39),0,BD39-$BD$34)+IF(ISBLANK(BE39),0,BE39-$BE$34)+IF(ISBLANK(BF39),0,BF39-$BF$34)+IF(ISBLANK(BG39),0,BG39-$BG$34)+IF(ISBLANK(BH39),0,BH39-$BH$34)+IF(ISBLANK(BI39),0,BI39-$BI$34)+IF(ISBLANK(BJ39),0,BJ39-$BJ$34)+IF(ISBLANK(BK39),0,BK39-$BK$34)+IF(ISBLANK(BL39),0,BL39-$BL$34)+IF(ISBLANK(BM39),0,BM39-$BM$34)+IF(ISBLANK(BN39),0,BN39-$BN$34)+IF(ISBLANK(BO39),0,BO39-$BO$34)+IF(ISBLANK(BP39),0,BP39-$BP$34))/30</f>
        <v>0</v>
      </c>
      <c r="BR39" s="75"/>
      <c r="BS39" s="75"/>
      <c r="BT39" s="75"/>
      <c r="BU39" s="75"/>
      <c r="BV39" s="75"/>
      <c r="BW39" s="75"/>
      <c r="BX39" s="75"/>
      <c r="BY39" s="75"/>
      <c r="BZ39" s="75"/>
      <c r="CA39" s="75"/>
      <c r="CB39" s="75"/>
      <c r="CC39" s="75"/>
      <c r="CD39" s="75"/>
      <c r="CE39" s="75"/>
      <c r="CF39" s="75"/>
      <c r="CG39" s="75"/>
      <c r="CH39" s="75"/>
      <c r="CI39" s="75"/>
      <c r="CJ39" s="75"/>
      <c r="CK39" s="75"/>
      <c r="CL39" s="75"/>
      <c r="CM39" s="75"/>
      <c r="CN39" s="75"/>
      <c r="CO39" s="75"/>
      <c r="CP39" s="75"/>
      <c r="CQ39" s="75"/>
      <c r="CR39" s="75"/>
      <c r="CS39" s="75"/>
      <c r="CT39" s="75"/>
      <c r="CU39" s="75"/>
      <c r="CV39" s="75"/>
      <c r="CW39" s="75"/>
      <c r="CX39" s="79">
        <f t="shared" ref="CX39:CX79" si="2">(IF(ISBLANK(BU39),0,BU39-$BU$34)+IF(ISBLANK(BV39),0,BV39-$BV$34)+IF(ISBLANK(BW39),0,BW39-$BW$34)+IF(ISBLANK(BX39),0,BX39-$BX$34)+IF(ISBLANK(BY39),0,BY39-$BY$34)+IF(ISBLANK(BZ39),0,BZ39-$BZ$34)+IF(ISBLANK(CA39),0,CA39-$CA$34)+IF(ISBLANK(CB39),0,CB39-$CB$34)+IF(ISBLANK(CC39),0,CC39-$CC$34)+IF(ISBLANK(CD39),0,CD39-$CD$34)+IF(ISBLANK(CE39),0,CE39-$CE$34)+IF(ISBLANK(CF39),0,CF39-$CF$34)+IF(ISBLANK(CG39),0,CG39-$CG$34)+IF(ISBLANK(CH39),0,CH39-$CH$34)+IF(ISBLANK(CI39),0,CI39-$CI$34)+IF(ISBLANK(CJ39),0,CJ39-$CJ$34)+IF(ISBLANK(CK39),0,CK39-$CK$34)+IF(ISBLANK(CL39),0,CL39-$CL$34)+IF(ISBLANK(CM39),0,CM39-$CM$34)+IF(ISBLANK(CN39),0,CN39-$CN$34)+IF(ISBLANK(CO39),0,CO39-$CO$34)+IF(ISBLANK(CP39),0,CP39-$CP$34)+IF(ISBLANK(CQ39),0,CQ39-$CQ$34)+IF(ISBLANK(CR39),0,CR39-$CR$34)+IF(ISBLANK(CS39),0,CS39-$CS$34)+IF(ISBLANK(CT39),0,CT39-$CT$34)+IF(ISBLANK(CU39),0,CU39-$CU$34)+IF(ISBLANK(CV39),0,CV39-$CV$34)+IF(ISBLANK(CW39),0,CW39-$CW$34))/30</f>
        <v>0</v>
      </c>
      <c r="CY39" s="75"/>
      <c r="CZ39" s="75"/>
      <c r="DA39" s="75"/>
      <c r="DB39" s="75"/>
      <c r="DC39" s="75"/>
      <c r="DD39" s="75"/>
      <c r="DE39" s="75"/>
      <c r="DF39" s="75"/>
      <c r="DG39" s="75"/>
      <c r="DH39" s="75"/>
      <c r="DI39" s="75"/>
      <c r="DJ39" s="75"/>
      <c r="DK39" s="75"/>
      <c r="DL39" s="75"/>
      <c r="DM39" s="75"/>
      <c r="DN39" s="75"/>
      <c r="DO39" s="75"/>
      <c r="DP39" s="75"/>
      <c r="DQ39" s="75"/>
      <c r="DR39" s="75"/>
      <c r="DS39" s="75"/>
      <c r="DT39" s="75"/>
      <c r="DU39" s="75"/>
      <c r="DV39" s="75"/>
      <c r="DW39" s="75"/>
      <c r="DX39" s="75"/>
      <c r="DY39" s="75"/>
      <c r="DZ39" s="75"/>
      <c r="EA39" s="75"/>
      <c r="EB39" s="75"/>
      <c r="EC39" s="75"/>
      <c r="ED39" s="75"/>
      <c r="EE39" s="79">
        <f t="shared" ref="EE39:EE79" si="3">(IF(ISBLANK(DB39),0,DB39-$DB$34)+IF(ISBLANK(DC39),0,DC39-$DC$34)+IF(ISBLANK(DD39),0,DD39-$DD$34)+IF(ISBLANK(DE39),0,DE39-$DE$34)+IF(ISBLANK(DF39),0,DF39-$DF$34)+IF(ISBLANK(DG39),0,DG39-$DG$34)+IF(ISBLANK(DH39),0,DH39-$DH$34)+IF(ISBLANK(DI39),0,DI39-$DI$34)+IF(ISBLANK(DJ39),0,DJ39-$DJ$34)+IF(ISBLANK(DK39),0,DK39-$DK$34)+IF(ISBLANK(DL39),0,DL39-$DL$34)+IF(ISBLANK(DM39),0,DM39-$DM$34)+IF(ISBLANK(DN39),0,DN39-$DN$34)+IF(ISBLANK(DO39),0,DO39-$DO$34)+IF(ISBLANK(DP39),0,DP39-$DP$34)+IF(ISBLANK(DQ39),0,DQ39-$DQ$34)+IF(ISBLANK(DR39),0,DR39-$DR$34)+IF(ISBLANK(DS39),0,DS39-$DS$34)+IF(ISBLANK(DT39),0,DT39-$DT$34)+IF(ISBLANK(DU39),0,DU39-$DU$34)+IF(ISBLANK(DV39),0,DV39-$DV$34)+IF(ISBLANK(DW39),0,DW39-$DW$34)+IF(ISBLANK(DX39),0,DX39-$DX$34)+IF(ISBLANK(DY39),0,DY39-$DY$34)+IF(ISBLANK(DZ39),0,DZ39-$DZ$34)+IF(ISBLANK(EA39),0,EA39-$EA$34)+IF(ISBLANK(EB39),0,EB39-$EB$34)+IF(ISBLANK(EC39),0,EC39-$EC$34)+IF(ISBLANK(ED39),0,ED39-$ED$34))/30</f>
        <v>0</v>
      </c>
      <c r="EF39" s="75"/>
      <c r="EG39" s="75"/>
      <c r="EH39" s="75"/>
      <c r="EI39" s="75"/>
      <c r="EJ39" s="75"/>
      <c r="EK39" s="75"/>
      <c r="EL39" s="75"/>
      <c r="EM39" s="75"/>
      <c r="EN39" s="75"/>
      <c r="EO39" s="75"/>
      <c r="EP39" s="75"/>
      <c r="EQ39" s="75"/>
      <c r="ER39" s="75"/>
      <c r="ES39" s="75"/>
      <c r="ET39" s="75"/>
      <c r="EU39" s="75"/>
      <c r="EV39" s="75"/>
      <c r="EW39" s="75"/>
      <c r="EX39" s="75"/>
      <c r="EY39" s="75"/>
      <c r="EZ39" s="75"/>
      <c r="FA39" s="75"/>
      <c r="FB39" s="75"/>
      <c r="FC39" s="75"/>
      <c r="FD39" s="75"/>
      <c r="FE39" s="75"/>
      <c r="FF39" s="75"/>
      <c r="FG39" s="75"/>
      <c r="FH39" s="75"/>
      <c r="FI39" s="75"/>
      <c r="FJ39" s="75"/>
      <c r="FK39" s="75"/>
      <c r="FL39" s="79">
        <f t="shared" ref="FL39:FL79" si="4">(IF(ISBLANK(EI39),0,EI39-$EI$34)+IF(ISBLANK(EJ39),0,EJ39-$EJ$34)+IF(ISBLANK(EK39),0,EK39-$EK$34)+IF(ISBLANK(EL39),0,EL39-$EL$34)+IF(ISBLANK(EM39),0,EM39-$EM$34)+IF(ISBLANK(EN39),0,EN39-$EN$34)+IF(ISBLANK(EO39),0,EO39-$EO$34)+IF(ISBLANK(EP39),0,EP39-$EP$34)+IF(ISBLANK(EQ39),0,EQ39-$EQ$34)+IF(ISBLANK(ER39),0,ER39-$ER$34)+IF(ISBLANK(ES39),0,ES39-$ES$34)+IF(ISBLANK(ET39),0,ET39-$ET$34)+IF(ISBLANK(EU39),0,EU39-$EU$34)+IF(ISBLANK(EV39),0,EV39-$EV$34)+IF(ISBLANK(EW39),0,EW39-$EW$34)+IF(ISBLANK(EX39),0,EX39-$EX$34)+IF(ISBLANK(EY39),0,EY39-$EY$34)+IF(ISBLANK(EZ39),0,EZ39-$EZ$34)+IF(ISBLANK(FA39),0,FA39-$FA$34)+IF(ISBLANK(FB39),0,FB39-$FB$34)+IF(ISBLANK(FC39),0,FC39-$FC$34)+IF(ISBLANK(FD39),0,FD39-$FD$34)+IF(ISBLANK(FE39),0,FE39-$FE$34)+IF(ISBLANK(FF39),0,FF39-$FF$34)+IF(ISBLANK(FG39),0,FG39-$FG$34)+IF(ISBLANK(FH39),0,FH39-$FH$34)+IF(ISBLANK(FI39),0,FI39-$FI$34)+IF(ISBLANK(FJ39),0,FJ39-$FJ$34)+IF(ISBLANK(FK39),0,FK39-$FK$34))/30</f>
        <v>0</v>
      </c>
      <c r="FM39" s="75"/>
      <c r="FN39" s="75"/>
      <c r="FO39" s="75"/>
      <c r="FP39" s="75"/>
      <c r="FQ39" s="75"/>
      <c r="FR39" s="75"/>
      <c r="FS39" s="75"/>
      <c r="FT39" s="75"/>
      <c r="FU39" s="75"/>
      <c r="FV39" s="75"/>
      <c r="FW39" s="75"/>
      <c r="FX39" s="75"/>
      <c r="FY39" s="75"/>
      <c r="FZ39" s="75"/>
      <c r="GA39" s="75"/>
      <c r="GB39" s="75"/>
      <c r="GC39" s="75"/>
      <c r="GD39" s="75"/>
      <c r="GE39" s="75"/>
      <c r="GF39" s="75"/>
      <c r="GG39" s="75"/>
      <c r="GH39" s="75"/>
      <c r="GI39" s="75"/>
      <c r="GJ39" s="75"/>
      <c r="GK39" s="75"/>
      <c r="GL39" s="75"/>
      <c r="GM39" s="75"/>
      <c r="GN39" s="75"/>
      <c r="GO39" s="75"/>
      <c r="GP39" s="75"/>
      <c r="GQ39" s="75"/>
      <c r="GR39" s="75"/>
      <c r="GS39" s="79">
        <f t="shared" ref="GS39:GS79" si="5">(IF(ISBLANK(FP39),0,FP39-$FP$34)+IF(ISBLANK(FQ39),0,FQ39-$FQ$34)+IF(ISBLANK(FR39),0,FR39-$FR$34)+IF(ISBLANK(FS39),0,FS39-$FS$34)+IF(ISBLANK(FT39),0,FT39-$FT$34)+IF(ISBLANK(FU39),0,FU39-$FU$34)+IF(ISBLANK(FV39),0,FV39-$FV$34)+IF(ISBLANK(FW39),0,FW39-$FW$34)+IF(ISBLANK(FX39),0,FX39-$FX$34)+IF(ISBLANK(FY39),0,FY39-$FY$34)+IF(ISBLANK(FZ39),0,FZ39-$FZ$34)+IF(ISBLANK(GA39),0,GA39-$GA$34)+IF(ISBLANK(GB39),0,GB39-$GB$34)+IF(ISBLANK(GC39),0,GC39-$GC$34)+IF(ISBLANK(GD39),0,GD39-$GD$34)+IF(ISBLANK(GE39),0,GE39-$GE$34)+IF(ISBLANK(GF39),0,GF39-$GF$34)+IF(ISBLANK(GG39),0,GG39-$GG$34)+IF(ISBLANK(GH39),0,GH39-$GH$34)+IF(ISBLANK(GI39),0,GI39-$GI$34)+IF(ISBLANK(GJ39),0,GJ39-$GJ$34)+IF(ISBLANK(GK39),0,GK39-$GK$34)+IF(ISBLANK(GL39),0,GL39-$GL$34)+IF(ISBLANK(GM39),0,GM39-$GM$34)+IF(ISBLANK(GN39),0,GN39-$GN$34)+IF(ISBLANK(GO39),0,GO39-$GO$34)+IF(ISBLANK(GP39),0,GP39-$GP$34)+IF(ISBLANK(GQ39),0,GQ39-$GQ$34)+IF(ISBLANK(GR39),0,GR39-$GR$34))/30</f>
        <v>0</v>
      </c>
      <c r="GT39" s="75"/>
      <c r="GU39" s="75"/>
      <c r="GV39" s="75"/>
      <c r="GW39" s="75"/>
      <c r="GX39" s="75"/>
      <c r="GY39" s="75"/>
      <c r="GZ39" s="75"/>
      <c r="HA39" s="75"/>
      <c r="HB39" s="75"/>
      <c r="HC39" s="75"/>
      <c r="HD39" s="75"/>
      <c r="HE39" s="75"/>
      <c r="HF39" s="75"/>
      <c r="HG39" s="75"/>
      <c r="HH39" s="75"/>
      <c r="HI39" s="75"/>
      <c r="HJ39" s="75"/>
      <c r="HK39" s="75"/>
      <c r="HL39" s="75"/>
      <c r="HM39" s="75"/>
      <c r="HN39" s="75"/>
      <c r="HO39" s="75"/>
      <c r="HP39" s="75"/>
      <c r="HQ39" s="75"/>
      <c r="HR39" s="75"/>
      <c r="HS39" s="75"/>
      <c r="HT39" s="75"/>
      <c r="HU39" s="75"/>
      <c r="HV39" s="75"/>
      <c r="HW39" s="75"/>
      <c r="HX39" s="75"/>
      <c r="HY39" s="75"/>
      <c r="HZ39" s="79">
        <f t="shared" ref="HZ39:HZ79" si="6">(IF(ISBLANK(GW39),0,GW39-$GW$34)+IF(ISBLANK(GX39),0,GX39-$GX$34)+IF(ISBLANK(GY39),0,GY39-$GY$34)+IF(ISBLANK(GZ39),0,GZ39-$GZ$34)+IF(ISBLANK(HA39),0,HA39-$HA$34)+IF(ISBLANK(HB39),0,HB39-$HB$34)+IF(ISBLANK(HC39),0,HC39-$HC$34)+IF(ISBLANK(HD39),0,HD39-$HD$34)+IF(ISBLANK(HE39),0,HE39-$HE$34)+IF(ISBLANK(HF39),0,HF39-$HF$34)+IF(ISBLANK(HG39),0,HG39-$HG$34)+IF(ISBLANK(HH39),0,HH39-$HH$34)+IF(ISBLANK(HI39),0,HI39-$HI$34)+IF(ISBLANK(HJ39),0,HJ39-$HJ$34)+IF(ISBLANK(HK39),0,HK39-$HK$34)+IF(ISBLANK(HL39),0,HL39-$HL$34)+IF(ISBLANK(HM39),0,HM39-$HM$34)+IF(ISBLANK(HN39),0,HN39-$HN$34)+IF(ISBLANK(HO39),0,HO39-$HO$34)+IF(ISBLANK(HP39),0,HP39-$HP$34)+IF(ISBLANK(HQ39),0,HQ39-$HQ$34)+IF(ISBLANK(HR39),0,HR39-$HR$34)+IF(ISBLANK(HS39),0,HS39-$HS$34)+IF(ISBLANK(HT39),0,HT39-$HT$34)+IF(ISBLANK(HU39),0,HU39-$HU$34)+IF(ISBLANK(HV39),0,HV39-$HV$34)+IF(ISBLANK(HW39),0,HW39-$HW$34)+IF(ISBLANK(HX39),0,HX39-$HX$34)+IF(ISBLANK(HY39),0,HY39-$HY$34))/30</f>
        <v>0</v>
      </c>
    </row>
    <row r="40" spans="1:234" ht="15" customHeight="1">
      <c r="A40" s="440"/>
      <c r="B40" s="91" t="s">
        <v>670</v>
      </c>
      <c r="C40" s="121">
        <v>40939</v>
      </c>
      <c r="D40" s="203"/>
      <c r="E40" s="212"/>
      <c r="F40" s="212"/>
      <c r="G40" s="212"/>
      <c r="H40" s="212"/>
      <c r="I40" s="212"/>
      <c r="J40" s="212"/>
      <c r="K40" s="212"/>
      <c r="L40" s="212"/>
      <c r="M40" s="212"/>
      <c r="N40" s="212"/>
      <c r="O40" s="212"/>
      <c r="P40" s="212"/>
      <c r="Q40" s="212"/>
      <c r="R40" s="212"/>
      <c r="S40" s="212"/>
      <c r="T40" s="212"/>
      <c r="U40" s="212"/>
      <c r="V40" s="212"/>
      <c r="W40" s="212"/>
      <c r="X40" s="212"/>
      <c r="Y40" s="212"/>
      <c r="Z40" s="212"/>
      <c r="AA40" s="221"/>
      <c r="AB40" s="212"/>
      <c r="AC40" s="212"/>
      <c r="AD40" s="212"/>
      <c r="AE40" s="212"/>
      <c r="AF40" s="212"/>
      <c r="AG40" s="212"/>
      <c r="AH40" s="212"/>
      <c r="AI40" s="212"/>
      <c r="AJ40" s="80">
        <f t="shared" si="0"/>
        <v>0</v>
      </c>
      <c r="AK40" s="74"/>
      <c r="AL40" s="74"/>
      <c r="AM40" s="74"/>
      <c r="AN40" s="74"/>
      <c r="AO40" s="74"/>
      <c r="AP40" s="74"/>
      <c r="AQ40" s="74"/>
      <c r="AR40" s="74"/>
      <c r="AS40" s="74"/>
      <c r="AT40" s="74"/>
      <c r="AU40" s="74"/>
      <c r="AV40" s="74"/>
      <c r="AW40" s="74"/>
      <c r="AX40" s="74"/>
      <c r="AY40" s="74"/>
      <c r="AZ40" s="74"/>
      <c r="BA40" s="74"/>
      <c r="BB40" s="74"/>
      <c r="BC40" s="74"/>
      <c r="BD40" s="74"/>
      <c r="BE40" s="74"/>
      <c r="BF40" s="74"/>
      <c r="BG40" s="74"/>
      <c r="BH40" s="74"/>
      <c r="BI40" s="74"/>
      <c r="BJ40" s="74"/>
      <c r="BK40" s="74"/>
      <c r="BL40" s="74"/>
      <c r="BM40" s="74"/>
      <c r="BN40" s="74"/>
      <c r="BO40" s="74"/>
      <c r="BP40" s="74"/>
      <c r="BQ40" s="80">
        <f t="shared" si="1"/>
        <v>0</v>
      </c>
      <c r="BR40" s="74"/>
      <c r="BS40" s="74"/>
      <c r="BT40" s="74"/>
      <c r="BU40" s="74"/>
      <c r="BV40" s="74"/>
      <c r="BW40" s="74"/>
      <c r="BX40" s="74"/>
      <c r="BY40" s="74"/>
      <c r="BZ40" s="74"/>
      <c r="CA40" s="74"/>
      <c r="CB40" s="74"/>
      <c r="CC40" s="74"/>
      <c r="CD40" s="74"/>
      <c r="CE40" s="74"/>
      <c r="CF40" s="74"/>
      <c r="CG40" s="74"/>
      <c r="CH40" s="74"/>
      <c r="CI40" s="74"/>
      <c r="CJ40" s="74"/>
      <c r="CK40" s="74"/>
      <c r="CL40" s="74"/>
      <c r="CM40" s="74"/>
      <c r="CN40" s="74"/>
      <c r="CO40" s="74"/>
      <c r="CP40" s="74"/>
      <c r="CQ40" s="74"/>
      <c r="CR40" s="74"/>
      <c r="CS40" s="74"/>
      <c r="CT40" s="74"/>
      <c r="CU40" s="74"/>
      <c r="CV40" s="74"/>
      <c r="CW40" s="74"/>
      <c r="CX40" s="80">
        <f t="shared" si="2"/>
        <v>0</v>
      </c>
      <c r="CY40" s="74"/>
      <c r="CZ40" s="74"/>
      <c r="DA40" s="74"/>
      <c r="DB40" s="74"/>
      <c r="DC40" s="74"/>
      <c r="DD40" s="74"/>
      <c r="DE40" s="74"/>
      <c r="DF40" s="74"/>
      <c r="DG40" s="74"/>
      <c r="DH40" s="74"/>
      <c r="DI40" s="74"/>
      <c r="DJ40" s="74"/>
      <c r="DK40" s="74"/>
      <c r="DL40" s="74"/>
      <c r="DM40" s="74"/>
      <c r="DN40" s="74"/>
      <c r="DO40" s="74"/>
      <c r="DP40" s="74"/>
      <c r="DQ40" s="74"/>
      <c r="DR40" s="74"/>
      <c r="DS40" s="74"/>
      <c r="DT40" s="74"/>
      <c r="DU40" s="74"/>
      <c r="DV40" s="74"/>
      <c r="DW40" s="74"/>
      <c r="DX40" s="74"/>
      <c r="DY40" s="74"/>
      <c r="DZ40" s="74"/>
      <c r="EA40" s="74"/>
      <c r="EB40" s="74"/>
      <c r="EC40" s="74"/>
      <c r="ED40" s="74"/>
      <c r="EE40" s="80">
        <f t="shared" si="3"/>
        <v>0</v>
      </c>
      <c r="EF40" s="74"/>
      <c r="EG40" s="74"/>
      <c r="EH40" s="74"/>
      <c r="EI40" s="74"/>
      <c r="EJ40" s="74"/>
      <c r="EK40" s="74"/>
      <c r="EL40" s="74"/>
      <c r="EM40" s="74"/>
      <c r="EN40" s="74"/>
      <c r="EO40" s="74"/>
      <c r="EP40" s="74"/>
      <c r="EQ40" s="74"/>
      <c r="ER40" s="74"/>
      <c r="ES40" s="74"/>
      <c r="ET40" s="74"/>
      <c r="EU40" s="74"/>
      <c r="EV40" s="74"/>
      <c r="EW40" s="74"/>
      <c r="EX40" s="74"/>
      <c r="EY40" s="74"/>
      <c r="EZ40" s="74"/>
      <c r="FA40" s="74"/>
      <c r="FB40" s="74"/>
      <c r="FC40" s="74"/>
      <c r="FD40" s="74"/>
      <c r="FE40" s="74"/>
      <c r="FF40" s="74"/>
      <c r="FG40" s="74"/>
      <c r="FH40" s="74"/>
      <c r="FI40" s="74"/>
      <c r="FJ40" s="74"/>
      <c r="FK40" s="74"/>
      <c r="FL40" s="80">
        <f t="shared" si="4"/>
        <v>0</v>
      </c>
      <c r="FM40" s="74"/>
      <c r="FN40" s="74"/>
      <c r="FO40" s="74"/>
      <c r="FP40" s="74"/>
      <c r="FQ40" s="74"/>
      <c r="FR40" s="74"/>
      <c r="FS40" s="74"/>
      <c r="FT40" s="74"/>
      <c r="FU40" s="74"/>
      <c r="FV40" s="74"/>
      <c r="FW40" s="74"/>
      <c r="FX40" s="74"/>
      <c r="FY40" s="74"/>
      <c r="FZ40" s="74"/>
      <c r="GA40" s="74"/>
      <c r="GB40" s="74"/>
      <c r="GC40" s="74"/>
      <c r="GD40" s="74"/>
      <c r="GE40" s="74"/>
      <c r="GF40" s="74"/>
      <c r="GG40" s="74"/>
      <c r="GH40" s="74"/>
      <c r="GI40" s="74"/>
      <c r="GJ40" s="74"/>
      <c r="GK40" s="74"/>
      <c r="GL40" s="74"/>
      <c r="GM40" s="74"/>
      <c r="GN40" s="74"/>
      <c r="GO40" s="74"/>
      <c r="GP40" s="74"/>
      <c r="GQ40" s="74"/>
      <c r="GR40" s="74"/>
      <c r="GS40" s="80">
        <f t="shared" si="5"/>
        <v>0</v>
      </c>
      <c r="GT40" s="74"/>
      <c r="GU40" s="74"/>
      <c r="GV40" s="74"/>
      <c r="GW40" s="74"/>
      <c r="GX40" s="74"/>
      <c r="GY40" s="74"/>
      <c r="GZ40" s="74"/>
      <c r="HA40" s="74"/>
      <c r="HB40" s="74"/>
      <c r="HC40" s="74"/>
      <c r="HD40" s="74"/>
      <c r="HE40" s="74"/>
      <c r="HF40" s="74"/>
      <c r="HG40" s="74"/>
      <c r="HH40" s="74"/>
      <c r="HI40" s="74"/>
      <c r="HJ40" s="74"/>
      <c r="HK40" s="74"/>
      <c r="HL40" s="74"/>
      <c r="HM40" s="74"/>
      <c r="HN40" s="74"/>
      <c r="HO40" s="74"/>
      <c r="HP40" s="74"/>
      <c r="HQ40" s="74"/>
      <c r="HR40" s="74"/>
      <c r="HS40" s="74"/>
      <c r="HT40" s="74"/>
      <c r="HU40" s="74"/>
      <c r="HV40" s="74"/>
      <c r="HW40" s="74"/>
      <c r="HX40" s="74"/>
      <c r="HY40" s="74"/>
      <c r="HZ40" s="80">
        <f t="shared" si="6"/>
        <v>0</v>
      </c>
    </row>
    <row r="41" spans="1:234" ht="15" customHeight="1">
      <c r="A41" s="440"/>
      <c r="B41" s="91" t="s">
        <v>671</v>
      </c>
      <c r="C41" s="121">
        <v>40967</v>
      </c>
      <c r="D41" s="204"/>
      <c r="E41" s="213"/>
      <c r="F41" s="213"/>
      <c r="G41" s="213"/>
      <c r="H41" s="213"/>
      <c r="I41" s="213"/>
      <c r="J41" s="213"/>
      <c r="K41" s="213"/>
      <c r="L41" s="213"/>
      <c r="M41" s="213"/>
      <c r="N41" s="213"/>
      <c r="O41" s="213"/>
      <c r="P41" s="213"/>
      <c r="Q41" s="213"/>
      <c r="R41" s="213"/>
      <c r="S41" s="213"/>
      <c r="T41" s="213"/>
      <c r="U41" s="213"/>
      <c r="V41" s="213"/>
      <c r="W41" s="213"/>
      <c r="X41" s="213"/>
      <c r="Y41" s="213"/>
      <c r="Z41" s="213"/>
      <c r="AA41" s="222"/>
      <c r="AB41" s="213"/>
      <c r="AC41" s="213"/>
      <c r="AD41" s="213"/>
      <c r="AE41" s="213"/>
      <c r="AF41" s="213"/>
      <c r="AG41" s="213"/>
      <c r="AH41" s="213"/>
      <c r="AI41" s="213"/>
      <c r="AJ41" s="81">
        <f t="shared" si="0"/>
        <v>0</v>
      </c>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81">
        <f t="shared" si="1"/>
        <v>0</v>
      </c>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2"/>
      <c r="CQ41" s="32"/>
      <c r="CR41" s="32"/>
      <c r="CS41" s="32"/>
      <c r="CT41" s="32"/>
      <c r="CU41" s="32"/>
      <c r="CV41" s="32"/>
      <c r="CW41" s="32"/>
      <c r="CX41" s="81">
        <f t="shared" si="2"/>
        <v>0</v>
      </c>
      <c r="CY41" s="32"/>
      <c r="CZ41" s="32"/>
      <c r="DA41" s="32"/>
      <c r="DB41" s="32"/>
      <c r="DC41" s="32"/>
      <c r="DD41" s="32"/>
      <c r="DE41" s="32"/>
      <c r="DF41" s="32"/>
      <c r="DG41" s="32"/>
      <c r="DH41" s="32"/>
      <c r="DI41" s="32"/>
      <c r="DJ41" s="32"/>
      <c r="DK41" s="32"/>
      <c r="DL41" s="32"/>
      <c r="DM41" s="32"/>
      <c r="DN41" s="32"/>
      <c r="DO41" s="32"/>
      <c r="DP41" s="32"/>
      <c r="DQ41" s="32"/>
      <c r="DR41" s="32"/>
      <c r="DS41" s="32"/>
      <c r="DT41" s="32"/>
      <c r="DU41" s="32"/>
      <c r="DV41" s="32"/>
      <c r="DW41" s="32"/>
      <c r="DX41" s="32"/>
      <c r="DY41" s="32"/>
      <c r="DZ41" s="32"/>
      <c r="EA41" s="32"/>
      <c r="EB41" s="32"/>
      <c r="EC41" s="32"/>
      <c r="ED41" s="32"/>
      <c r="EE41" s="81">
        <f t="shared" si="3"/>
        <v>0</v>
      </c>
      <c r="EF41" s="32"/>
      <c r="EG41" s="32"/>
      <c r="EH41" s="32"/>
      <c r="EI41" s="32"/>
      <c r="EJ41" s="32"/>
      <c r="EK41" s="32"/>
      <c r="EL41" s="32"/>
      <c r="EM41" s="32"/>
      <c r="EN41" s="32"/>
      <c r="EO41" s="32"/>
      <c r="EP41" s="32"/>
      <c r="EQ41" s="32"/>
      <c r="ER41" s="32"/>
      <c r="ES41" s="32"/>
      <c r="ET41" s="32"/>
      <c r="EU41" s="32"/>
      <c r="EV41" s="32"/>
      <c r="EW41" s="32"/>
      <c r="EX41" s="32"/>
      <c r="EY41" s="32"/>
      <c r="EZ41" s="32"/>
      <c r="FA41" s="32"/>
      <c r="FB41" s="32"/>
      <c r="FC41" s="32"/>
      <c r="FD41" s="32"/>
      <c r="FE41" s="32"/>
      <c r="FF41" s="32"/>
      <c r="FG41" s="32"/>
      <c r="FH41" s="32"/>
      <c r="FI41" s="32"/>
      <c r="FJ41" s="32"/>
      <c r="FK41" s="32"/>
      <c r="FL41" s="81">
        <f t="shared" si="4"/>
        <v>0</v>
      </c>
      <c r="FM41" s="32"/>
      <c r="FN41" s="32"/>
      <c r="FO41" s="32"/>
      <c r="FP41" s="32"/>
      <c r="FQ41" s="32"/>
      <c r="FR41" s="32"/>
      <c r="FS41" s="32"/>
      <c r="FT41" s="32"/>
      <c r="FU41" s="32"/>
      <c r="FV41" s="32"/>
      <c r="FW41" s="32"/>
      <c r="FX41" s="32"/>
      <c r="FY41" s="32"/>
      <c r="FZ41" s="32"/>
      <c r="GA41" s="32"/>
      <c r="GB41" s="32"/>
      <c r="GC41" s="32"/>
      <c r="GD41" s="32"/>
      <c r="GE41" s="32"/>
      <c r="GF41" s="32"/>
      <c r="GG41" s="32"/>
      <c r="GH41" s="32"/>
      <c r="GI41" s="32"/>
      <c r="GJ41" s="32"/>
      <c r="GK41" s="32"/>
      <c r="GL41" s="32"/>
      <c r="GM41" s="32"/>
      <c r="GN41" s="32"/>
      <c r="GO41" s="32"/>
      <c r="GP41" s="32"/>
      <c r="GQ41" s="32"/>
      <c r="GR41" s="32"/>
      <c r="GS41" s="81">
        <f t="shared" si="5"/>
        <v>0</v>
      </c>
      <c r="GT41" s="32"/>
      <c r="GU41" s="32"/>
      <c r="GV41" s="32"/>
      <c r="GW41" s="32"/>
      <c r="GX41" s="32"/>
      <c r="GY41" s="32"/>
      <c r="GZ41" s="32"/>
      <c r="HA41" s="32"/>
      <c r="HB41" s="32"/>
      <c r="HC41" s="32"/>
      <c r="HD41" s="32"/>
      <c r="HE41" s="32"/>
      <c r="HF41" s="32"/>
      <c r="HG41" s="32"/>
      <c r="HH41" s="32"/>
      <c r="HI41" s="32"/>
      <c r="HJ41" s="32"/>
      <c r="HK41" s="32"/>
      <c r="HL41" s="32"/>
      <c r="HM41" s="32"/>
      <c r="HN41" s="32"/>
      <c r="HO41" s="32"/>
      <c r="HP41" s="32"/>
      <c r="HQ41" s="32"/>
      <c r="HR41" s="32"/>
      <c r="HS41" s="32"/>
      <c r="HT41" s="32"/>
      <c r="HU41" s="32"/>
      <c r="HV41" s="32"/>
      <c r="HW41" s="32"/>
      <c r="HX41" s="32"/>
      <c r="HY41" s="32"/>
      <c r="HZ41" s="81">
        <f t="shared" si="6"/>
        <v>0</v>
      </c>
    </row>
    <row r="42" spans="1:234" ht="15" customHeight="1" thickBot="1">
      <c r="A42" s="440"/>
      <c r="B42" s="92" t="s">
        <v>672</v>
      </c>
      <c r="C42" s="122">
        <v>40999</v>
      </c>
      <c r="D42" s="205"/>
      <c r="E42" s="214"/>
      <c r="F42" s="214"/>
      <c r="G42" s="214"/>
      <c r="H42" s="214"/>
      <c r="I42" s="214"/>
      <c r="J42" s="214"/>
      <c r="K42" s="214"/>
      <c r="L42" s="214"/>
      <c r="M42" s="214"/>
      <c r="N42" s="214"/>
      <c r="O42" s="214"/>
      <c r="P42" s="214"/>
      <c r="Q42" s="214"/>
      <c r="R42" s="214"/>
      <c r="S42" s="214"/>
      <c r="T42" s="214"/>
      <c r="U42" s="214"/>
      <c r="V42" s="214"/>
      <c r="W42" s="214"/>
      <c r="X42" s="214"/>
      <c r="Y42" s="214"/>
      <c r="Z42" s="214"/>
      <c r="AA42" s="223"/>
      <c r="AB42" s="214"/>
      <c r="AC42" s="214"/>
      <c r="AD42" s="214"/>
      <c r="AE42" s="214"/>
      <c r="AF42" s="214"/>
      <c r="AG42" s="214"/>
      <c r="AH42" s="214"/>
      <c r="AI42" s="214"/>
      <c r="AJ42" s="82">
        <f t="shared" si="0"/>
        <v>0</v>
      </c>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82">
        <f t="shared" si="1"/>
        <v>0</v>
      </c>
      <c r="BR42" s="31"/>
      <c r="BS42" s="31"/>
      <c r="BT42" s="31"/>
      <c r="BU42" s="31"/>
      <c r="BV42" s="31"/>
      <c r="BW42" s="31"/>
      <c r="BX42" s="31"/>
      <c r="BY42" s="31"/>
      <c r="BZ42" s="31"/>
      <c r="CA42" s="31"/>
      <c r="CB42" s="31"/>
      <c r="CC42" s="31"/>
      <c r="CD42" s="31"/>
      <c r="CE42" s="31"/>
      <c r="CF42" s="31"/>
      <c r="CG42" s="31"/>
      <c r="CH42" s="31"/>
      <c r="CI42" s="31"/>
      <c r="CJ42" s="31"/>
      <c r="CK42" s="31"/>
      <c r="CL42" s="31"/>
      <c r="CM42" s="31"/>
      <c r="CN42" s="31"/>
      <c r="CO42" s="31"/>
      <c r="CP42" s="31"/>
      <c r="CQ42" s="31"/>
      <c r="CR42" s="31"/>
      <c r="CS42" s="31"/>
      <c r="CT42" s="31"/>
      <c r="CU42" s="31"/>
      <c r="CV42" s="31"/>
      <c r="CW42" s="31"/>
      <c r="CX42" s="82">
        <f t="shared" si="2"/>
        <v>0</v>
      </c>
      <c r="CY42" s="31"/>
      <c r="CZ42" s="31"/>
      <c r="DA42" s="31"/>
      <c r="DB42" s="31"/>
      <c r="DC42" s="31"/>
      <c r="DD42" s="31"/>
      <c r="DE42" s="31"/>
      <c r="DF42" s="31"/>
      <c r="DG42" s="31"/>
      <c r="DH42" s="31"/>
      <c r="DI42" s="31"/>
      <c r="DJ42" s="31"/>
      <c r="DK42" s="31"/>
      <c r="DL42" s="31"/>
      <c r="DM42" s="31"/>
      <c r="DN42" s="31"/>
      <c r="DO42" s="31"/>
      <c r="DP42" s="31"/>
      <c r="DQ42" s="31"/>
      <c r="DR42" s="31"/>
      <c r="DS42" s="31"/>
      <c r="DT42" s="31"/>
      <c r="DU42" s="31"/>
      <c r="DV42" s="31"/>
      <c r="DW42" s="31"/>
      <c r="DX42" s="31"/>
      <c r="DY42" s="31"/>
      <c r="DZ42" s="31"/>
      <c r="EA42" s="31"/>
      <c r="EB42" s="31"/>
      <c r="EC42" s="31"/>
      <c r="ED42" s="31"/>
      <c r="EE42" s="82">
        <f t="shared" si="3"/>
        <v>0</v>
      </c>
      <c r="EF42" s="31"/>
      <c r="EG42" s="31"/>
      <c r="EH42" s="31"/>
      <c r="EI42" s="31"/>
      <c r="EJ42" s="31"/>
      <c r="EK42" s="31"/>
      <c r="EL42" s="31"/>
      <c r="EM42" s="31"/>
      <c r="EN42" s="31"/>
      <c r="EO42" s="31"/>
      <c r="EP42" s="31"/>
      <c r="EQ42" s="31"/>
      <c r="ER42" s="31"/>
      <c r="ES42" s="31"/>
      <c r="ET42" s="31"/>
      <c r="EU42" s="31"/>
      <c r="EV42" s="31"/>
      <c r="EW42" s="31"/>
      <c r="EX42" s="31"/>
      <c r="EY42" s="31"/>
      <c r="EZ42" s="31"/>
      <c r="FA42" s="31"/>
      <c r="FB42" s="31"/>
      <c r="FC42" s="31"/>
      <c r="FD42" s="31"/>
      <c r="FE42" s="31"/>
      <c r="FF42" s="31"/>
      <c r="FG42" s="31"/>
      <c r="FH42" s="31"/>
      <c r="FI42" s="31"/>
      <c r="FJ42" s="31"/>
      <c r="FK42" s="31"/>
      <c r="FL42" s="82">
        <f t="shared" si="4"/>
        <v>0</v>
      </c>
      <c r="FM42" s="31"/>
      <c r="FN42" s="31"/>
      <c r="FO42" s="31"/>
      <c r="FP42" s="31"/>
      <c r="FQ42" s="31"/>
      <c r="FR42" s="31"/>
      <c r="FS42" s="31"/>
      <c r="FT42" s="31"/>
      <c r="FU42" s="31"/>
      <c r="FV42" s="31"/>
      <c r="FW42" s="31"/>
      <c r="FX42" s="31"/>
      <c r="FY42" s="31"/>
      <c r="FZ42" s="31"/>
      <c r="GA42" s="31"/>
      <c r="GB42" s="31"/>
      <c r="GC42" s="31"/>
      <c r="GD42" s="31"/>
      <c r="GE42" s="31"/>
      <c r="GF42" s="31"/>
      <c r="GG42" s="31"/>
      <c r="GH42" s="31"/>
      <c r="GI42" s="31"/>
      <c r="GJ42" s="31"/>
      <c r="GK42" s="31"/>
      <c r="GL42" s="31"/>
      <c r="GM42" s="31"/>
      <c r="GN42" s="31"/>
      <c r="GO42" s="31"/>
      <c r="GP42" s="31"/>
      <c r="GQ42" s="31"/>
      <c r="GR42" s="31"/>
      <c r="GS42" s="82">
        <f t="shared" si="5"/>
        <v>0</v>
      </c>
      <c r="GT42" s="31"/>
      <c r="GU42" s="31"/>
      <c r="GV42" s="31"/>
      <c r="GW42" s="31"/>
      <c r="GX42" s="31"/>
      <c r="GY42" s="31"/>
      <c r="GZ42" s="31"/>
      <c r="HA42" s="31"/>
      <c r="HB42" s="31"/>
      <c r="HC42" s="31"/>
      <c r="HD42" s="31"/>
      <c r="HE42" s="31"/>
      <c r="HF42" s="31"/>
      <c r="HG42" s="31"/>
      <c r="HH42" s="31"/>
      <c r="HI42" s="31"/>
      <c r="HJ42" s="31"/>
      <c r="HK42" s="31"/>
      <c r="HL42" s="31"/>
      <c r="HM42" s="31"/>
      <c r="HN42" s="31"/>
      <c r="HO42" s="31"/>
      <c r="HP42" s="31"/>
      <c r="HQ42" s="31"/>
      <c r="HR42" s="31"/>
      <c r="HS42" s="31"/>
      <c r="HT42" s="31"/>
      <c r="HU42" s="31"/>
      <c r="HV42" s="31"/>
      <c r="HW42" s="31"/>
      <c r="HX42" s="31"/>
      <c r="HY42" s="31"/>
      <c r="HZ42" s="82">
        <f t="shared" si="6"/>
        <v>0</v>
      </c>
    </row>
    <row r="43" spans="1:234" ht="15" customHeight="1" thickTop="1">
      <c r="A43" s="440"/>
      <c r="B43" s="91" t="s">
        <v>674</v>
      </c>
      <c r="C43" s="123">
        <v>41029</v>
      </c>
      <c r="D43" s="206"/>
      <c r="E43" s="215"/>
      <c r="F43" s="215"/>
      <c r="G43" s="215"/>
      <c r="H43" s="215"/>
      <c r="I43" s="215"/>
      <c r="J43" s="215"/>
      <c r="K43" s="215"/>
      <c r="L43" s="215"/>
      <c r="M43" s="215"/>
      <c r="N43" s="215"/>
      <c r="O43" s="215"/>
      <c r="P43" s="215"/>
      <c r="Q43" s="215"/>
      <c r="R43" s="215"/>
      <c r="S43" s="215"/>
      <c r="T43" s="215"/>
      <c r="U43" s="215"/>
      <c r="V43" s="215"/>
      <c r="W43" s="215"/>
      <c r="X43" s="215"/>
      <c r="Y43" s="215"/>
      <c r="Z43" s="215"/>
      <c r="AA43" s="224"/>
      <c r="AB43" s="215"/>
      <c r="AC43" s="215"/>
      <c r="AD43" s="215"/>
      <c r="AE43" s="215"/>
      <c r="AF43" s="215"/>
      <c r="AG43" s="215"/>
      <c r="AH43" s="215"/>
      <c r="AI43" s="215"/>
      <c r="AJ43" s="80">
        <f t="shared" si="0"/>
        <v>0</v>
      </c>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80">
        <f t="shared" si="1"/>
        <v>0</v>
      </c>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80">
        <f t="shared" si="2"/>
        <v>0</v>
      </c>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c r="DX43" s="36"/>
      <c r="DY43" s="36"/>
      <c r="DZ43" s="36"/>
      <c r="EA43" s="36"/>
      <c r="EB43" s="36"/>
      <c r="EC43" s="36"/>
      <c r="ED43" s="36"/>
      <c r="EE43" s="80">
        <f t="shared" si="3"/>
        <v>0</v>
      </c>
      <c r="EF43" s="36"/>
      <c r="EG43" s="36"/>
      <c r="EH43" s="36"/>
      <c r="EI43" s="36"/>
      <c r="EJ43" s="36"/>
      <c r="EK43" s="36"/>
      <c r="EL43" s="36"/>
      <c r="EM43" s="36"/>
      <c r="EN43" s="36"/>
      <c r="EO43" s="36"/>
      <c r="EP43" s="36"/>
      <c r="EQ43" s="36"/>
      <c r="ER43" s="36"/>
      <c r="ES43" s="36"/>
      <c r="ET43" s="36"/>
      <c r="EU43" s="36"/>
      <c r="EV43" s="36"/>
      <c r="EW43" s="36"/>
      <c r="EX43" s="36"/>
      <c r="EY43" s="36"/>
      <c r="EZ43" s="36"/>
      <c r="FA43" s="36"/>
      <c r="FB43" s="36"/>
      <c r="FC43" s="36"/>
      <c r="FD43" s="36"/>
      <c r="FE43" s="36"/>
      <c r="FF43" s="36"/>
      <c r="FG43" s="36"/>
      <c r="FH43" s="36"/>
      <c r="FI43" s="36"/>
      <c r="FJ43" s="36"/>
      <c r="FK43" s="36"/>
      <c r="FL43" s="80">
        <f t="shared" si="4"/>
        <v>0</v>
      </c>
      <c r="FM43" s="36"/>
      <c r="FN43" s="36"/>
      <c r="FO43" s="36"/>
      <c r="FP43" s="36"/>
      <c r="FQ43" s="36"/>
      <c r="FR43" s="36"/>
      <c r="FS43" s="36"/>
      <c r="FT43" s="36"/>
      <c r="FU43" s="36"/>
      <c r="FV43" s="36"/>
      <c r="FW43" s="36"/>
      <c r="FX43" s="36"/>
      <c r="FY43" s="36"/>
      <c r="FZ43" s="36"/>
      <c r="GA43" s="36"/>
      <c r="GB43" s="36"/>
      <c r="GC43" s="36"/>
      <c r="GD43" s="36"/>
      <c r="GE43" s="36"/>
      <c r="GF43" s="36"/>
      <c r="GG43" s="36"/>
      <c r="GH43" s="36"/>
      <c r="GI43" s="36"/>
      <c r="GJ43" s="36"/>
      <c r="GK43" s="36"/>
      <c r="GL43" s="36"/>
      <c r="GM43" s="36"/>
      <c r="GN43" s="36"/>
      <c r="GO43" s="36"/>
      <c r="GP43" s="36"/>
      <c r="GQ43" s="36"/>
      <c r="GR43" s="36"/>
      <c r="GS43" s="80">
        <f t="shared" si="5"/>
        <v>0</v>
      </c>
      <c r="GT43" s="36"/>
      <c r="GU43" s="36"/>
      <c r="GV43" s="36"/>
      <c r="GW43" s="36"/>
      <c r="GX43" s="36"/>
      <c r="GY43" s="36"/>
      <c r="GZ43" s="36"/>
      <c r="HA43" s="36"/>
      <c r="HB43" s="36"/>
      <c r="HC43" s="36"/>
      <c r="HD43" s="36"/>
      <c r="HE43" s="36"/>
      <c r="HF43" s="36"/>
      <c r="HG43" s="36"/>
      <c r="HH43" s="36"/>
      <c r="HI43" s="36"/>
      <c r="HJ43" s="36"/>
      <c r="HK43" s="36"/>
      <c r="HL43" s="36"/>
      <c r="HM43" s="36"/>
      <c r="HN43" s="36"/>
      <c r="HO43" s="36"/>
      <c r="HP43" s="36"/>
      <c r="HQ43" s="36"/>
      <c r="HR43" s="36"/>
      <c r="HS43" s="36"/>
      <c r="HT43" s="36"/>
      <c r="HU43" s="36"/>
      <c r="HV43" s="36"/>
      <c r="HW43" s="36"/>
      <c r="HX43" s="36"/>
      <c r="HY43" s="36"/>
      <c r="HZ43" s="80">
        <f t="shared" si="6"/>
        <v>0</v>
      </c>
    </row>
    <row r="44" spans="1:234" ht="15" customHeight="1">
      <c r="A44" s="440"/>
      <c r="B44" s="91" t="s">
        <v>675</v>
      </c>
      <c r="C44" s="124">
        <v>41060</v>
      </c>
      <c r="D44" s="207"/>
      <c r="E44" s="216"/>
      <c r="F44" s="216"/>
      <c r="G44" s="216"/>
      <c r="H44" s="216"/>
      <c r="I44" s="216"/>
      <c r="J44" s="216"/>
      <c r="K44" s="216"/>
      <c r="L44" s="216"/>
      <c r="M44" s="216"/>
      <c r="N44" s="216"/>
      <c r="O44" s="216"/>
      <c r="P44" s="216"/>
      <c r="Q44" s="216"/>
      <c r="R44" s="216"/>
      <c r="S44" s="216"/>
      <c r="T44" s="216"/>
      <c r="U44" s="216"/>
      <c r="V44" s="216"/>
      <c r="W44" s="216"/>
      <c r="X44" s="216"/>
      <c r="Y44" s="216"/>
      <c r="Z44" s="216"/>
      <c r="AA44" s="225"/>
      <c r="AB44" s="216"/>
      <c r="AC44" s="216"/>
      <c r="AD44" s="216"/>
      <c r="AE44" s="216"/>
      <c r="AF44" s="216"/>
      <c r="AG44" s="216"/>
      <c r="AH44" s="216"/>
      <c r="AI44" s="216"/>
      <c r="AJ44" s="81">
        <f t="shared" si="0"/>
        <v>0</v>
      </c>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81">
        <f t="shared" si="1"/>
        <v>0</v>
      </c>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81">
        <f t="shared" si="2"/>
        <v>0</v>
      </c>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81">
        <f t="shared" si="3"/>
        <v>0</v>
      </c>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81">
        <f t="shared" si="4"/>
        <v>0</v>
      </c>
      <c r="FM44" s="37"/>
      <c r="FN44" s="37"/>
      <c r="FO44" s="37"/>
      <c r="FP44" s="37"/>
      <c r="FQ44" s="37"/>
      <c r="FR44" s="37"/>
      <c r="FS44" s="37"/>
      <c r="FT44" s="37"/>
      <c r="FU44" s="37"/>
      <c r="FV44" s="37"/>
      <c r="FW44" s="37"/>
      <c r="FX44" s="37"/>
      <c r="FY44" s="37"/>
      <c r="FZ44" s="37"/>
      <c r="GA44" s="37"/>
      <c r="GB44" s="37"/>
      <c r="GC44" s="37"/>
      <c r="GD44" s="37"/>
      <c r="GE44" s="37"/>
      <c r="GF44" s="37"/>
      <c r="GG44" s="37"/>
      <c r="GH44" s="37"/>
      <c r="GI44" s="37"/>
      <c r="GJ44" s="37"/>
      <c r="GK44" s="37"/>
      <c r="GL44" s="37"/>
      <c r="GM44" s="37"/>
      <c r="GN44" s="37"/>
      <c r="GO44" s="37"/>
      <c r="GP44" s="37"/>
      <c r="GQ44" s="37"/>
      <c r="GR44" s="37"/>
      <c r="GS44" s="81">
        <f t="shared" si="5"/>
        <v>0</v>
      </c>
      <c r="GT44" s="37"/>
      <c r="GU44" s="37"/>
      <c r="GV44" s="37"/>
      <c r="GW44" s="37"/>
      <c r="GX44" s="37"/>
      <c r="GY44" s="37"/>
      <c r="GZ44" s="37"/>
      <c r="HA44" s="37"/>
      <c r="HB44" s="37"/>
      <c r="HC44" s="37"/>
      <c r="HD44" s="37"/>
      <c r="HE44" s="37"/>
      <c r="HF44" s="37"/>
      <c r="HG44" s="37"/>
      <c r="HH44" s="37"/>
      <c r="HI44" s="37"/>
      <c r="HJ44" s="37"/>
      <c r="HK44" s="37"/>
      <c r="HL44" s="37"/>
      <c r="HM44" s="37"/>
      <c r="HN44" s="37"/>
      <c r="HO44" s="37"/>
      <c r="HP44" s="37"/>
      <c r="HQ44" s="37"/>
      <c r="HR44" s="37"/>
      <c r="HS44" s="37"/>
      <c r="HT44" s="37"/>
      <c r="HU44" s="37"/>
      <c r="HV44" s="37"/>
      <c r="HW44" s="37"/>
      <c r="HX44" s="37"/>
      <c r="HY44" s="37"/>
      <c r="HZ44" s="81">
        <f t="shared" si="6"/>
        <v>0</v>
      </c>
    </row>
    <row r="45" spans="1:234" ht="15" customHeight="1">
      <c r="A45" s="440"/>
      <c r="B45" s="91" t="s">
        <v>676</v>
      </c>
      <c r="C45" s="124">
        <v>41090</v>
      </c>
      <c r="D45" s="207"/>
      <c r="E45" s="216"/>
      <c r="F45" s="216"/>
      <c r="G45" s="216"/>
      <c r="H45" s="216"/>
      <c r="I45" s="216"/>
      <c r="J45" s="216"/>
      <c r="K45" s="216"/>
      <c r="L45" s="216"/>
      <c r="M45" s="216"/>
      <c r="N45" s="216"/>
      <c r="O45" s="216"/>
      <c r="P45" s="216"/>
      <c r="Q45" s="216"/>
      <c r="R45" s="216"/>
      <c r="S45" s="216"/>
      <c r="T45" s="216"/>
      <c r="U45" s="216"/>
      <c r="V45" s="216"/>
      <c r="W45" s="216"/>
      <c r="X45" s="216"/>
      <c r="Y45" s="216"/>
      <c r="Z45" s="216"/>
      <c r="AA45" s="225"/>
      <c r="AB45" s="216"/>
      <c r="AC45" s="216"/>
      <c r="AD45" s="216"/>
      <c r="AE45" s="216"/>
      <c r="AF45" s="216"/>
      <c r="AG45" s="216"/>
      <c r="AH45" s="216"/>
      <c r="AI45" s="216"/>
      <c r="AJ45" s="81">
        <f t="shared" si="0"/>
        <v>0</v>
      </c>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81">
        <f t="shared" si="1"/>
        <v>0</v>
      </c>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81">
        <f t="shared" si="2"/>
        <v>0</v>
      </c>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81">
        <f t="shared" si="3"/>
        <v>0</v>
      </c>
      <c r="EF45" s="37"/>
      <c r="EG45" s="37"/>
      <c r="EH45" s="37"/>
      <c r="EI45" s="37"/>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81">
        <f t="shared" si="4"/>
        <v>0</v>
      </c>
      <c r="FM45" s="37"/>
      <c r="FN45" s="37"/>
      <c r="FO45" s="37"/>
      <c r="FP45" s="37"/>
      <c r="FQ45" s="37"/>
      <c r="FR45" s="37"/>
      <c r="FS45" s="37"/>
      <c r="FT45" s="37"/>
      <c r="FU45" s="37"/>
      <c r="FV45" s="37"/>
      <c r="FW45" s="37"/>
      <c r="FX45" s="37"/>
      <c r="FY45" s="37"/>
      <c r="FZ45" s="37"/>
      <c r="GA45" s="37"/>
      <c r="GB45" s="37"/>
      <c r="GC45" s="37"/>
      <c r="GD45" s="37"/>
      <c r="GE45" s="37"/>
      <c r="GF45" s="37"/>
      <c r="GG45" s="37"/>
      <c r="GH45" s="37"/>
      <c r="GI45" s="37"/>
      <c r="GJ45" s="37"/>
      <c r="GK45" s="37"/>
      <c r="GL45" s="37"/>
      <c r="GM45" s="37"/>
      <c r="GN45" s="37"/>
      <c r="GO45" s="37"/>
      <c r="GP45" s="37"/>
      <c r="GQ45" s="37"/>
      <c r="GR45" s="37"/>
      <c r="GS45" s="81">
        <f t="shared" si="5"/>
        <v>0</v>
      </c>
      <c r="GT45" s="37"/>
      <c r="GU45" s="37"/>
      <c r="GV45" s="37"/>
      <c r="GW45" s="37"/>
      <c r="GX45" s="37"/>
      <c r="GY45" s="37"/>
      <c r="GZ45" s="37"/>
      <c r="HA45" s="37"/>
      <c r="HB45" s="37"/>
      <c r="HC45" s="37"/>
      <c r="HD45" s="37"/>
      <c r="HE45" s="37"/>
      <c r="HF45" s="37"/>
      <c r="HG45" s="37"/>
      <c r="HH45" s="37"/>
      <c r="HI45" s="37"/>
      <c r="HJ45" s="37"/>
      <c r="HK45" s="37"/>
      <c r="HL45" s="37"/>
      <c r="HM45" s="37"/>
      <c r="HN45" s="37"/>
      <c r="HO45" s="37"/>
      <c r="HP45" s="37"/>
      <c r="HQ45" s="37"/>
      <c r="HR45" s="37"/>
      <c r="HS45" s="37"/>
      <c r="HT45" s="37"/>
      <c r="HU45" s="37"/>
      <c r="HV45" s="37"/>
      <c r="HW45" s="37"/>
      <c r="HX45" s="37"/>
      <c r="HY45" s="37"/>
      <c r="HZ45" s="81">
        <f t="shared" si="6"/>
        <v>0</v>
      </c>
    </row>
    <row r="46" spans="1:234" ht="15" customHeight="1">
      <c r="A46" s="440"/>
      <c r="B46" s="91" t="s">
        <v>677</v>
      </c>
      <c r="C46" s="124">
        <v>41121</v>
      </c>
      <c r="D46" s="207"/>
      <c r="E46" s="216"/>
      <c r="F46" s="216"/>
      <c r="G46" s="216"/>
      <c r="H46" s="216"/>
      <c r="I46" s="216"/>
      <c r="J46" s="216"/>
      <c r="K46" s="216"/>
      <c r="L46" s="216"/>
      <c r="M46" s="216"/>
      <c r="N46" s="216"/>
      <c r="O46" s="216"/>
      <c r="P46" s="216"/>
      <c r="Q46" s="216"/>
      <c r="R46" s="216"/>
      <c r="S46" s="216"/>
      <c r="T46" s="216"/>
      <c r="U46" s="216"/>
      <c r="V46" s="216"/>
      <c r="W46" s="216"/>
      <c r="X46" s="216"/>
      <c r="Y46" s="216"/>
      <c r="Z46" s="216"/>
      <c r="AA46" s="225"/>
      <c r="AB46" s="216"/>
      <c r="AC46" s="216"/>
      <c r="AD46" s="216"/>
      <c r="AE46" s="216"/>
      <c r="AF46" s="216"/>
      <c r="AG46" s="216"/>
      <c r="AH46" s="216"/>
      <c r="AI46" s="216"/>
      <c r="AJ46" s="81">
        <f t="shared" si="0"/>
        <v>0</v>
      </c>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81">
        <f t="shared" si="1"/>
        <v>0</v>
      </c>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81">
        <f t="shared" si="2"/>
        <v>0</v>
      </c>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81">
        <f t="shared" si="3"/>
        <v>0</v>
      </c>
      <c r="EF46" s="37"/>
      <c r="EG46" s="37"/>
      <c r="EH46" s="37"/>
      <c r="EI46" s="37"/>
      <c r="EJ46" s="37"/>
      <c r="EK46" s="37"/>
      <c r="EL46" s="37"/>
      <c r="EM46" s="37"/>
      <c r="EN46" s="37"/>
      <c r="EO46" s="37"/>
      <c r="EP46" s="37"/>
      <c r="EQ46" s="37"/>
      <c r="ER46" s="37"/>
      <c r="ES46" s="37"/>
      <c r="ET46" s="37"/>
      <c r="EU46" s="37"/>
      <c r="EV46" s="37"/>
      <c r="EW46" s="37"/>
      <c r="EX46" s="37"/>
      <c r="EY46" s="37"/>
      <c r="EZ46" s="37"/>
      <c r="FA46" s="37"/>
      <c r="FB46" s="37"/>
      <c r="FC46" s="37"/>
      <c r="FD46" s="37"/>
      <c r="FE46" s="37"/>
      <c r="FF46" s="37"/>
      <c r="FG46" s="37"/>
      <c r="FH46" s="37"/>
      <c r="FI46" s="37"/>
      <c r="FJ46" s="37"/>
      <c r="FK46" s="37"/>
      <c r="FL46" s="81">
        <f t="shared" si="4"/>
        <v>0</v>
      </c>
      <c r="FM46" s="37"/>
      <c r="FN46" s="37"/>
      <c r="FO46" s="37"/>
      <c r="FP46" s="37"/>
      <c r="FQ46" s="37"/>
      <c r="FR46" s="37"/>
      <c r="FS46" s="37"/>
      <c r="FT46" s="37"/>
      <c r="FU46" s="37"/>
      <c r="FV46" s="37"/>
      <c r="FW46" s="37"/>
      <c r="FX46" s="37"/>
      <c r="FY46" s="37"/>
      <c r="FZ46" s="37"/>
      <c r="GA46" s="37"/>
      <c r="GB46" s="37"/>
      <c r="GC46" s="37"/>
      <c r="GD46" s="37"/>
      <c r="GE46" s="37"/>
      <c r="GF46" s="37"/>
      <c r="GG46" s="37"/>
      <c r="GH46" s="37"/>
      <c r="GI46" s="37"/>
      <c r="GJ46" s="37"/>
      <c r="GK46" s="37"/>
      <c r="GL46" s="37"/>
      <c r="GM46" s="37"/>
      <c r="GN46" s="37"/>
      <c r="GO46" s="37"/>
      <c r="GP46" s="37"/>
      <c r="GQ46" s="37"/>
      <c r="GR46" s="37"/>
      <c r="GS46" s="81">
        <f t="shared" si="5"/>
        <v>0</v>
      </c>
      <c r="GT46" s="37"/>
      <c r="GU46" s="37"/>
      <c r="GV46" s="37"/>
      <c r="GW46" s="37"/>
      <c r="GX46" s="37"/>
      <c r="GY46" s="37"/>
      <c r="GZ46" s="37"/>
      <c r="HA46" s="37"/>
      <c r="HB46" s="37"/>
      <c r="HC46" s="37"/>
      <c r="HD46" s="37"/>
      <c r="HE46" s="37"/>
      <c r="HF46" s="37"/>
      <c r="HG46" s="37"/>
      <c r="HH46" s="37"/>
      <c r="HI46" s="37"/>
      <c r="HJ46" s="37"/>
      <c r="HK46" s="37"/>
      <c r="HL46" s="37"/>
      <c r="HM46" s="37"/>
      <c r="HN46" s="37"/>
      <c r="HO46" s="37"/>
      <c r="HP46" s="37"/>
      <c r="HQ46" s="37"/>
      <c r="HR46" s="37"/>
      <c r="HS46" s="37"/>
      <c r="HT46" s="37"/>
      <c r="HU46" s="37"/>
      <c r="HV46" s="37"/>
      <c r="HW46" s="37"/>
      <c r="HX46" s="37"/>
      <c r="HY46" s="37"/>
      <c r="HZ46" s="81">
        <f t="shared" si="6"/>
        <v>0</v>
      </c>
    </row>
    <row r="47" spans="1:234" ht="15" customHeight="1">
      <c r="A47" s="440"/>
      <c r="B47" s="91" t="s">
        <v>678</v>
      </c>
      <c r="C47" s="124">
        <v>41152</v>
      </c>
      <c r="D47" s="207"/>
      <c r="E47" s="216"/>
      <c r="F47" s="216"/>
      <c r="G47" s="216"/>
      <c r="H47" s="216"/>
      <c r="I47" s="216"/>
      <c r="J47" s="216"/>
      <c r="K47" s="216"/>
      <c r="L47" s="216"/>
      <c r="M47" s="216"/>
      <c r="N47" s="216"/>
      <c r="O47" s="216"/>
      <c r="P47" s="216"/>
      <c r="Q47" s="216"/>
      <c r="R47" s="216"/>
      <c r="S47" s="216"/>
      <c r="T47" s="216"/>
      <c r="U47" s="216"/>
      <c r="V47" s="216"/>
      <c r="W47" s="216"/>
      <c r="X47" s="216"/>
      <c r="Y47" s="216"/>
      <c r="Z47" s="216"/>
      <c r="AA47" s="225"/>
      <c r="AB47" s="216"/>
      <c r="AC47" s="216"/>
      <c r="AD47" s="216"/>
      <c r="AE47" s="216"/>
      <c r="AF47" s="216"/>
      <c r="AG47" s="216"/>
      <c r="AH47" s="216"/>
      <c r="AI47" s="216"/>
      <c r="AJ47" s="81">
        <f t="shared" si="0"/>
        <v>0</v>
      </c>
      <c r="AK47" s="37"/>
      <c r="AL47" s="37"/>
      <c r="AM47" s="37"/>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81">
        <f t="shared" si="1"/>
        <v>0</v>
      </c>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81">
        <f t="shared" si="2"/>
        <v>0</v>
      </c>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81">
        <f t="shared" si="3"/>
        <v>0</v>
      </c>
      <c r="EF47" s="37"/>
      <c r="EG47" s="37"/>
      <c r="EH47" s="37"/>
      <c r="EI47" s="37"/>
      <c r="EJ47" s="37"/>
      <c r="EK47" s="37"/>
      <c r="EL47" s="37"/>
      <c r="EM47" s="37"/>
      <c r="EN47" s="37"/>
      <c r="EO47" s="37"/>
      <c r="EP47" s="37"/>
      <c r="EQ47" s="37"/>
      <c r="ER47" s="37"/>
      <c r="ES47" s="37"/>
      <c r="ET47" s="37"/>
      <c r="EU47" s="37"/>
      <c r="EV47" s="37"/>
      <c r="EW47" s="37"/>
      <c r="EX47" s="37"/>
      <c r="EY47" s="37"/>
      <c r="EZ47" s="37"/>
      <c r="FA47" s="37"/>
      <c r="FB47" s="37"/>
      <c r="FC47" s="37"/>
      <c r="FD47" s="37"/>
      <c r="FE47" s="37"/>
      <c r="FF47" s="37"/>
      <c r="FG47" s="37"/>
      <c r="FH47" s="37"/>
      <c r="FI47" s="37"/>
      <c r="FJ47" s="37"/>
      <c r="FK47" s="37"/>
      <c r="FL47" s="81">
        <f t="shared" si="4"/>
        <v>0</v>
      </c>
      <c r="FM47" s="37"/>
      <c r="FN47" s="37"/>
      <c r="FO47" s="37"/>
      <c r="FP47" s="37"/>
      <c r="FQ47" s="37"/>
      <c r="FR47" s="37"/>
      <c r="FS47" s="37"/>
      <c r="FT47" s="37"/>
      <c r="FU47" s="37"/>
      <c r="FV47" s="37"/>
      <c r="FW47" s="37"/>
      <c r="FX47" s="37"/>
      <c r="FY47" s="37"/>
      <c r="FZ47" s="37"/>
      <c r="GA47" s="37"/>
      <c r="GB47" s="37"/>
      <c r="GC47" s="37"/>
      <c r="GD47" s="37"/>
      <c r="GE47" s="37"/>
      <c r="GF47" s="37"/>
      <c r="GG47" s="37"/>
      <c r="GH47" s="37"/>
      <c r="GI47" s="37"/>
      <c r="GJ47" s="37"/>
      <c r="GK47" s="37"/>
      <c r="GL47" s="37"/>
      <c r="GM47" s="37"/>
      <c r="GN47" s="37"/>
      <c r="GO47" s="37"/>
      <c r="GP47" s="37"/>
      <c r="GQ47" s="37"/>
      <c r="GR47" s="37"/>
      <c r="GS47" s="81">
        <f t="shared" si="5"/>
        <v>0</v>
      </c>
      <c r="GT47" s="37"/>
      <c r="GU47" s="37"/>
      <c r="GV47" s="37"/>
      <c r="GW47" s="37"/>
      <c r="GX47" s="37"/>
      <c r="GY47" s="37"/>
      <c r="GZ47" s="37"/>
      <c r="HA47" s="37"/>
      <c r="HB47" s="37"/>
      <c r="HC47" s="37"/>
      <c r="HD47" s="37"/>
      <c r="HE47" s="37"/>
      <c r="HF47" s="37"/>
      <c r="HG47" s="37"/>
      <c r="HH47" s="37"/>
      <c r="HI47" s="37"/>
      <c r="HJ47" s="37"/>
      <c r="HK47" s="37"/>
      <c r="HL47" s="37"/>
      <c r="HM47" s="37"/>
      <c r="HN47" s="37"/>
      <c r="HO47" s="37"/>
      <c r="HP47" s="37"/>
      <c r="HQ47" s="37"/>
      <c r="HR47" s="37"/>
      <c r="HS47" s="37"/>
      <c r="HT47" s="37"/>
      <c r="HU47" s="37"/>
      <c r="HV47" s="37"/>
      <c r="HW47" s="37"/>
      <c r="HX47" s="37"/>
      <c r="HY47" s="37"/>
      <c r="HZ47" s="81">
        <f t="shared" si="6"/>
        <v>0</v>
      </c>
    </row>
    <row r="48" spans="1:234" ht="15" customHeight="1">
      <c r="A48" s="440"/>
      <c r="B48" s="91" t="s">
        <v>679</v>
      </c>
      <c r="C48" s="124">
        <v>41182</v>
      </c>
      <c r="D48" s="207"/>
      <c r="E48" s="216"/>
      <c r="F48" s="216"/>
      <c r="G48" s="216"/>
      <c r="H48" s="216"/>
      <c r="I48" s="216"/>
      <c r="J48" s="216"/>
      <c r="K48" s="216"/>
      <c r="L48" s="216"/>
      <c r="M48" s="216"/>
      <c r="N48" s="216"/>
      <c r="O48" s="216"/>
      <c r="P48" s="216"/>
      <c r="Q48" s="216"/>
      <c r="R48" s="216"/>
      <c r="S48" s="216"/>
      <c r="T48" s="216"/>
      <c r="U48" s="216"/>
      <c r="V48" s="216"/>
      <c r="W48" s="216"/>
      <c r="X48" s="216"/>
      <c r="Y48" s="216"/>
      <c r="Z48" s="216"/>
      <c r="AA48" s="225"/>
      <c r="AB48" s="216"/>
      <c r="AC48" s="216"/>
      <c r="AD48" s="216"/>
      <c r="AE48" s="216"/>
      <c r="AF48" s="216"/>
      <c r="AG48" s="216"/>
      <c r="AH48" s="216"/>
      <c r="AI48" s="216"/>
      <c r="AJ48" s="81">
        <f t="shared" si="0"/>
        <v>0</v>
      </c>
      <c r="AK48" s="37"/>
      <c r="AL48" s="37"/>
      <c r="AM48" s="37"/>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81">
        <f t="shared" si="1"/>
        <v>0</v>
      </c>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81">
        <f t="shared" si="2"/>
        <v>0</v>
      </c>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37"/>
      <c r="DY48" s="37"/>
      <c r="DZ48" s="37"/>
      <c r="EA48" s="37"/>
      <c r="EB48" s="37"/>
      <c r="EC48" s="37"/>
      <c r="ED48" s="37"/>
      <c r="EE48" s="81">
        <f t="shared" si="3"/>
        <v>0</v>
      </c>
      <c r="EF48" s="37"/>
      <c r="EG48" s="37"/>
      <c r="EH48" s="37"/>
      <c r="EI48" s="37"/>
      <c r="EJ48" s="37"/>
      <c r="EK48" s="37"/>
      <c r="EL48" s="37"/>
      <c r="EM48" s="37"/>
      <c r="EN48" s="37"/>
      <c r="EO48" s="37"/>
      <c r="EP48" s="37"/>
      <c r="EQ48" s="37"/>
      <c r="ER48" s="37"/>
      <c r="ES48" s="37"/>
      <c r="ET48" s="37"/>
      <c r="EU48" s="37"/>
      <c r="EV48" s="37"/>
      <c r="EW48" s="37"/>
      <c r="EX48" s="37"/>
      <c r="EY48" s="37"/>
      <c r="EZ48" s="37"/>
      <c r="FA48" s="37"/>
      <c r="FB48" s="37"/>
      <c r="FC48" s="37"/>
      <c r="FD48" s="37"/>
      <c r="FE48" s="37"/>
      <c r="FF48" s="37"/>
      <c r="FG48" s="37"/>
      <c r="FH48" s="37"/>
      <c r="FI48" s="37"/>
      <c r="FJ48" s="37"/>
      <c r="FK48" s="37"/>
      <c r="FL48" s="81">
        <f t="shared" si="4"/>
        <v>0</v>
      </c>
      <c r="FM48" s="37"/>
      <c r="FN48" s="37"/>
      <c r="FO48" s="37"/>
      <c r="FP48" s="37"/>
      <c r="FQ48" s="37"/>
      <c r="FR48" s="37"/>
      <c r="FS48" s="37"/>
      <c r="FT48" s="37"/>
      <c r="FU48" s="37"/>
      <c r="FV48" s="37"/>
      <c r="FW48" s="37"/>
      <c r="FX48" s="37"/>
      <c r="FY48" s="37"/>
      <c r="FZ48" s="37"/>
      <c r="GA48" s="37"/>
      <c r="GB48" s="37"/>
      <c r="GC48" s="37"/>
      <c r="GD48" s="37"/>
      <c r="GE48" s="37"/>
      <c r="GF48" s="37"/>
      <c r="GG48" s="37"/>
      <c r="GH48" s="37"/>
      <c r="GI48" s="37"/>
      <c r="GJ48" s="37"/>
      <c r="GK48" s="37"/>
      <c r="GL48" s="37"/>
      <c r="GM48" s="37"/>
      <c r="GN48" s="37"/>
      <c r="GO48" s="37"/>
      <c r="GP48" s="37"/>
      <c r="GQ48" s="37"/>
      <c r="GR48" s="37"/>
      <c r="GS48" s="81">
        <f t="shared" si="5"/>
        <v>0</v>
      </c>
      <c r="GT48" s="37"/>
      <c r="GU48" s="37"/>
      <c r="GV48" s="37"/>
      <c r="GW48" s="37"/>
      <c r="GX48" s="37"/>
      <c r="GY48" s="37"/>
      <c r="GZ48" s="37"/>
      <c r="HA48" s="37"/>
      <c r="HB48" s="37"/>
      <c r="HC48" s="37"/>
      <c r="HD48" s="37"/>
      <c r="HE48" s="37"/>
      <c r="HF48" s="37"/>
      <c r="HG48" s="37"/>
      <c r="HH48" s="37"/>
      <c r="HI48" s="37"/>
      <c r="HJ48" s="37"/>
      <c r="HK48" s="37"/>
      <c r="HL48" s="37"/>
      <c r="HM48" s="37"/>
      <c r="HN48" s="37"/>
      <c r="HO48" s="37"/>
      <c r="HP48" s="37"/>
      <c r="HQ48" s="37"/>
      <c r="HR48" s="37"/>
      <c r="HS48" s="37"/>
      <c r="HT48" s="37"/>
      <c r="HU48" s="37"/>
      <c r="HV48" s="37"/>
      <c r="HW48" s="37"/>
      <c r="HX48" s="37"/>
      <c r="HY48" s="37"/>
      <c r="HZ48" s="81">
        <f t="shared" si="6"/>
        <v>0</v>
      </c>
    </row>
    <row r="49" spans="1:234" ht="15" customHeight="1">
      <c r="A49" s="440"/>
      <c r="B49" s="91" t="s">
        <v>680</v>
      </c>
      <c r="C49" s="124">
        <v>41213</v>
      </c>
      <c r="D49" s="207"/>
      <c r="E49" s="216"/>
      <c r="F49" s="216"/>
      <c r="G49" s="216"/>
      <c r="H49" s="216"/>
      <c r="I49" s="216"/>
      <c r="J49" s="216"/>
      <c r="K49" s="216"/>
      <c r="L49" s="216"/>
      <c r="M49" s="216"/>
      <c r="N49" s="216"/>
      <c r="O49" s="216"/>
      <c r="P49" s="216"/>
      <c r="Q49" s="216"/>
      <c r="R49" s="216"/>
      <c r="S49" s="216"/>
      <c r="T49" s="216"/>
      <c r="U49" s="216"/>
      <c r="V49" s="216"/>
      <c r="W49" s="216"/>
      <c r="X49" s="216"/>
      <c r="Y49" s="216"/>
      <c r="Z49" s="216"/>
      <c r="AA49" s="225"/>
      <c r="AB49" s="216"/>
      <c r="AC49" s="216"/>
      <c r="AD49" s="216"/>
      <c r="AE49" s="216"/>
      <c r="AF49" s="216"/>
      <c r="AG49" s="216"/>
      <c r="AH49" s="216"/>
      <c r="AI49" s="216"/>
      <c r="AJ49" s="81">
        <f t="shared" si="0"/>
        <v>0</v>
      </c>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81">
        <f t="shared" si="1"/>
        <v>0</v>
      </c>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81">
        <f t="shared" si="2"/>
        <v>0</v>
      </c>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37"/>
      <c r="DY49" s="37"/>
      <c r="DZ49" s="37"/>
      <c r="EA49" s="37"/>
      <c r="EB49" s="37"/>
      <c r="EC49" s="37"/>
      <c r="ED49" s="37"/>
      <c r="EE49" s="81">
        <f t="shared" si="3"/>
        <v>0</v>
      </c>
      <c r="EF49" s="37"/>
      <c r="EG49" s="37"/>
      <c r="EH49" s="37"/>
      <c r="EI49" s="37"/>
      <c r="EJ49" s="37"/>
      <c r="EK49" s="37"/>
      <c r="EL49" s="37"/>
      <c r="EM49" s="37"/>
      <c r="EN49" s="37"/>
      <c r="EO49" s="37"/>
      <c r="EP49" s="37"/>
      <c r="EQ49" s="37"/>
      <c r="ER49" s="37"/>
      <c r="ES49" s="37"/>
      <c r="ET49" s="37"/>
      <c r="EU49" s="37"/>
      <c r="EV49" s="37"/>
      <c r="EW49" s="37"/>
      <c r="EX49" s="37"/>
      <c r="EY49" s="37"/>
      <c r="EZ49" s="37"/>
      <c r="FA49" s="37"/>
      <c r="FB49" s="37"/>
      <c r="FC49" s="37"/>
      <c r="FD49" s="37"/>
      <c r="FE49" s="37"/>
      <c r="FF49" s="37"/>
      <c r="FG49" s="37"/>
      <c r="FH49" s="37"/>
      <c r="FI49" s="37"/>
      <c r="FJ49" s="37"/>
      <c r="FK49" s="37"/>
      <c r="FL49" s="81">
        <f t="shared" si="4"/>
        <v>0</v>
      </c>
      <c r="FM49" s="37"/>
      <c r="FN49" s="37"/>
      <c r="FO49" s="37"/>
      <c r="FP49" s="37"/>
      <c r="FQ49" s="37"/>
      <c r="FR49" s="37"/>
      <c r="FS49" s="37"/>
      <c r="FT49" s="37"/>
      <c r="FU49" s="37"/>
      <c r="FV49" s="37"/>
      <c r="FW49" s="37"/>
      <c r="FX49" s="37"/>
      <c r="FY49" s="37"/>
      <c r="FZ49" s="37"/>
      <c r="GA49" s="37"/>
      <c r="GB49" s="37"/>
      <c r="GC49" s="37"/>
      <c r="GD49" s="37"/>
      <c r="GE49" s="37"/>
      <c r="GF49" s="37"/>
      <c r="GG49" s="37"/>
      <c r="GH49" s="37"/>
      <c r="GI49" s="37"/>
      <c r="GJ49" s="37"/>
      <c r="GK49" s="37"/>
      <c r="GL49" s="37"/>
      <c r="GM49" s="37"/>
      <c r="GN49" s="37"/>
      <c r="GO49" s="37"/>
      <c r="GP49" s="37"/>
      <c r="GQ49" s="37"/>
      <c r="GR49" s="37"/>
      <c r="GS49" s="81">
        <f t="shared" si="5"/>
        <v>0</v>
      </c>
      <c r="GT49" s="37"/>
      <c r="GU49" s="37"/>
      <c r="GV49" s="37"/>
      <c r="GW49" s="37"/>
      <c r="GX49" s="37"/>
      <c r="GY49" s="37"/>
      <c r="GZ49" s="37"/>
      <c r="HA49" s="37"/>
      <c r="HB49" s="37"/>
      <c r="HC49" s="37"/>
      <c r="HD49" s="37"/>
      <c r="HE49" s="37"/>
      <c r="HF49" s="37"/>
      <c r="HG49" s="37"/>
      <c r="HH49" s="37"/>
      <c r="HI49" s="37"/>
      <c r="HJ49" s="37"/>
      <c r="HK49" s="37"/>
      <c r="HL49" s="37"/>
      <c r="HM49" s="37"/>
      <c r="HN49" s="37"/>
      <c r="HO49" s="37"/>
      <c r="HP49" s="37"/>
      <c r="HQ49" s="37"/>
      <c r="HR49" s="37"/>
      <c r="HS49" s="37"/>
      <c r="HT49" s="37"/>
      <c r="HU49" s="37"/>
      <c r="HV49" s="37"/>
      <c r="HW49" s="37"/>
      <c r="HX49" s="37"/>
      <c r="HY49" s="37"/>
      <c r="HZ49" s="81">
        <f t="shared" si="6"/>
        <v>0</v>
      </c>
    </row>
    <row r="50" spans="1:234" ht="15" customHeight="1">
      <c r="A50" s="440"/>
      <c r="B50" s="91" t="s">
        <v>681</v>
      </c>
      <c r="C50" s="124">
        <v>41243</v>
      </c>
      <c r="D50" s="207"/>
      <c r="E50" s="216"/>
      <c r="F50" s="216"/>
      <c r="G50" s="216"/>
      <c r="H50" s="216"/>
      <c r="I50" s="216"/>
      <c r="J50" s="216"/>
      <c r="K50" s="216"/>
      <c r="L50" s="216"/>
      <c r="M50" s="216"/>
      <c r="N50" s="216"/>
      <c r="O50" s="216"/>
      <c r="P50" s="216"/>
      <c r="Q50" s="216"/>
      <c r="R50" s="216"/>
      <c r="S50" s="216"/>
      <c r="T50" s="216"/>
      <c r="U50" s="216"/>
      <c r="V50" s="216"/>
      <c r="W50" s="216"/>
      <c r="X50" s="216"/>
      <c r="Y50" s="216"/>
      <c r="Z50" s="216"/>
      <c r="AA50" s="225"/>
      <c r="AB50" s="216"/>
      <c r="AC50" s="216"/>
      <c r="AD50" s="216"/>
      <c r="AE50" s="216"/>
      <c r="AF50" s="216"/>
      <c r="AG50" s="216"/>
      <c r="AH50" s="216"/>
      <c r="AI50" s="216"/>
      <c r="AJ50" s="81">
        <f t="shared" si="0"/>
        <v>0</v>
      </c>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81">
        <f t="shared" si="1"/>
        <v>0</v>
      </c>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81">
        <f t="shared" si="2"/>
        <v>0</v>
      </c>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81">
        <f t="shared" si="3"/>
        <v>0</v>
      </c>
      <c r="EF50" s="37"/>
      <c r="EG50" s="37"/>
      <c r="EH50" s="37"/>
      <c r="EI50" s="37"/>
      <c r="EJ50" s="37"/>
      <c r="EK50" s="37"/>
      <c r="EL50" s="37"/>
      <c r="EM50" s="37"/>
      <c r="EN50" s="37"/>
      <c r="EO50" s="37"/>
      <c r="EP50" s="37"/>
      <c r="EQ50" s="37"/>
      <c r="ER50" s="37"/>
      <c r="ES50" s="37"/>
      <c r="ET50" s="37"/>
      <c r="EU50" s="37"/>
      <c r="EV50" s="37"/>
      <c r="EW50" s="37"/>
      <c r="EX50" s="37"/>
      <c r="EY50" s="37"/>
      <c r="EZ50" s="37"/>
      <c r="FA50" s="37"/>
      <c r="FB50" s="37"/>
      <c r="FC50" s="37"/>
      <c r="FD50" s="37"/>
      <c r="FE50" s="37"/>
      <c r="FF50" s="37"/>
      <c r="FG50" s="37"/>
      <c r="FH50" s="37"/>
      <c r="FI50" s="37"/>
      <c r="FJ50" s="37"/>
      <c r="FK50" s="37"/>
      <c r="FL50" s="81">
        <f t="shared" si="4"/>
        <v>0</v>
      </c>
      <c r="FM50" s="37"/>
      <c r="FN50" s="37"/>
      <c r="FO50" s="37"/>
      <c r="FP50" s="37"/>
      <c r="FQ50" s="37"/>
      <c r="FR50" s="37"/>
      <c r="FS50" s="37"/>
      <c r="FT50" s="37"/>
      <c r="FU50" s="37"/>
      <c r="FV50" s="37"/>
      <c r="FW50" s="37"/>
      <c r="FX50" s="37"/>
      <c r="FY50" s="37"/>
      <c r="FZ50" s="37"/>
      <c r="GA50" s="37"/>
      <c r="GB50" s="37"/>
      <c r="GC50" s="37"/>
      <c r="GD50" s="37"/>
      <c r="GE50" s="37"/>
      <c r="GF50" s="37"/>
      <c r="GG50" s="37"/>
      <c r="GH50" s="37"/>
      <c r="GI50" s="37"/>
      <c r="GJ50" s="37"/>
      <c r="GK50" s="37"/>
      <c r="GL50" s="37"/>
      <c r="GM50" s="37"/>
      <c r="GN50" s="37"/>
      <c r="GO50" s="37"/>
      <c r="GP50" s="37"/>
      <c r="GQ50" s="37"/>
      <c r="GR50" s="37"/>
      <c r="GS50" s="81">
        <f t="shared" si="5"/>
        <v>0</v>
      </c>
      <c r="GT50" s="37"/>
      <c r="GU50" s="37"/>
      <c r="GV50" s="37"/>
      <c r="GW50" s="37"/>
      <c r="GX50" s="37"/>
      <c r="GY50" s="37"/>
      <c r="GZ50" s="37"/>
      <c r="HA50" s="37"/>
      <c r="HB50" s="37"/>
      <c r="HC50" s="37"/>
      <c r="HD50" s="37"/>
      <c r="HE50" s="37"/>
      <c r="HF50" s="37"/>
      <c r="HG50" s="37"/>
      <c r="HH50" s="37"/>
      <c r="HI50" s="37"/>
      <c r="HJ50" s="37"/>
      <c r="HK50" s="37"/>
      <c r="HL50" s="37"/>
      <c r="HM50" s="37"/>
      <c r="HN50" s="37"/>
      <c r="HO50" s="37"/>
      <c r="HP50" s="37"/>
      <c r="HQ50" s="37"/>
      <c r="HR50" s="37"/>
      <c r="HS50" s="37"/>
      <c r="HT50" s="37"/>
      <c r="HU50" s="37"/>
      <c r="HV50" s="37"/>
      <c r="HW50" s="37"/>
      <c r="HX50" s="37"/>
      <c r="HY50" s="37"/>
      <c r="HZ50" s="81">
        <f t="shared" si="6"/>
        <v>0</v>
      </c>
    </row>
    <row r="51" spans="1:234" ht="15" customHeight="1">
      <c r="A51" s="440"/>
      <c r="B51" s="91" t="s">
        <v>673</v>
      </c>
      <c r="C51" s="124">
        <v>41274</v>
      </c>
      <c r="D51" s="207"/>
      <c r="E51" s="216"/>
      <c r="F51" s="216"/>
      <c r="G51" s="216"/>
      <c r="H51" s="216"/>
      <c r="I51" s="216"/>
      <c r="J51" s="216"/>
      <c r="K51" s="216"/>
      <c r="L51" s="216"/>
      <c r="M51" s="216"/>
      <c r="N51" s="216"/>
      <c r="O51" s="216"/>
      <c r="P51" s="216"/>
      <c r="Q51" s="216"/>
      <c r="R51" s="216"/>
      <c r="S51" s="216"/>
      <c r="T51" s="216"/>
      <c r="U51" s="216"/>
      <c r="V51" s="216"/>
      <c r="W51" s="216"/>
      <c r="X51" s="216"/>
      <c r="Y51" s="216"/>
      <c r="Z51" s="216"/>
      <c r="AA51" s="225"/>
      <c r="AB51" s="216"/>
      <c r="AC51" s="216"/>
      <c r="AD51" s="216"/>
      <c r="AE51" s="216"/>
      <c r="AF51" s="216"/>
      <c r="AG51" s="216"/>
      <c r="AH51" s="216"/>
      <c r="AI51" s="216"/>
      <c r="AJ51" s="81">
        <f t="shared" si="0"/>
        <v>0</v>
      </c>
      <c r="AK51" s="37"/>
      <c r="AL51" s="37"/>
      <c r="AM51" s="37"/>
      <c r="AN51" s="37"/>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81">
        <f t="shared" si="1"/>
        <v>0</v>
      </c>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81">
        <f t="shared" si="2"/>
        <v>0</v>
      </c>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81">
        <f t="shared" si="3"/>
        <v>0</v>
      </c>
      <c r="EF51" s="37"/>
      <c r="EG51" s="37"/>
      <c r="EH51" s="37"/>
      <c r="EI51" s="37"/>
      <c r="EJ51" s="37"/>
      <c r="EK51" s="37"/>
      <c r="EL51" s="37"/>
      <c r="EM51" s="37"/>
      <c r="EN51" s="37"/>
      <c r="EO51" s="37"/>
      <c r="EP51" s="37"/>
      <c r="EQ51" s="37"/>
      <c r="ER51" s="37"/>
      <c r="ES51" s="37"/>
      <c r="ET51" s="37"/>
      <c r="EU51" s="37"/>
      <c r="EV51" s="37"/>
      <c r="EW51" s="37"/>
      <c r="EX51" s="37"/>
      <c r="EY51" s="37"/>
      <c r="EZ51" s="37"/>
      <c r="FA51" s="37"/>
      <c r="FB51" s="37"/>
      <c r="FC51" s="37"/>
      <c r="FD51" s="37"/>
      <c r="FE51" s="37"/>
      <c r="FF51" s="37"/>
      <c r="FG51" s="37"/>
      <c r="FH51" s="37"/>
      <c r="FI51" s="37"/>
      <c r="FJ51" s="37"/>
      <c r="FK51" s="37"/>
      <c r="FL51" s="81">
        <f t="shared" si="4"/>
        <v>0</v>
      </c>
      <c r="FM51" s="37"/>
      <c r="FN51" s="37"/>
      <c r="FO51" s="37"/>
      <c r="FP51" s="37"/>
      <c r="FQ51" s="37"/>
      <c r="FR51" s="37"/>
      <c r="FS51" s="37"/>
      <c r="FT51" s="37"/>
      <c r="FU51" s="37"/>
      <c r="FV51" s="37"/>
      <c r="FW51" s="37"/>
      <c r="FX51" s="37"/>
      <c r="FY51" s="37"/>
      <c r="FZ51" s="37"/>
      <c r="GA51" s="37"/>
      <c r="GB51" s="37"/>
      <c r="GC51" s="37"/>
      <c r="GD51" s="37"/>
      <c r="GE51" s="37"/>
      <c r="GF51" s="37"/>
      <c r="GG51" s="37"/>
      <c r="GH51" s="37"/>
      <c r="GI51" s="37"/>
      <c r="GJ51" s="37"/>
      <c r="GK51" s="37"/>
      <c r="GL51" s="37"/>
      <c r="GM51" s="37"/>
      <c r="GN51" s="37"/>
      <c r="GO51" s="37"/>
      <c r="GP51" s="37"/>
      <c r="GQ51" s="37"/>
      <c r="GR51" s="37"/>
      <c r="GS51" s="81">
        <f t="shared" si="5"/>
        <v>0</v>
      </c>
      <c r="GT51" s="37"/>
      <c r="GU51" s="37"/>
      <c r="GV51" s="37"/>
      <c r="GW51" s="37"/>
      <c r="GX51" s="37"/>
      <c r="GY51" s="37"/>
      <c r="GZ51" s="37"/>
      <c r="HA51" s="37"/>
      <c r="HB51" s="37"/>
      <c r="HC51" s="37"/>
      <c r="HD51" s="37"/>
      <c r="HE51" s="37"/>
      <c r="HF51" s="37"/>
      <c r="HG51" s="37"/>
      <c r="HH51" s="37"/>
      <c r="HI51" s="37"/>
      <c r="HJ51" s="37"/>
      <c r="HK51" s="37"/>
      <c r="HL51" s="37"/>
      <c r="HM51" s="37"/>
      <c r="HN51" s="37"/>
      <c r="HO51" s="37"/>
      <c r="HP51" s="37"/>
      <c r="HQ51" s="37"/>
      <c r="HR51" s="37"/>
      <c r="HS51" s="37"/>
      <c r="HT51" s="37"/>
      <c r="HU51" s="37"/>
      <c r="HV51" s="37"/>
      <c r="HW51" s="37"/>
      <c r="HX51" s="37"/>
      <c r="HY51" s="37"/>
      <c r="HZ51" s="81">
        <f t="shared" si="6"/>
        <v>0</v>
      </c>
    </row>
    <row r="52" spans="1:234" ht="15" customHeight="1">
      <c r="A52" s="440"/>
      <c r="B52" s="91" t="s">
        <v>670</v>
      </c>
      <c r="C52" s="124">
        <v>41305</v>
      </c>
      <c r="D52" s="207"/>
      <c r="E52" s="216"/>
      <c r="F52" s="216"/>
      <c r="G52" s="216"/>
      <c r="H52" s="216"/>
      <c r="I52" s="216"/>
      <c r="J52" s="216"/>
      <c r="K52" s="216"/>
      <c r="L52" s="216"/>
      <c r="M52" s="216"/>
      <c r="N52" s="216"/>
      <c r="O52" s="216"/>
      <c r="P52" s="216"/>
      <c r="Q52" s="216"/>
      <c r="R52" s="216"/>
      <c r="S52" s="216"/>
      <c r="T52" s="216"/>
      <c r="U52" s="216"/>
      <c r="V52" s="216"/>
      <c r="W52" s="216"/>
      <c r="X52" s="216"/>
      <c r="Y52" s="216"/>
      <c r="Z52" s="216"/>
      <c r="AA52" s="225"/>
      <c r="AB52" s="216"/>
      <c r="AC52" s="216"/>
      <c r="AD52" s="216"/>
      <c r="AE52" s="216"/>
      <c r="AF52" s="216"/>
      <c r="AG52" s="216"/>
      <c r="AH52" s="216"/>
      <c r="AI52" s="216"/>
      <c r="AJ52" s="81">
        <f t="shared" si="0"/>
        <v>0</v>
      </c>
      <c r="AK52" s="37"/>
      <c r="AL52" s="37"/>
      <c r="AM52" s="37"/>
      <c r="AN52" s="37"/>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81">
        <f t="shared" si="1"/>
        <v>0</v>
      </c>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81">
        <f t="shared" si="2"/>
        <v>0</v>
      </c>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81">
        <f t="shared" si="3"/>
        <v>0</v>
      </c>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81">
        <f t="shared" si="4"/>
        <v>0</v>
      </c>
      <c r="FM52" s="37"/>
      <c r="FN52" s="37"/>
      <c r="FO52" s="37"/>
      <c r="FP52" s="37"/>
      <c r="FQ52" s="37"/>
      <c r="FR52" s="37"/>
      <c r="FS52" s="37"/>
      <c r="FT52" s="37"/>
      <c r="FU52" s="37"/>
      <c r="FV52" s="37"/>
      <c r="FW52" s="37"/>
      <c r="FX52" s="37"/>
      <c r="FY52" s="37"/>
      <c r="FZ52" s="37"/>
      <c r="GA52" s="37"/>
      <c r="GB52" s="37"/>
      <c r="GC52" s="37"/>
      <c r="GD52" s="37"/>
      <c r="GE52" s="37"/>
      <c r="GF52" s="37"/>
      <c r="GG52" s="37"/>
      <c r="GH52" s="37"/>
      <c r="GI52" s="37"/>
      <c r="GJ52" s="37"/>
      <c r="GK52" s="37"/>
      <c r="GL52" s="37"/>
      <c r="GM52" s="37"/>
      <c r="GN52" s="37"/>
      <c r="GO52" s="37"/>
      <c r="GP52" s="37"/>
      <c r="GQ52" s="37"/>
      <c r="GR52" s="37"/>
      <c r="GS52" s="81">
        <f t="shared" si="5"/>
        <v>0</v>
      </c>
      <c r="GT52" s="37"/>
      <c r="GU52" s="37"/>
      <c r="GV52" s="37"/>
      <c r="GW52" s="37"/>
      <c r="GX52" s="37"/>
      <c r="GY52" s="37"/>
      <c r="GZ52" s="37"/>
      <c r="HA52" s="37"/>
      <c r="HB52" s="37"/>
      <c r="HC52" s="37"/>
      <c r="HD52" s="37"/>
      <c r="HE52" s="37"/>
      <c r="HF52" s="37"/>
      <c r="HG52" s="37"/>
      <c r="HH52" s="37"/>
      <c r="HI52" s="37"/>
      <c r="HJ52" s="37"/>
      <c r="HK52" s="37"/>
      <c r="HL52" s="37"/>
      <c r="HM52" s="37"/>
      <c r="HN52" s="37"/>
      <c r="HO52" s="37"/>
      <c r="HP52" s="37"/>
      <c r="HQ52" s="37"/>
      <c r="HR52" s="37"/>
      <c r="HS52" s="37"/>
      <c r="HT52" s="37"/>
      <c r="HU52" s="37"/>
      <c r="HV52" s="37"/>
      <c r="HW52" s="37"/>
      <c r="HX52" s="37"/>
      <c r="HY52" s="37"/>
      <c r="HZ52" s="81">
        <f t="shared" si="6"/>
        <v>0</v>
      </c>
    </row>
    <row r="53" spans="1:234" ht="15" customHeight="1">
      <c r="A53" s="440"/>
      <c r="B53" s="91" t="s">
        <v>671</v>
      </c>
      <c r="C53" s="124">
        <v>41333</v>
      </c>
      <c r="D53" s="207"/>
      <c r="E53" s="216"/>
      <c r="F53" s="216"/>
      <c r="G53" s="216"/>
      <c r="H53" s="216"/>
      <c r="I53" s="216"/>
      <c r="J53" s="216"/>
      <c r="K53" s="216"/>
      <c r="L53" s="216"/>
      <c r="M53" s="216"/>
      <c r="N53" s="216"/>
      <c r="O53" s="216"/>
      <c r="P53" s="216"/>
      <c r="Q53" s="216"/>
      <c r="R53" s="216"/>
      <c r="S53" s="216"/>
      <c r="T53" s="216"/>
      <c r="U53" s="216"/>
      <c r="V53" s="216"/>
      <c r="W53" s="216"/>
      <c r="X53" s="216"/>
      <c r="Y53" s="216"/>
      <c r="Z53" s="216"/>
      <c r="AA53" s="225"/>
      <c r="AB53" s="216"/>
      <c r="AC53" s="216"/>
      <c r="AD53" s="216"/>
      <c r="AE53" s="216"/>
      <c r="AF53" s="216"/>
      <c r="AG53" s="216"/>
      <c r="AH53" s="216"/>
      <c r="AI53" s="216"/>
      <c r="AJ53" s="81">
        <f t="shared" si="0"/>
        <v>0</v>
      </c>
      <c r="AK53" s="37"/>
      <c r="AL53" s="37"/>
      <c r="AM53" s="37"/>
      <c r="AN53" s="37"/>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81">
        <f t="shared" si="1"/>
        <v>0</v>
      </c>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81">
        <f t="shared" si="2"/>
        <v>0</v>
      </c>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7"/>
      <c r="EA53" s="37"/>
      <c r="EB53" s="37"/>
      <c r="EC53" s="37"/>
      <c r="ED53" s="37"/>
      <c r="EE53" s="81">
        <f t="shared" si="3"/>
        <v>0</v>
      </c>
      <c r="EF53" s="37"/>
      <c r="EG53" s="37"/>
      <c r="EH53" s="37"/>
      <c r="EI53" s="37"/>
      <c r="EJ53" s="37"/>
      <c r="EK53" s="37"/>
      <c r="EL53" s="37"/>
      <c r="EM53" s="37"/>
      <c r="EN53" s="37"/>
      <c r="EO53" s="37"/>
      <c r="EP53" s="37"/>
      <c r="EQ53" s="37"/>
      <c r="ER53" s="37"/>
      <c r="ES53" s="37"/>
      <c r="ET53" s="37"/>
      <c r="EU53" s="37"/>
      <c r="EV53" s="37"/>
      <c r="EW53" s="37"/>
      <c r="EX53" s="37"/>
      <c r="EY53" s="37"/>
      <c r="EZ53" s="37"/>
      <c r="FA53" s="37"/>
      <c r="FB53" s="37"/>
      <c r="FC53" s="37"/>
      <c r="FD53" s="37"/>
      <c r="FE53" s="37"/>
      <c r="FF53" s="37"/>
      <c r="FG53" s="37"/>
      <c r="FH53" s="37"/>
      <c r="FI53" s="37"/>
      <c r="FJ53" s="37"/>
      <c r="FK53" s="37"/>
      <c r="FL53" s="81">
        <f t="shared" si="4"/>
        <v>0</v>
      </c>
      <c r="FM53" s="37"/>
      <c r="FN53" s="37"/>
      <c r="FO53" s="37"/>
      <c r="FP53" s="37"/>
      <c r="FQ53" s="37"/>
      <c r="FR53" s="37"/>
      <c r="FS53" s="37"/>
      <c r="FT53" s="37"/>
      <c r="FU53" s="37"/>
      <c r="FV53" s="37"/>
      <c r="FW53" s="37"/>
      <c r="FX53" s="37"/>
      <c r="FY53" s="37"/>
      <c r="FZ53" s="37"/>
      <c r="GA53" s="37"/>
      <c r="GB53" s="37"/>
      <c r="GC53" s="37"/>
      <c r="GD53" s="37"/>
      <c r="GE53" s="37"/>
      <c r="GF53" s="37"/>
      <c r="GG53" s="37"/>
      <c r="GH53" s="37"/>
      <c r="GI53" s="37"/>
      <c r="GJ53" s="37"/>
      <c r="GK53" s="37"/>
      <c r="GL53" s="37"/>
      <c r="GM53" s="37"/>
      <c r="GN53" s="37"/>
      <c r="GO53" s="37"/>
      <c r="GP53" s="37"/>
      <c r="GQ53" s="37"/>
      <c r="GR53" s="37"/>
      <c r="GS53" s="81">
        <f t="shared" si="5"/>
        <v>0</v>
      </c>
      <c r="GT53" s="37"/>
      <c r="GU53" s="37"/>
      <c r="GV53" s="37"/>
      <c r="GW53" s="37"/>
      <c r="GX53" s="37"/>
      <c r="GY53" s="37"/>
      <c r="GZ53" s="37"/>
      <c r="HA53" s="37"/>
      <c r="HB53" s="37"/>
      <c r="HC53" s="37"/>
      <c r="HD53" s="37"/>
      <c r="HE53" s="37"/>
      <c r="HF53" s="37"/>
      <c r="HG53" s="37"/>
      <c r="HH53" s="37"/>
      <c r="HI53" s="37"/>
      <c r="HJ53" s="37"/>
      <c r="HK53" s="37"/>
      <c r="HL53" s="37"/>
      <c r="HM53" s="37"/>
      <c r="HN53" s="37"/>
      <c r="HO53" s="37"/>
      <c r="HP53" s="37"/>
      <c r="HQ53" s="37"/>
      <c r="HR53" s="37"/>
      <c r="HS53" s="37"/>
      <c r="HT53" s="37"/>
      <c r="HU53" s="37"/>
      <c r="HV53" s="37"/>
      <c r="HW53" s="37"/>
      <c r="HX53" s="37"/>
      <c r="HY53" s="37"/>
      <c r="HZ53" s="81">
        <f t="shared" si="6"/>
        <v>0</v>
      </c>
    </row>
    <row r="54" spans="1:234" ht="15" customHeight="1" thickBot="1">
      <c r="A54" s="440"/>
      <c r="B54" s="91" t="s">
        <v>672</v>
      </c>
      <c r="C54" s="125">
        <v>41364</v>
      </c>
      <c r="D54" s="208"/>
      <c r="E54" s="217"/>
      <c r="F54" s="217"/>
      <c r="G54" s="217"/>
      <c r="H54" s="217"/>
      <c r="I54" s="217"/>
      <c r="J54" s="217"/>
      <c r="K54" s="217"/>
      <c r="L54" s="217"/>
      <c r="M54" s="217"/>
      <c r="N54" s="217"/>
      <c r="O54" s="217"/>
      <c r="P54" s="217"/>
      <c r="Q54" s="217"/>
      <c r="R54" s="217"/>
      <c r="S54" s="217"/>
      <c r="T54" s="217"/>
      <c r="U54" s="217"/>
      <c r="V54" s="217"/>
      <c r="W54" s="217"/>
      <c r="X54" s="217"/>
      <c r="Y54" s="217"/>
      <c r="Z54" s="217"/>
      <c r="AA54" s="226"/>
      <c r="AB54" s="217"/>
      <c r="AC54" s="217"/>
      <c r="AD54" s="217"/>
      <c r="AE54" s="217"/>
      <c r="AF54" s="217"/>
      <c r="AG54" s="217"/>
      <c r="AH54" s="217"/>
      <c r="AI54" s="217"/>
      <c r="AJ54" s="82">
        <f t="shared" si="0"/>
        <v>0</v>
      </c>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82">
        <f t="shared" si="1"/>
        <v>0</v>
      </c>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82">
        <f t="shared" si="2"/>
        <v>0</v>
      </c>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82">
        <f t="shared" si="3"/>
        <v>0</v>
      </c>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82">
        <f t="shared" si="4"/>
        <v>0</v>
      </c>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82">
        <f t="shared" si="5"/>
        <v>0</v>
      </c>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82">
        <f t="shared" si="6"/>
        <v>0</v>
      </c>
    </row>
    <row r="55" spans="1:234" s="29" customFormat="1" ht="15" customHeight="1" thickTop="1">
      <c r="A55" s="440"/>
      <c r="B55" s="93" t="s">
        <v>674</v>
      </c>
      <c r="C55" s="123">
        <v>41394</v>
      </c>
      <c r="D55" s="209"/>
      <c r="E55" s="218"/>
      <c r="F55" s="218"/>
      <c r="G55" s="218"/>
      <c r="H55" s="218"/>
      <c r="I55" s="218"/>
      <c r="J55" s="218"/>
      <c r="K55" s="218"/>
      <c r="L55" s="218"/>
      <c r="M55" s="218"/>
      <c r="N55" s="218"/>
      <c r="O55" s="218"/>
      <c r="P55" s="218"/>
      <c r="Q55" s="218"/>
      <c r="R55" s="218"/>
      <c r="S55" s="218"/>
      <c r="T55" s="218"/>
      <c r="U55" s="218"/>
      <c r="V55" s="218"/>
      <c r="W55" s="218"/>
      <c r="X55" s="218"/>
      <c r="Y55" s="218"/>
      <c r="Z55" s="218"/>
      <c r="AA55" s="227"/>
      <c r="AB55" s="218"/>
      <c r="AC55" s="218"/>
      <c r="AD55" s="218"/>
      <c r="AE55" s="218"/>
      <c r="AF55" s="218"/>
      <c r="AG55" s="218"/>
      <c r="AH55" s="218"/>
      <c r="AI55" s="218"/>
      <c r="AJ55" s="83">
        <f t="shared" si="0"/>
        <v>0</v>
      </c>
      <c r="AK55" s="45"/>
      <c r="AL55" s="45"/>
      <c r="AM55" s="45"/>
      <c r="AN55" s="45"/>
      <c r="AO55" s="45"/>
      <c r="AP55" s="45"/>
      <c r="AQ55" s="45"/>
      <c r="AR55" s="45"/>
      <c r="AS55" s="45"/>
      <c r="AT55" s="45"/>
      <c r="AU55" s="45"/>
      <c r="AV55" s="45"/>
      <c r="AW55" s="45"/>
      <c r="AX55" s="45"/>
      <c r="AY55" s="45"/>
      <c r="AZ55" s="45"/>
      <c r="BA55" s="45"/>
      <c r="BB55" s="45"/>
      <c r="BC55" s="45"/>
      <c r="BD55" s="45"/>
      <c r="BE55" s="45"/>
      <c r="BF55" s="45"/>
      <c r="BG55" s="45"/>
      <c r="BH55" s="45"/>
      <c r="BI55" s="45"/>
      <c r="BJ55" s="45"/>
      <c r="BK55" s="45"/>
      <c r="BL55" s="45"/>
      <c r="BM55" s="45"/>
      <c r="BN55" s="45"/>
      <c r="BO55" s="45"/>
      <c r="BP55" s="45"/>
      <c r="BQ55" s="83">
        <f t="shared" si="1"/>
        <v>0</v>
      </c>
      <c r="BR55" s="45"/>
      <c r="BS55" s="45"/>
      <c r="BT55" s="45"/>
      <c r="BU55" s="45"/>
      <c r="BV55" s="45"/>
      <c r="BW55" s="45"/>
      <c r="BX55" s="45"/>
      <c r="BY55" s="45"/>
      <c r="BZ55" s="45"/>
      <c r="CA55" s="45"/>
      <c r="CB55" s="45"/>
      <c r="CC55" s="45"/>
      <c r="CD55" s="45"/>
      <c r="CE55" s="45"/>
      <c r="CF55" s="45"/>
      <c r="CG55" s="45"/>
      <c r="CH55" s="45"/>
      <c r="CI55" s="45"/>
      <c r="CJ55" s="45"/>
      <c r="CK55" s="45"/>
      <c r="CL55" s="45"/>
      <c r="CM55" s="45"/>
      <c r="CN55" s="45"/>
      <c r="CO55" s="45"/>
      <c r="CP55" s="45"/>
      <c r="CQ55" s="45"/>
      <c r="CR55" s="45"/>
      <c r="CS55" s="45"/>
      <c r="CT55" s="45"/>
      <c r="CU55" s="45"/>
      <c r="CV55" s="45"/>
      <c r="CW55" s="45"/>
      <c r="CX55" s="83">
        <f t="shared" si="2"/>
        <v>0</v>
      </c>
      <c r="CY55" s="45"/>
      <c r="CZ55" s="45"/>
      <c r="DA55" s="45"/>
      <c r="DB55" s="45"/>
      <c r="DC55" s="45"/>
      <c r="DD55" s="45"/>
      <c r="DE55" s="45"/>
      <c r="DF55" s="45"/>
      <c r="DG55" s="45"/>
      <c r="DH55" s="45"/>
      <c r="DI55" s="45"/>
      <c r="DJ55" s="45"/>
      <c r="DK55" s="45"/>
      <c r="DL55" s="45"/>
      <c r="DM55" s="45"/>
      <c r="DN55" s="45"/>
      <c r="DO55" s="45"/>
      <c r="DP55" s="45"/>
      <c r="DQ55" s="45"/>
      <c r="DR55" s="45"/>
      <c r="DS55" s="45"/>
      <c r="DT55" s="45"/>
      <c r="DU55" s="45"/>
      <c r="DV55" s="45"/>
      <c r="DW55" s="45"/>
      <c r="DX55" s="45"/>
      <c r="DY55" s="45"/>
      <c r="DZ55" s="45"/>
      <c r="EA55" s="45"/>
      <c r="EB55" s="45"/>
      <c r="EC55" s="45"/>
      <c r="ED55" s="45"/>
      <c r="EE55" s="83">
        <f t="shared" si="3"/>
        <v>0</v>
      </c>
      <c r="EF55" s="45"/>
      <c r="EG55" s="45"/>
      <c r="EH55" s="45"/>
      <c r="EI55" s="45"/>
      <c r="EJ55" s="45"/>
      <c r="EK55" s="45"/>
      <c r="EL55" s="45"/>
      <c r="EM55" s="45"/>
      <c r="EN55" s="45"/>
      <c r="EO55" s="45"/>
      <c r="EP55" s="45"/>
      <c r="EQ55" s="45"/>
      <c r="ER55" s="45"/>
      <c r="ES55" s="45"/>
      <c r="ET55" s="45"/>
      <c r="EU55" s="45"/>
      <c r="EV55" s="45"/>
      <c r="EW55" s="45"/>
      <c r="EX55" s="45"/>
      <c r="EY55" s="45"/>
      <c r="EZ55" s="45"/>
      <c r="FA55" s="45"/>
      <c r="FB55" s="45"/>
      <c r="FC55" s="45"/>
      <c r="FD55" s="45"/>
      <c r="FE55" s="45"/>
      <c r="FF55" s="45"/>
      <c r="FG55" s="45"/>
      <c r="FH55" s="45"/>
      <c r="FI55" s="45"/>
      <c r="FJ55" s="45"/>
      <c r="FK55" s="45"/>
      <c r="FL55" s="83">
        <f t="shared" si="4"/>
        <v>0</v>
      </c>
      <c r="FM55" s="45"/>
      <c r="FN55" s="45"/>
      <c r="FO55" s="45"/>
      <c r="FP55" s="45"/>
      <c r="FQ55" s="45"/>
      <c r="FR55" s="45"/>
      <c r="FS55" s="45"/>
      <c r="FT55" s="45"/>
      <c r="FU55" s="45"/>
      <c r="FV55" s="45"/>
      <c r="FW55" s="45"/>
      <c r="FX55" s="45"/>
      <c r="FY55" s="45"/>
      <c r="FZ55" s="45"/>
      <c r="GA55" s="45"/>
      <c r="GB55" s="45"/>
      <c r="GC55" s="45"/>
      <c r="GD55" s="45"/>
      <c r="GE55" s="45"/>
      <c r="GF55" s="45"/>
      <c r="GG55" s="45"/>
      <c r="GH55" s="45"/>
      <c r="GI55" s="45"/>
      <c r="GJ55" s="45"/>
      <c r="GK55" s="45"/>
      <c r="GL55" s="45"/>
      <c r="GM55" s="45"/>
      <c r="GN55" s="45"/>
      <c r="GO55" s="45"/>
      <c r="GP55" s="45"/>
      <c r="GQ55" s="45"/>
      <c r="GR55" s="45"/>
      <c r="GS55" s="83">
        <f t="shared" si="5"/>
        <v>0</v>
      </c>
      <c r="GT55" s="45"/>
      <c r="GU55" s="45"/>
      <c r="GV55" s="45"/>
      <c r="GW55" s="45"/>
      <c r="GX55" s="45"/>
      <c r="GY55" s="45"/>
      <c r="GZ55" s="45"/>
      <c r="HA55" s="45"/>
      <c r="HB55" s="45"/>
      <c r="HC55" s="45"/>
      <c r="HD55" s="45"/>
      <c r="HE55" s="45"/>
      <c r="HF55" s="45"/>
      <c r="HG55" s="45"/>
      <c r="HH55" s="45"/>
      <c r="HI55" s="45"/>
      <c r="HJ55" s="45"/>
      <c r="HK55" s="45"/>
      <c r="HL55" s="45"/>
      <c r="HM55" s="45"/>
      <c r="HN55" s="45"/>
      <c r="HO55" s="45"/>
      <c r="HP55" s="45"/>
      <c r="HQ55" s="45"/>
      <c r="HR55" s="45"/>
      <c r="HS55" s="45"/>
      <c r="HT55" s="45"/>
      <c r="HU55" s="45"/>
      <c r="HV55" s="45"/>
      <c r="HW55" s="45"/>
      <c r="HX55" s="45"/>
      <c r="HY55" s="45"/>
      <c r="HZ55" s="83">
        <f t="shared" si="6"/>
        <v>0</v>
      </c>
    </row>
    <row r="56" spans="1:234" ht="15" customHeight="1">
      <c r="A56" s="440"/>
      <c r="B56" s="91" t="s">
        <v>675</v>
      </c>
      <c r="C56" s="124">
        <v>41425</v>
      </c>
      <c r="D56" s="207"/>
      <c r="E56" s="216"/>
      <c r="F56" s="216"/>
      <c r="G56" s="216"/>
      <c r="H56" s="216"/>
      <c r="I56" s="216"/>
      <c r="J56" s="216"/>
      <c r="K56" s="216"/>
      <c r="L56" s="216"/>
      <c r="M56" s="216"/>
      <c r="N56" s="216"/>
      <c r="O56" s="216"/>
      <c r="P56" s="216"/>
      <c r="Q56" s="216"/>
      <c r="R56" s="216"/>
      <c r="S56" s="216"/>
      <c r="T56" s="216"/>
      <c r="U56" s="216"/>
      <c r="V56" s="216"/>
      <c r="W56" s="216"/>
      <c r="X56" s="216"/>
      <c r="Y56" s="216"/>
      <c r="Z56" s="216"/>
      <c r="AA56" s="225"/>
      <c r="AB56" s="216"/>
      <c r="AC56" s="216"/>
      <c r="AD56" s="216"/>
      <c r="AE56" s="216"/>
      <c r="AF56" s="216"/>
      <c r="AG56" s="216"/>
      <c r="AH56" s="216"/>
      <c r="AI56" s="216"/>
      <c r="AJ56" s="81">
        <f t="shared" si="0"/>
        <v>0</v>
      </c>
      <c r="AK56" s="37"/>
      <c r="AL56" s="37"/>
      <c r="AM56" s="37"/>
      <c r="AN56" s="37"/>
      <c r="AO56" s="37"/>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81">
        <f t="shared" si="1"/>
        <v>0</v>
      </c>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Q56" s="37"/>
      <c r="CR56" s="37"/>
      <c r="CS56" s="37"/>
      <c r="CT56" s="37"/>
      <c r="CU56" s="37"/>
      <c r="CV56" s="37"/>
      <c r="CW56" s="37"/>
      <c r="CX56" s="81">
        <f t="shared" si="2"/>
        <v>0</v>
      </c>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7"/>
      <c r="DX56" s="37"/>
      <c r="DY56" s="37"/>
      <c r="DZ56" s="37"/>
      <c r="EA56" s="37"/>
      <c r="EB56" s="37"/>
      <c r="EC56" s="37"/>
      <c r="ED56" s="37"/>
      <c r="EE56" s="81">
        <f t="shared" si="3"/>
        <v>0</v>
      </c>
      <c r="EF56" s="37"/>
      <c r="EG56" s="37"/>
      <c r="EH56" s="37"/>
      <c r="EI56" s="37"/>
      <c r="EJ56" s="37"/>
      <c r="EK56" s="37"/>
      <c r="EL56" s="37"/>
      <c r="EM56" s="37"/>
      <c r="EN56" s="37"/>
      <c r="EO56" s="37"/>
      <c r="EP56" s="37"/>
      <c r="EQ56" s="37"/>
      <c r="ER56" s="37"/>
      <c r="ES56" s="37"/>
      <c r="ET56" s="37"/>
      <c r="EU56" s="37"/>
      <c r="EV56" s="37"/>
      <c r="EW56" s="37"/>
      <c r="EX56" s="37"/>
      <c r="EY56" s="37"/>
      <c r="EZ56" s="37"/>
      <c r="FA56" s="37"/>
      <c r="FB56" s="37"/>
      <c r="FC56" s="37"/>
      <c r="FD56" s="37"/>
      <c r="FE56" s="37"/>
      <c r="FF56" s="37"/>
      <c r="FG56" s="37"/>
      <c r="FH56" s="37"/>
      <c r="FI56" s="37"/>
      <c r="FJ56" s="37"/>
      <c r="FK56" s="37"/>
      <c r="FL56" s="81">
        <f t="shared" si="4"/>
        <v>0</v>
      </c>
      <c r="FM56" s="37"/>
      <c r="FN56" s="37"/>
      <c r="FO56" s="37"/>
      <c r="FP56" s="37"/>
      <c r="FQ56" s="37"/>
      <c r="FR56" s="37"/>
      <c r="FS56" s="37"/>
      <c r="FT56" s="37"/>
      <c r="FU56" s="37"/>
      <c r="FV56" s="37"/>
      <c r="FW56" s="37"/>
      <c r="FX56" s="37"/>
      <c r="FY56" s="37"/>
      <c r="FZ56" s="37"/>
      <c r="GA56" s="37"/>
      <c r="GB56" s="37"/>
      <c r="GC56" s="37"/>
      <c r="GD56" s="37"/>
      <c r="GE56" s="37"/>
      <c r="GF56" s="37"/>
      <c r="GG56" s="37"/>
      <c r="GH56" s="37"/>
      <c r="GI56" s="37"/>
      <c r="GJ56" s="37"/>
      <c r="GK56" s="37"/>
      <c r="GL56" s="37"/>
      <c r="GM56" s="37"/>
      <c r="GN56" s="37"/>
      <c r="GO56" s="37"/>
      <c r="GP56" s="37"/>
      <c r="GQ56" s="37"/>
      <c r="GR56" s="37"/>
      <c r="GS56" s="81">
        <f t="shared" si="5"/>
        <v>0</v>
      </c>
      <c r="GT56" s="37"/>
      <c r="GU56" s="37"/>
      <c r="GV56" s="37"/>
      <c r="GW56" s="37"/>
      <c r="GX56" s="37"/>
      <c r="GY56" s="37"/>
      <c r="GZ56" s="37"/>
      <c r="HA56" s="37"/>
      <c r="HB56" s="37"/>
      <c r="HC56" s="37"/>
      <c r="HD56" s="37"/>
      <c r="HE56" s="37"/>
      <c r="HF56" s="37"/>
      <c r="HG56" s="37"/>
      <c r="HH56" s="37"/>
      <c r="HI56" s="37"/>
      <c r="HJ56" s="37"/>
      <c r="HK56" s="37"/>
      <c r="HL56" s="37"/>
      <c r="HM56" s="37"/>
      <c r="HN56" s="37"/>
      <c r="HO56" s="37"/>
      <c r="HP56" s="37"/>
      <c r="HQ56" s="37"/>
      <c r="HR56" s="37"/>
      <c r="HS56" s="37"/>
      <c r="HT56" s="37"/>
      <c r="HU56" s="37"/>
      <c r="HV56" s="37"/>
      <c r="HW56" s="37"/>
      <c r="HX56" s="37"/>
      <c r="HY56" s="37"/>
      <c r="HZ56" s="81">
        <f t="shared" si="6"/>
        <v>0</v>
      </c>
    </row>
    <row r="57" spans="1:234" ht="15" customHeight="1">
      <c r="A57" s="440"/>
      <c r="B57" s="91" t="s">
        <v>676</v>
      </c>
      <c r="C57" s="124">
        <v>41455</v>
      </c>
      <c r="D57" s="207"/>
      <c r="E57" s="216"/>
      <c r="F57" s="216"/>
      <c r="G57" s="216"/>
      <c r="H57" s="216"/>
      <c r="I57" s="216"/>
      <c r="J57" s="216"/>
      <c r="K57" s="216"/>
      <c r="L57" s="216"/>
      <c r="M57" s="216"/>
      <c r="N57" s="216"/>
      <c r="O57" s="216"/>
      <c r="P57" s="216"/>
      <c r="Q57" s="216"/>
      <c r="R57" s="216"/>
      <c r="S57" s="216"/>
      <c r="T57" s="216"/>
      <c r="U57" s="216"/>
      <c r="V57" s="216"/>
      <c r="W57" s="216"/>
      <c r="X57" s="216"/>
      <c r="Y57" s="216"/>
      <c r="Z57" s="216"/>
      <c r="AA57" s="225"/>
      <c r="AB57" s="216"/>
      <c r="AC57" s="216"/>
      <c r="AD57" s="216"/>
      <c r="AE57" s="216"/>
      <c r="AF57" s="216"/>
      <c r="AG57" s="216"/>
      <c r="AH57" s="216"/>
      <c r="AI57" s="216"/>
      <c r="AJ57" s="81">
        <f t="shared" si="0"/>
        <v>0</v>
      </c>
      <c r="AK57" s="37"/>
      <c r="AL57" s="37"/>
      <c r="AM57" s="37"/>
      <c r="AN57" s="37"/>
      <c r="AO57" s="37"/>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81">
        <f t="shared" si="1"/>
        <v>0</v>
      </c>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Q57" s="37"/>
      <c r="CR57" s="37"/>
      <c r="CS57" s="37"/>
      <c r="CT57" s="37"/>
      <c r="CU57" s="37"/>
      <c r="CV57" s="37"/>
      <c r="CW57" s="37"/>
      <c r="CX57" s="81">
        <f t="shared" si="2"/>
        <v>0</v>
      </c>
      <c r="CY57" s="37"/>
      <c r="CZ57" s="37"/>
      <c r="DA57" s="37"/>
      <c r="DB57" s="37"/>
      <c r="DC57" s="37"/>
      <c r="DD57" s="37"/>
      <c r="DE57" s="37"/>
      <c r="DF57" s="37"/>
      <c r="DG57" s="37"/>
      <c r="DH57" s="37"/>
      <c r="DI57" s="37"/>
      <c r="DJ57" s="37"/>
      <c r="DK57" s="37"/>
      <c r="DL57" s="37"/>
      <c r="DM57" s="37"/>
      <c r="DN57" s="37"/>
      <c r="DO57" s="37"/>
      <c r="DP57" s="37"/>
      <c r="DQ57" s="37"/>
      <c r="DR57" s="37"/>
      <c r="DS57" s="37"/>
      <c r="DT57" s="37"/>
      <c r="DU57" s="37"/>
      <c r="DV57" s="37"/>
      <c r="DW57" s="37"/>
      <c r="DX57" s="37"/>
      <c r="DY57" s="37"/>
      <c r="DZ57" s="37"/>
      <c r="EA57" s="37"/>
      <c r="EB57" s="37"/>
      <c r="EC57" s="37"/>
      <c r="ED57" s="37"/>
      <c r="EE57" s="81">
        <f t="shared" si="3"/>
        <v>0</v>
      </c>
      <c r="EF57" s="37"/>
      <c r="EG57" s="37"/>
      <c r="EH57" s="37"/>
      <c r="EI57" s="37"/>
      <c r="EJ57" s="37"/>
      <c r="EK57" s="37"/>
      <c r="EL57" s="37"/>
      <c r="EM57" s="37"/>
      <c r="EN57" s="37"/>
      <c r="EO57" s="37"/>
      <c r="EP57" s="37"/>
      <c r="EQ57" s="37"/>
      <c r="ER57" s="37"/>
      <c r="ES57" s="37"/>
      <c r="ET57" s="37"/>
      <c r="EU57" s="37"/>
      <c r="EV57" s="37"/>
      <c r="EW57" s="37"/>
      <c r="EX57" s="37"/>
      <c r="EY57" s="37"/>
      <c r="EZ57" s="37"/>
      <c r="FA57" s="37"/>
      <c r="FB57" s="37"/>
      <c r="FC57" s="37"/>
      <c r="FD57" s="37"/>
      <c r="FE57" s="37"/>
      <c r="FF57" s="37"/>
      <c r="FG57" s="37"/>
      <c r="FH57" s="37"/>
      <c r="FI57" s="37"/>
      <c r="FJ57" s="37"/>
      <c r="FK57" s="37"/>
      <c r="FL57" s="81">
        <f t="shared" si="4"/>
        <v>0</v>
      </c>
      <c r="FM57" s="37"/>
      <c r="FN57" s="37"/>
      <c r="FO57" s="37"/>
      <c r="FP57" s="37"/>
      <c r="FQ57" s="37"/>
      <c r="FR57" s="37"/>
      <c r="FS57" s="37"/>
      <c r="FT57" s="37"/>
      <c r="FU57" s="37"/>
      <c r="FV57" s="37"/>
      <c r="FW57" s="37"/>
      <c r="FX57" s="37"/>
      <c r="FY57" s="37"/>
      <c r="FZ57" s="37"/>
      <c r="GA57" s="37"/>
      <c r="GB57" s="37"/>
      <c r="GC57" s="37"/>
      <c r="GD57" s="37"/>
      <c r="GE57" s="37"/>
      <c r="GF57" s="37"/>
      <c r="GG57" s="37"/>
      <c r="GH57" s="37"/>
      <c r="GI57" s="37"/>
      <c r="GJ57" s="37"/>
      <c r="GK57" s="37"/>
      <c r="GL57" s="37"/>
      <c r="GM57" s="37"/>
      <c r="GN57" s="37"/>
      <c r="GO57" s="37"/>
      <c r="GP57" s="37"/>
      <c r="GQ57" s="37"/>
      <c r="GR57" s="37"/>
      <c r="GS57" s="81">
        <f t="shared" si="5"/>
        <v>0</v>
      </c>
      <c r="GT57" s="37"/>
      <c r="GU57" s="37"/>
      <c r="GV57" s="37"/>
      <c r="GW57" s="37"/>
      <c r="GX57" s="37"/>
      <c r="GY57" s="37"/>
      <c r="GZ57" s="37"/>
      <c r="HA57" s="37"/>
      <c r="HB57" s="37"/>
      <c r="HC57" s="37"/>
      <c r="HD57" s="37"/>
      <c r="HE57" s="37"/>
      <c r="HF57" s="37"/>
      <c r="HG57" s="37"/>
      <c r="HH57" s="37"/>
      <c r="HI57" s="37"/>
      <c r="HJ57" s="37"/>
      <c r="HK57" s="37"/>
      <c r="HL57" s="37"/>
      <c r="HM57" s="37"/>
      <c r="HN57" s="37"/>
      <c r="HO57" s="37"/>
      <c r="HP57" s="37"/>
      <c r="HQ57" s="37"/>
      <c r="HR57" s="37"/>
      <c r="HS57" s="37"/>
      <c r="HT57" s="37"/>
      <c r="HU57" s="37"/>
      <c r="HV57" s="37"/>
      <c r="HW57" s="37"/>
      <c r="HX57" s="37"/>
      <c r="HY57" s="37"/>
      <c r="HZ57" s="81">
        <f t="shared" si="6"/>
        <v>0</v>
      </c>
    </row>
    <row r="58" spans="1:234" ht="15" customHeight="1">
      <c r="A58" s="440"/>
      <c r="B58" s="91" t="s">
        <v>677</v>
      </c>
      <c r="C58" s="124">
        <v>41486</v>
      </c>
      <c r="D58" s="207"/>
      <c r="E58" s="216"/>
      <c r="F58" s="216"/>
      <c r="G58" s="216"/>
      <c r="H58" s="216"/>
      <c r="I58" s="216"/>
      <c r="J58" s="216"/>
      <c r="K58" s="216"/>
      <c r="L58" s="216"/>
      <c r="M58" s="216"/>
      <c r="N58" s="216"/>
      <c r="O58" s="216"/>
      <c r="P58" s="216"/>
      <c r="Q58" s="216"/>
      <c r="R58" s="216"/>
      <c r="S58" s="216"/>
      <c r="T58" s="216"/>
      <c r="U58" s="216"/>
      <c r="V58" s="216"/>
      <c r="W58" s="216"/>
      <c r="X58" s="216"/>
      <c r="Y58" s="216"/>
      <c r="Z58" s="216"/>
      <c r="AA58" s="225"/>
      <c r="AB58" s="216"/>
      <c r="AC58" s="216"/>
      <c r="AD58" s="216"/>
      <c r="AE58" s="216"/>
      <c r="AF58" s="216"/>
      <c r="AG58" s="216"/>
      <c r="AH58" s="216"/>
      <c r="AI58" s="216"/>
      <c r="AJ58" s="81">
        <f t="shared" si="0"/>
        <v>0</v>
      </c>
      <c r="AK58" s="37"/>
      <c r="AL58" s="37"/>
      <c r="AM58" s="37"/>
      <c r="AN58" s="37"/>
      <c r="AO58" s="37"/>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81">
        <f t="shared" si="1"/>
        <v>0</v>
      </c>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c r="CU58" s="37"/>
      <c r="CV58" s="37"/>
      <c r="CW58" s="37"/>
      <c r="CX58" s="81">
        <f t="shared" si="2"/>
        <v>0</v>
      </c>
      <c r="CY58" s="37"/>
      <c r="CZ58" s="37"/>
      <c r="DA58" s="37"/>
      <c r="DB58" s="37"/>
      <c r="DC58" s="37"/>
      <c r="DD58" s="37"/>
      <c r="DE58" s="37"/>
      <c r="DF58" s="37"/>
      <c r="DG58" s="37"/>
      <c r="DH58" s="37"/>
      <c r="DI58" s="37"/>
      <c r="DJ58" s="37"/>
      <c r="DK58" s="37"/>
      <c r="DL58" s="37"/>
      <c r="DM58" s="37"/>
      <c r="DN58" s="37"/>
      <c r="DO58" s="37"/>
      <c r="DP58" s="37"/>
      <c r="DQ58" s="37"/>
      <c r="DR58" s="37"/>
      <c r="DS58" s="37"/>
      <c r="DT58" s="37"/>
      <c r="DU58" s="37"/>
      <c r="DV58" s="37"/>
      <c r="DW58" s="37"/>
      <c r="DX58" s="37"/>
      <c r="DY58" s="37"/>
      <c r="DZ58" s="37"/>
      <c r="EA58" s="37"/>
      <c r="EB58" s="37"/>
      <c r="EC58" s="37"/>
      <c r="ED58" s="37"/>
      <c r="EE58" s="81">
        <f t="shared" si="3"/>
        <v>0</v>
      </c>
      <c r="EF58" s="37"/>
      <c r="EG58" s="37"/>
      <c r="EH58" s="37"/>
      <c r="EI58" s="37"/>
      <c r="EJ58" s="37"/>
      <c r="EK58" s="37"/>
      <c r="EL58" s="37"/>
      <c r="EM58" s="37"/>
      <c r="EN58" s="37"/>
      <c r="EO58" s="37"/>
      <c r="EP58" s="37"/>
      <c r="EQ58" s="37"/>
      <c r="ER58" s="37"/>
      <c r="ES58" s="37"/>
      <c r="ET58" s="37"/>
      <c r="EU58" s="37"/>
      <c r="EV58" s="37"/>
      <c r="EW58" s="37"/>
      <c r="EX58" s="37"/>
      <c r="EY58" s="37"/>
      <c r="EZ58" s="37"/>
      <c r="FA58" s="37"/>
      <c r="FB58" s="37"/>
      <c r="FC58" s="37"/>
      <c r="FD58" s="37"/>
      <c r="FE58" s="37"/>
      <c r="FF58" s="37"/>
      <c r="FG58" s="37"/>
      <c r="FH58" s="37"/>
      <c r="FI58" s="37"/>
      <c r="FJ58" s="37"/>
      <c r="FK58" s="37"/>
      <c r="FL58" s="81">
        <f t="shared" si="4"/>
        <v>0</v>
      </c>
      <c r="FM58" s="37"/>
      <c r="FN58" s="37"/>
      <c r="FO58" s="37"/>
      <c r="FP58" s="37"/>
      <c r="FQ58" s="37"/>
      <c r="FR58" s="37"/>
      <c r="FS58" s="37"/>
      <c r="FT58" s="37"/>
      <c r="FU58" s="37"/>
      <c r="FV58" s="37"/>
      <c r="FW58" s="37"/>
      <c r="FX58" s="37"/>
      <c r="FY58" s="37"/>
      <c r="FZ58" s="37"/>
      <c r="GA58" s="37"/>
      <c r="GB58" s="37"/>
      <c r="GC58" s="37"/>
      <c r="GD58" s="37"/>
      <c r="GE58" s="37"/>
      <c r="GF58" s="37"/>
      <c r="GG58" s="37"/>
      <c r="GH58" s="37"/>
      <c r="GI58" s="37"/>
      <c r="GJ58" s="37"/>
      <c r="GK58" s="37"/>
      <c r="GL58" s="37"/>
      <c r="GM58" s="37"/>
      <c r="GN58" s="37"/>
      <c r="GO58" s="37"/>
      <c r="GP58" s="37"/>
      <c r="GQ58" s="37"/>
      <c r="GR58" s="37"/>
      <c r="GS58" s="81">
        <f t="shared" si="5"/>
        <v>0</v>
      </c>
      <c r="GT58" s="37"/>
      <c r="GU58" s="37"/>
      <c r="GV58" s="37"/>
      <c r="GW58" s="37"/>
      <c r="GX58" s="37"/>
      <c r="GY58" s="37"/>
      <c r="GZ58" s="37"/>
      <c r="HA58" s="37"/>
      <c r="HB58" s="37"/>
      <c r="HC58" s="37"/>
      <c r="HD58" s="37"/>
      <c r="HE58" s="37"/>
      <c r="HF58" s="37"/>
      <c r="HG58" s="37"/>
      <c r="HH58" s="37"/>
      <c r="HI58" s="37"/>
      <c r="HJ58" s="37"/>
      <c r="HK58" s="37"/>
      <c r="HL58" s="37"/>
      <c r="HM58" s="37"/>
      <c r="HN58" s="37"/>
      <c r="HO58" s="37"/>
      <c r="HP58" s="37"/>
      <c r="HQ58" s="37"/>
      <c r="HR58" s="37"/>
      <c r="HS58" s="37"/>
      <c r="HT58" s="37"/>
      <c r="HU58" s="37"/>
      <c r="HV58" s="37"/>
      <c r="HW58" s="37"/>
      <c r="HX58" s="37"/>
      <c r="HY58" s="37"/>
      <c r="HZ58" s="81">
        <f t="shared" si="6"/>
        <v>0</v>
      </c>
    </row>
    <row r="59" spans="1:234" ht="15" customHeight="1">
      <c r="A59" s="440"/>
      <c r="B59" s="91" t="s">
        <v>678</v>
      </c>
      <c r="C59" s="124">
        <v>41517</v>
      </c>
      <c r="D59" s="207"/>
      <c r="E59" s="216"/>
      <c r="F59" s="216"/>
      <c r="G59" s="216"/>
      <c r="H59" s="216"/>
      <c r="I59" s="216"/>
      <c r="J59" s="216"/>
      <c r="K59" s="216"/>
      <c r="L59" s="216"/>
      <c r="M59" s="216"/>
      <c r="N59" s="216"/>
      <c r="O59" s="216"/>
      <c r="P59" s="216"/>
      <c r="Q59" s="216"/>
      <c r="R59" s="216"/>
      <c r="S59" s="216"/>
      <c r="T59" s="216"/>
      <c r="U59" s="216"/>
      <c r="V59" s="216"/>
      <c r="W59" s="216"/>
      <c r="X59" s="216"/>
      <c r="Y59" s="216"/>
      <c r="Z59" s="216"/>
      <c r="AA59" s="225"/>
      <c r="AB59" s="216"/>
      <c r="AC59" s="216"/>
      <c r="AD59" s="216"/>
      <c r="AE59" s="216"/>
      <c r="AF59" s="216"/>
      <c r="AG59" s="216"/>
      <c r="AH59" s="216"/>
      <c r="AI59" s="216"/>
      <c r="AJ59" s="81">
        <f t="shared" si="0"/>
        <v>0</v>
      </c>
      <c r="AK59" s="37"/>
      <c r="AL59" s="37"/>
      <c r="AM59" s="37"/>
      <c r="AN59" s="37"/>
      <c r="AO59" s="37"/>
      <c r="AP59" s="37"/>
      <c r="AQ59" s="37"/>
      <c r="AR59" s="37"/>
      <c r="AS59" s="37"/>
      <c r="AT59" s="37"/>
      <c r="AU59" s="37"/>
      <c r="AV59" s="37"/>
      <c r="AW59" s="37"/>
      <c r="AX59" s="37"/>
      <c r="AY59" s="37"/>
      <c r="AZ59" s="37"/>
      <c r="BA59" s="37"/>
      <c r="BB59" s="37"/>
      <c r="BC59" s="37"/>
      <c r="BD59" s="37"/>
      <c r="BE59" s="37"/>
      <c r="BF59" s="37"/>
      <c r="BG59" s="37"/>
      <c r="BH59" s="37"/>
      <c r="BI59" s="37"/>
      <c r="BJ59" s="37"/>
      <c r="BK59" s="37"/>
      <c r="BL59" s="37"/>
      <c r="BM59" s="37"/>
      <c r="BN59" s="37"/>
      <c r="BO59" s="37"/>
      <c r="BP59" s="37"/>
      <c r="BQ59" s="81">
        <f t="shared" si="1"/>
        <v>0</v>
      </c>
      <c r="BR59" s="37"/>
      <c r="BS59" s="37"/>
      <c r="BT59" s="37"/>
      <c r="BU59" s="37"/>
      <c r="BV59" s="37"/>
      <c r="BW59" s="37"/>
      <c r="BX59" s="37"/>
      <c r="BY59" s="37"/>
      <c r="BZ59" s="37"/>
      <c r="CA59" s="37"/>
      <c r="CB59" s="37"/>
      <c r="CC59" s="37"/>
      <c r="CD59" s="37"/>
      <c r="CE59" s="37"/>
      <c r="CF59" s="37"/>
      <c r="CG59" s="37"/>
      <c r="CH59" s="37"/>
      <c r="CI59" s="37"/>
      <c r="CJ59" s="37"/>
      <c r="CK59" s="37"/>
      <c r="CL59" s="37"/>
      <c r="CM59" s="37"/>
      <c r="CN59" s="37"/>
      <c r="CO59" s="37"/>
      <c r="CP59" s="37"/>
      <c r="CQ59" s="37"/>
      <c r="CR59" s="37"/>
      <c r="CS59" s="37"/>
      <c r="CT59" s="37"/>
      <c r="CU59" s="37"/>
      <c r="CV59" s="37"/>
      <c r="CW59" s="37"/>
      <c r="CX59" s="81">
        <f t="shared" si="2"/>
        <v>0</v>
      </c>
      <c r="CY59" s="37"/>
      <c r="CZ59" s="37"/>
      <c r="DA59" s="37"/>
      <c r="DB59" s="37"/>
      <c r="DC59" s="37"/>
      <c r="DD59" s="37"/>
      <c r="DE59" s="37"/>
      <c r="DF59" s="37"/>
      <c r="DG59" s="37"/>
      <c r="DH59" s="37"/>
      <c r="DI59" s="37"/>
      <c r="DJ59" s="37"/>
      <c r="DK59" s="37"/>
      <c r="DL59" s="37"/>
      <c r="DM59" s="37"/>
      <c r="DN59" s="37"/>
      <c r="DO59" s="37"/>
      <c r="DP59" s="37"/>
      <c r="DQ59" s="37"/>
      <c r="DR59" s="37"/>
      <c r="DS59" s="37"/>
      <c r="DT59" s="37"/>
      <c r="DU59" s="37"/>
      <c r="DV59" s="37"/>
      <c r="DW59" s="37"/>
      <c r="DX59" s="37"/>
      <c r="DY59" s="37"/>
      <c r="DZ59" s="37"/>
      <c r="EA59" s="37"/>
      <c r="EB59" s="37"/>
      <c r="EC59" s="37"/>
      <c r="ED59" s="37"/>
      <c r="EE59" s="81">
        <f t="shared" si="3"/>
        <v>0</v>
      </c>
      <c r="EF59" s="37"/>
      <c r="EG59" s="37"/>
      <c r="EH59" s="37"/>
      <c r="EI59" s="37"/>
      <c r="EJ59" s="37"/>
      <c r="EK59" s="37"/>
      <c r="EL59" s="37"/>
      <c r="EM59" s="37"/>
      <c r="EN59" s="37"/>
      <c r="EO59" s="37"/>
      <c r="EP59" s="37"/>
      <c r="EQ59" s="37"/>
      <c r="ER59" s="37"/>
      <c r="ES59" s="37"/>
      <c r="ET59" s="37"/>
      <c r="EU59" s="37"/>
      <c r="EV59" s="37"/>
      <c r="EW59" s="37"/>
      <c r="EX59" s="37"/>
      <c r="EY59" s="37"/>
      <c r="EZ59" s="37"/>
      <c r="FA59" s="37"/>
      <c r="FB59" s="37"/>
      <c r="FC59" s="37"/>
      <c r="FD59" s="37"/>
      <c r="FE59" s="37"/>
      <c r="FF59" s="37"/>
      <c r="FG59" s="37"/>
      <c r="FH59" s="37"/>
      <c r="FI59" s="37"/>
      <c r="FJ59" s="37"/>
      <c r="FK59" s="37"/>
      <c r="FL59" s="81">
        <f t="shared" si="4"/>
        <v>0</v>
      </c>
      <c r="FM59" s="37"/>
      <c r="FN59" s="37"/>
      <c r="FO59" s="37"/>
      <c r="FP59" s="37"/>
      <c r="FQ59" s="37"/>
      <c r="FR59" s="37"/>
      <c r="FS59" s="37"/>
      <c r="FT59" s="37"/>
      <c r="FU59" s="37"/>
      <c r="FV59" s="37"/>
      <c r="FW59" s="37"/>
      <c r="FX59" s="37"/>
      <c r="FY59" s="37"/>
      <c r="FZ59" s="37"/>
      <c r="GA59" s="37"/>
      <c r="GB59" s="37"/>
      <c r="GC59" s="37"/>
      <c r="GD59" s="37"/>
      <c r="GE59" s="37"/>
      <c r="GF59" s="37"/>
      <c r="GG59" s="37"/>
      <c r="GH59" s="37"/>
      <c r="GI59" s="37"/>
      <c r="GJ59" s="37"/>
      <c r="GK59" s="37"/>
      <c r="GL59" s="37"/>
      <c r="GM59" s="37"/>
      <c r="GN59" s="37"/>
      <c r="GO59" s="37"/>
      <c r="GP59" s="37"/>
      <c r="GQ59" s="37"/>
      <c r="GR59" s="37"/>
      <c r="GS59" s="81">
        <f t="shared" si="5"/>
        <v>0</v>
      </c>
      <c r="GT59" s="37"/>
      <c r="GU59" s="37"/>
      <c r="GV59" s="37"/>
      <c r="GW59" s="37"/>
      <c r="GX59" s="37"/>
      <c r="GY59" s="37"/>
      <c r="GZ59" s="37"/>
      <c r="HA59" s="37"/>
      <c r="HB59" s="37"/>
      <c r="HC59" s="37"/>
      <c r="HD59" s="37"/>
      <c r="HE59" s="37"/>
      <c r="HF59" s="37"/>
      <c r="HG59" s="37"/>
      <c r="HH59" s="37"/>
      <c r="HI59" s="37"/>
      <c r="HJ59" s="37"/>
      <c r="HK59" s="37"/>
      <c r="HL59" s="37"/>
      <c r="HM59" s="37"/>
      <c r="HN59" s="37"/>
      <c r="HO59" s="37"/>
      <c r="HP59" s="37"/>
      <c r="HQ59" s="37"/>
      <c r="HR59" s="37"/>
      <c r="HS59" s="37"/>
      <c r="HT59" s="37"/>
      <c r="HU59" s="37"/>
      <c r="HV59" s="37"/>
      <c r="HW59" s="37"/>
      <c r="HX59" s="37"/>
      <c r="HY59" s="37"/>
      <c r="HZ59" s="81">
        <f t="shared" si="6"/>
        <v>0</v>
      </c>
    </row>
    <row r="60" spans="1:234" ht="15" customHeight="1">
      <c r="A60" s="440"/>
      <c r="B60" s="91" t="s">
        <v>679</v>
      </c>
      <c r="C60" s="124">
        <v>41547</v>
      </c>
      <c r="D60" s="207"/>
      <c r="E60" s="216"/>
      <c r="F60" s="216"/>
      <c r="G60" s="216"/>
      <c r="H60" s="216"/>
      <c r="I60" s="216"/>
      <c r="J60" s="216"/>
      <c r="K60" s="216"/>
      <c r="L60" s="216"/>
      <c r="M60" s="216"/>
      <c r="N60" s="216"/>
      <c r="O60" s="216"/>
      <c r="P60" s="216"/>
      <c r="Q60" s="216"/>
      <c r="R60" s="216"/>
      <c r="S60" s="216"/>
      <c r="T60" s="216"/>
      <c r="U60" s="216"/>
      <c r="V60" s="216"/>
      <c r="W60" s="216"/>
      <c r="X60" s="216"/>
      <c r="Y60" s="216"/>
      <c r="Z60" s="216"/>
      <c r="AA60" s="225"/>
      <c r="AB60" s="216"/>
      <c r="AC60" s="216"/>
      <c r="AD60" s="216"/>
      <c r="AE60" s="216"/>
      <c r="AF60" s="216"/>
      <c r="AG60" s="216"/>
      <c r="AH60" s="216"/>
      <c r="AI60" s="216"/>
      <c r="AJ60" s="81">
        <f t="shared" si="0"/>
        <v>0</v>
      </c>
      <c r="AK60" s="37"/>
      <c r="AL60" s="37"/>
      <c r="AM60" s="37"/>
      <c r="AN60" s="37"/>
      <c r="AO60" s="37"/>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37"/>
      <c r="BN60" s="37"/>
      <c r="BO60" s="37"/>
      <c r="BP60" s="37"/>
      <c r="BQ60" s="81">
        <f t="shared" si="1"/>
        <v>0</v>
      </c>
      <c r="BR60" s="37"/>
      <c r="BS60" s="37"/>
      <c r="BT60" s="37"/>
      <c r="BU60" s="37"/>
      <c r="BV60" s="37"/>
      <c r="BW60" s="37"/>
      <c r="BX60" s="37"/>
      <c r="BY60" s="37"/>
      <c r="BZ60" s="37"/>
      <c r="CA60" s="37"/>
      <c r="CB60" s="37"/>
      <c r="CC60" s="37"/>
      <c r="CD60" s="37"/>
      <c r="CE60" s="37"/>
      <c r="CF60" s="37"/>
      <c r="CG60" s="37"/>
      <c r="CH60" s="37"/>
      <c r="CI60" s="37"/>
      <c r="CJ60" s="37"/>
      <c r="CK60" s="37"/>
      <c r="CL60" s="37"/>
      <c r="CM60" s="37"/>
      <c r="CN60" s="37"/>
      <c r="CO60" s="37"/>
      <c r="CP60" s="37"/>
      <c r="CQ60" s="37"/>
      <c r="CR60" s="37"/>
      <c r="CS60" s="37"/>
      <c r="CT60" s="37"/>
      <c r="CU60" s="37"/>
      <c r="CV60" s="37"/>
      <c r="CW60" s="37"/>
      <c r="CX60" s="81">
        <f t="shared" si="2"/>
        <v>0</v>
      </c>
      <c r="CY60" s="37"/>
      <c r="CZ60" s="37"/>
      <c r="DA60" s="37"/>
      <c r="DB60" s="37"/>
      <c r="DC60" s="37"/>
      <c r="DD60" s="37"/>
      <c r="DE60" s="37"/>
      <c r="DF60" s="37"/>
      <c r="DG60" s="37"/>
      <c r="DH60" s="37"/>
      <c r="DI60" s="37"/>
      <c r="DJ60" s="37"/>
      <c r="DK60" s="37"/>
      <c r="DL60" s="37"/>
      <c r="DM60" s="37"/>
      <c r="DN60" s="37"/>
      <c r="DO60" s="37"/>
      <c r="DP60" s="37"/>
      <c r="DQ60" s="37"/>
      <c r="DR60" s="37"/>
      <c r="DS60" s="37"/>
      <c r="DT60" s="37"/>
      <c r="DU60" s="37"/>
      <c r="DV60" s="37"/>
      <c r="DW60" s="37"/>
      <c r="DX60" s="37"/>
      <c r="DY60" s="37"/>
      <c r="DZ60" s="37"/>
      <c r="EA60" s="37"/>
      <c r="EB60" s="37"/>
      <c r="EC60" s="37"/>
      <c r="ED60" s="37"/>
      <c r="EE60" s="81">
        <f t="shared" si="3"/>
        <v>0</v>
      </c>
      <c r="EF60" s="37"/>
      <c r="EG60" s="37"/>
      <c r="EH60" s="37"/>
      <c r="EI60" s="37"/>
      <c r="EJ60" s="37"/>
      <c r="EK60" s="37"/>
      <c r="EL60" s="37"/>
      <c r="EM60" s="37"/>
      <c r="EN60" s="37"/>
      <c r="EO60" s="37"/>
      <c r="EP60" s="37"/>
      <c r="EQ60" s="37"/>
      <c r="ER60" s="37"/>
      <c r="ES60" s="37"/>
      <c r="ET60" s="37"/>
      <c r="EU60" s="37"/>
      <c r="EV60" s="37"/>
      <c r="EW60" s="37"/>
      <c r="EX60" s="37"/>
      <c r="EY60" s="37"/>
      <c r="EZ60" s="37"/>
      <c r="FA60" s="37"/>
      <c r="FB60" s="37"/>
      <c r="FC60" s="37"/>
      <c r="FD60" s="37"/>
      <c r="FE60" s="37"/>
      <c r="FF60" s="37"/>
      <c r="FG60" s="37"/>
      <c r="FH60" s="37"/>
      <c r="FI60" s="37"/>
      <c r="FJ60" s="37"/>
      <c r="FK60" s="37"/>
      <c r="FL60" s="81">
        <f t="shared" si="4"/>
        <v>0</v>
      </c>
      <c r="FM60" s="37"/>
      <c r="FN60" s="37"/>
      <c r="FO60" s="37"/>
      <c r="FP60" s="37"/>
      <c r="FQ60" s="37"/>
      <c r="FR60" s="37"/>
      <c r="FS60" s="37"/>
      <c r="FT60" s="37"/>
      <c r="FU60" s="37"/>
      <c r="FV60" s="37"/>
      <c r="FW60" s="37"/>
      <c r="FX60" s="37"/>
      <c r="FY60" s="37"/>
      <c r="FZ60" s="37"/>
      <c r="GA60" s="37"/>
      <c r="GB60" s="37"/>
      <c r="GC60" s="37"/>
      <c r="GD60" s="37"/>
      <c r="GE60" s="37"/>
      <c r="GF60" s="37"/>
      <c r="GG60" s="37"/>
      <c r="GH60" s="37"/>
      <c r="GI60" s="37"/>
      <c r="GJ60" s="37"/>
      <c r="GK60" s="37"/>
      <c r="GL60" s="37"/>
      <c r="GM60" s="37"/>
      <c r="GN60" s="37"/>
      <c r="GO60" s="37"/>
      <c r="GP60" s="37"/>
      <c r="GQ60" s="37"/>
      <c r="GR60" s="37"/>
      <c r="GS60" s="81">
        <f t="shared" si="5"/>
        <v>0</v>
      </c>
      <c r="GT60" s="37"/>
      <c r="GU60" s="37"/>
      <c r="GV60" s="37"/>
      <c r="GW60" s="37"/>
      <c r="GX60" s="37"/>
      <c r="GY60" s="37"/>
      <c r="GZ60" s="37"/>
      <c r="HA60" s="37"/>
      <c r="HB60" s="37"/>
      <c r="HC60" s="37"/>
      <c r="HD60" s="37"/>
      <c r="HE60" s="37"/>
      <c r="HF60" s="37"/>
      <c r="HG60" s="37"/>
      <c r="HH60" s="37"/>
      <c r="HI60" s="37"/>
      <c r="HJ60" s="37"/>
      <c r="HK60" s="37"/>
      <c r="HL60" s="37"/>
      <c r="HM60" s="37"/>
      <c r="HN60" s="37"/>
      <c r="HO60" s="37"/>
      <c r="HP60" s="37"/>
      <c r="HQ60" s="37"/>
      <c r="HR60" s="37"/>
      <c r="HS60" s="37"/>
      <c r="HT60" s="37"/>
      <c r="HU60" s="37"/>
      <c r="HV60" s="37"/>
      <c r="HW60" s="37"/>
      <c r="HX60" s="37"/>
      <c r="HY60" s="37"/>
      <c r="HZ60" s="81">
        <f t="shared" si="6"/>
        <v>0</v>
      </c>
    </row>
    <row r="61" spans="1:234" ht="15" customHeight="1">
      <c r="A61" s="440"/>
      <c r="B61" s="91" t="s">
        <v>680</v>
      </c>
      <c r="C61" s="124">
        <v>41578</v>
      </c>
      <c r="D61" s="207"/>
      <c r="E61" s="216"/>
      <c r="F61" s="216"/>
      <c r="G61" s="216"/>
      <c r="H61" s="216"/>
      <c r="I61" s="216"/>
      <c r="J61" s="216"/>
      <c r="K61" s="216"/>
      <c r="L61" s="216"/>
      <c r="M61" s="216"/>
      <c r="N61" s="216"/>
      <c r="O61" s="216"/>
      <c r="P61" s="216"/>
      <c r="Q61" s="216"/>
      <c r="R61" s="216"/>
      <c r="S61" s="216"/>
      <c r="T61" s="216"/>
      <c r="U61" s="216"/>
      <c r="V61" s="216"/>
      <c r="W61" s="216"/>
      <c r="X61" s="216"/>
      <c r="Y61" s="216"/>
      <c r="Z61" s="216"/>
      <c r="AA61" s="225"/>
      <c r="AB61" s="216"/>
      <c r="AC61" s="216"/>
      <c r="AD61" s="216"/>
      <c r="AE61" s="216"/>
      <c r="AF61" s="216"/>
      <c r="AG61" s="216"/>
      <c r="AH61" s="216"/>
      <c r="AI61" s="216"/>
      <c r="AJ61" s="81">
        <f t="shared" si="0"/>
        <v>0</v>
      </c>
      <c r="AK61" s="37"/>
      <c r="AL61" s="37"/>
      <c r="AM61" s="37"/>
      <c r="AN61" s="37"/>
      <c r="AO61" s="37"/>
      <c r="AP61" s="37"/>
      <c r="AQ61" s="37"/>
      <c r="AR61" s="37"/>
      <c r="AS61" s="37"/>
      <c r="AT61" s="37"/>
      <c r="AU61" s="37"/>
      <c r="AV61" s="37"/>
      <c r="AW61" s="37"/>
      <c r="AX61" s="37"/>
      <c r="AY61" s="37"/>
      <c r="AZ61" s="37"/>
      <c r="BA61" s="37"/>
      <c r="BB61" s="37"/>
      <c r="BC61" s="37"/>
      <c r="BD61" s="37"/>
      <c r="BE61" s="37"/>
      <c r="BF61" s="37"/>
      <c r="BG61" s="37"/>
      <c r="BH61" s="37"/>
      <c r="BI61" s="37"/>
      <c r="BJ61" s="37"/>
      <c r="BK61" s="37"/>
      <c r="BL61" s="37"/>
      <c r="BM61" s="37"/>
      <c r="BN61" s="37"/>
      <c r="BO61" s="37"/>
      <c r="BP61" s="37"/>
      <c r="BQ61" s="81">
        <f t="shared" si="1"/>
        <v>0</v>
      </c>
      <c r="BR61" s="37"/>
      <c r="BS61" s="37"/>
      <c r="BT61" s="37"/>
      <c r="BU61" s="37"/>
      <c r="BV61" s="37"/>
      <c r="BW61" s="37"/>
      <c r="BX61" s="37"/>
      <c r="BY61" s="37"/>
      <c r="BZ61" s="37"/>
      <c r="CA61" s="37"/>
      <c r="CB61" s="37"/>
      <c r="CC61" s="37"/>
      <c r="CD61" s="37"/>
      <c r="CE61" s="37"/>
      <c r="CF61" s="37"/>
      <c r="CG61" s="37"/>
      <c r="CH61" s="37"/>
      <c r="CI61" s="37"/>
      <c r="CJ61" s="37"/>
      <c r="CK61" s="37"/>
      <c r="CL61" s="37"/>
      <c r="CM61" s="37"/>
      <c r="CN61" s="37"/>
      <c r="CO61" s="37"/>
      <c r="CP61" s="37"/>
      <c r="CQ61" s="37"/>
      <c r="CR61" s="37"/>
      <c r="CS61" s="37"/>
      <c r="CT61" s="37"/>
      <c r="CU61" s="37"/>
      <c r="CV61" s="37"/>
      <c r="CW61" s="37"/>
      <c r="CX61" s="81">
        <f t="shared" si="2"/>
        <v>0</v>
      </c>
      <c r="CY61" s="37"/>
      <c r="CZ61" s="37"/>
      <c r="DA61" s="37"/>
      <c r="DB61" s="37"/>
      <c r="DC61" s="37"/>
      <c r="DD61" s="37"/>
      <c r="DE61" s="37"/>
      <c r="DF61" s="37"/>
      <c r="DG61" s="37"/>
      <c r="DH61" s="37"/>
      <c r="DI61" s="37"/>
      <c r="DJ61" s="37"/>
      <c r="DK61" s="37"/>
      <c r="DL61" s="37"/>
      <c r="DM61" s="37"/>
      <c r="DN61" s="37"/>
      <c r="DO61" s="37"/>
      <c r="DP61" s="37"/>
      <c r="DQ61" s="37"/>
      <c r="DR61" s="37"/>
      <c r="DS61" s="37"/>
      <c r="DT61" s="37"/>
      <c r="DU61" s="37"/>
      <c r="DV61" s="37"/>
      <c r="DW61" s="37"/>
      <c r="DX61" s="37"/>
      <c r="DY61" s="37"/>
      <c r="DZ61" s="37"/>
      <c r="EA61" s="37"/>
      <c r="EB61" s="37"/>
      <c r="EC61" s="37"/>
      <c r="ED61" s="37"/>
      <c r="EE61" s="81">
        <f t="shared" si="3"/>
        <v>0</v>
      </c>
      <c r="EF61" s="37"/>
      <c r="EG61" s="37"/>
      <c r="EH61" s="37"/>
      <c r="EI61" s="37"/>
      <c r="EJ61" s="37"/>
      <c r="EK61" s="37"/>
      <c r="EL61" s="37"/>
      <c r="EM61" s="37"/>
      <c r="EN61" s="37"/>
      <c r="EO61" s="37"/>
      <c r="EP61" s="37"/>
      <c r="EQ61" s="37"/>
      <c r="ER61" s="37"/>
      <c r="ES61" s="37"/>
      <c r="ET61" s="37"/>
      <c r="EU61" s="37"/>
      <c r="EV61" s="37"/>
      <c r="EW61" s="37"/>
      <c r="EX61" s="37"/>
      <c r="EY61" s="37"/>
      <c r="EZ61" s="37"/>
      <c r="FA61" s="37"/>
      <c r="FB61" s="37"/>
      <c r="FC61" s="37"/>
      <c r="FD61" s="37"/>
      <c r="FE61" s="37"/>
      <c r="FF61" s="37"/>
      <c r="FG61" s="37"/>
      <c r="FH61" s="37"/>
      <c r="FI61" s="37"/>
      <c r="FJ61" s="37"/>
      <c r="FK61" s="37"/>
      <c r="FL61" s="81">
        <f t="shared" si="4"/>
        <v>0</v>
      </c>
      <c r="FM61" s="37"/>
      <c r="FN61" s="37"/>
      <c r="FO61" s="37"/>
      <c r="FP61" s="37"/>
      <c r="FQ61" s="37"/>
      <c r="FR61" s="37"/>
      <c r="FS61" s="37"/>
      <c r="FT61" s="37"/>
      <c r="FU61" s="37"/>
      <c r="FV61" s="37"/>
      <c r="FW61" s="37"/>
      <c r="FX61" s="37"/>
      <c r="FY61" s="37"/>
      <c r="FZ61" s="37"/>
      <c r="GA61" s="37"/>
      <c r="GB61" s="37"/>
      <c r="GC61" s="37"/>
      <c r="GD61" s="37"/>
      <c r="GE61" s="37"/>
      <c r="GF61" s="37"/>
      <c r="GG61" s="37"/>
      <c r="GH61" s="37"/>
      <c r="GI61" s="37"/>
      <c r="GJ61" s="37"/>
      <c r="GK61" s="37"/>
      <c r="GL61" s="37"/>
      <c r="GM61" s="37"/>
      <c r="GN61" s="37"/>
      <c r="GO61" s="37"/>
      <c r="GP61" s="37"/>
      <c r="GQ61" s="37"/>
      <c r="GR61" s="37"/>
      <c r="GS61" s="81">
        <f t="shared" si="5"/>
        <v>0</v>
      </c>
      <c r="GT61" s="37"/>
      <c r="GU61" s="37"/>
      <c r="GV61" s="37"/>
      <c r="GW61" s="37"/>
      <c r="GX61" s="37"/>
      <c r="GY61" s="37"/>
      <c r="GZ61" s="37"/>
      <c r="HA61" s="37"/>
      <c r="HB61" s="37"/>
      <c r="HC61" s="37"/>
      <c r="HD61" s="37"/>
      <c r="HE61" s="37"/>
      <c r="HF61" s="37"/>
      <c r="HG61" s="37"/>
      <c r="HH61" s="37"/>
      <c r="HI61" s="37"/>
      <c r="HJ61" s="37"/>
      <c r="HK61" s="37"/>
      <c r="HL61" s="37"/>
      <c r="HM61" s="37"/>
      <c r="HN61" s="37"/>
      <c r="HO61" s="37"/>
      <c r="HP61" s="37"/>
      <c r="HQ61" s="37"/>
      <c r="HR61" s="37"/>
      <c r="HS61" s="37"/>
      <c r="HT61" s="37"/>
      <c r="HU61" s="37"/>
      <c r="HV61" s="37"/>
      <c r="HW61" s="37"/>
      <c r="HX61" s="37"/>
      <c r="HY61" s="37"/>
      <c r="HZ61" s="81">
        <f t="shared" si="6"/>
        <v>0</v>
      </c>
    </row>
    <row r="62" spans="1:234" ht="15" customHeight="1">
      <c r="A62" s="440"/>
      <c r="B62" s="91" t="s">
        <v>681</v>
      </c>
      <c r="C62" s="124">
        <v>41608</v>
      </c>
      <c r="D62" s="207"/>
      <c r="E62" s="216"/>
      <c r="F62" s="216"/>
      <c r="G62" s="216"/>
      <c r="H62" s="216"/>
      <c r="I62" s="216"/>
      <c r="J62" s="216"/>
      <c r="K62" s="216"/>
      <c r="L62" s="216"/>
      <c r="M62" s="216"/>
      <c r="N62" s="216"/>
      <c r="O62" s="216"/>
      <c r="P62" s="216"/>
      <c r="Q62" s="216"/>
      <c r="R62" s="216"/>
      <c r="S62" s="216"/>
      <c r="T62" s="216"/>
      <c r="U62" s="216"/>
      <c r="V62" s="216"/>
      <c r="W62" s="216"/>
      <c r="X62" s="216"/>
      <c r="Y62" s="216"/>
      <c r="Z62" s="216"/>
      <c r="AA62" s="225"/>
      <c r="AB62" s="216"/>
      <c r="AC62" s="216"/>
      <c r="AD62" s="216"/>
      <c r="AE62" s="216"/>
      <c r="AF62" s="216"/>
      <c r="AG62" s="216"/>
      <c r="AH62" s="216"/>
      <c r="AI62" s="216"/>
      <c r="AJ62" s="81">
        <f t="shared" si="0"/>
        <v>0</v>
      </c>
      <c r="AK62" s="37"/>
      <c r="AL62" s="37"/>
      <c r="AM62" s="37"/>
      <c r="AN62" s="37"/>
      <c r="AO62" s="37"/>
      <c r="AP62" s="37"/>
      <c r="AQ62" s="37"/>
      <c r="AR62" s="37"/>
      <c r="AS62" s="37"/>
      <c r="AT62" s="37"/>
      <c r="AU62" s="37"/>
      <c r="AV62" s="37"/>
      <c r="AW62" s="37"/>
      <c r="AX62" s="37"/>
      <c r="AY62" s="37"/>
      <c r="AZ62" s="37"/>
      <c r="BA62" s="37"/>
      <c r="BB62" s="37"/>
      <c r="BC62" s="37"/>
      <c r="BD62" s="37"/>
      <c r="BE62" s="37"/>
      <c r="BF62" s="37"/>
      <c r="BG62" s="37"/>
      <c r="BH62" s="37"/>
      <c r="BI62" s="37"/>
      <c r="BJ62" s="37"/>
      <c r="BK62" s="37"/>
      <c r="BL62" s="37"/>
      <c r="BM62" s="37"/>
      <c r="BN62" s="37"/>
      <c r="BO62" s="37"/>
      <c r="BP62" s="37"/>
      <c r="BQ62" s="81">
        <f t="shared" si="1"/>
        <v>0</v>
      </c>
      <c r="BR62" s="37"/>
      <c r="BS62" s="37"/>
      <c r="BT62" s="37"/>
      <c r="BU62" s="37"/>
      <c r="BV62" s="37"/>
      <c r="BW62" s="37"/>
      <c r="BX62" s="37"/>
      <c r="BY62" s="37"/>
      <c r="BZ62" s="37"/>
      <c r="CA62" s="37"/>
      <c r="CB62" s="37"/>
      <c r="CC62" s="37"/>
      <c r="CD62" s="37"/>
      <c r="CE62" s="37"/>
      <c r="CF62" s="37"/>
      <c r="CG62" s="37"/>
      <c r="CH62" s="37"/>
      <c r="CI62" s="37"/>
      <c r="CJ62" s="37"/>
      <c r="CK62" s="37"/>
      <c r="CL62" s="37"/>
      <c r="CM62" s="37"/>
      <c r="CN62" s="37"/>
      <c r="CO62" s="37"/>
      <c r="CP62" s="37"/>
      <c r="CQ62" s="37"/>
      <c r="CR62" s="37"/>
      <c r="CS62" s="37"/>
      <c r="CT62" s="37"/>
      <c r="CU62" s="37"/>
      <c r="CV62" s="37"/>
      <c r="CW62" s="37"/>
      <c r="CX62" s="81">
        <f t="shared" si="2"/>
        <v>0</v>
      </c>
      <c r="CY62" s="37"/>
      <c r="CZ62" s="37"/>
      <c r="DA62" s="37"/>
      <c r="DB62" s="37"/>
      <c r="DC62" s="37"/>
      <c r="DD62" s="37"/>
      <c r="DE62" s="37"/>
      <c r="DF62" s="37"/>
      <c r="DG62" s="37"/>
      <c r="DH62" s="37"/>
      <c r="DI62" s="37"/>
      <c r="DJ62" s="37"/>
      <c r="DK62" s="37"/>
      <c r="DL62" s="37"/>
      <c r="DM62" s="37"/>
      <c r="DN62" s="37"/>
      <c r="DO62" s="37"/>
      <c r="DP62" s="37"/>
      <c r="DQ62" s="37"/>
      <c r="DR62" s="37"/>
      <c r="DS62" s="37"/>
      <c r="DT62" s="37"/>
      <c r="DU62" s="37"/>
      <c r="DV62" s="37"/>
      <c r="DW62" s="37"/>
      <c r="DX62" s="37"/>
      <c r="DY62" s="37"/>
      <c r="DZ62" s="37"/>
      <c r="EA62" s="37"/>
      <c r="EB62" s="37"/>
      <c r="EC62" s="37"/>
      <c r="ED62" s="37"/>
      <c r="EE62" s="81">
        <f t="shared" si="3"/>
        <v>0</v>
      </c>
      <c r="EF62" s="37"/>
      <c r="EG62" s="37"/>
      <c r="EH62" s="37"/>
      <c r="EI62" s="37"/>
      <c r="EJ62" s="37"/>
      <c r="EK62" s="37"/>
      <c r="EL62" s="37"/>
      <c r="EM62" s="37"/>
      <c r="EN62" s="37"/>
      <c r="EO62" s="37"/>
      <c r="EP62" s="37"/>
      <c r="EQ62" s="37"/>
      <c r="ER62" s="37"/>
      <c r="ES62" s="37"/>
      <c r="ET62" s="37"/>
      <c r="EU62" s="37"/>
      <c r="EV62" s="37"/>
      <c r="EW62" s="37"/>
      <c r="EX62" s="37"/>
      <c r="EY62" s="37"/>
      <c r="EZ62" s="37"/>
      <c r="FA62" s="37"/>
      <c r="FB62" s="37"/>
      <c r="FC62" s="37"/>
      <c r="FD62" s="37"/>
      <c r="FE62" s="37"/>
      <c r="FF62" s="37"/>
      <c r="FG62" s="37"/>
      <c r="FH62" s="37"/>
      <c r="FI62" s="37"/>
      <c r="FJ62" s="37"/>
      <c r="FK62" s="37"/>
      <c r="FL62" s="81">
        <f t="shared" si="4"/>
        <v>0</v>
      </c>
      <c r="FM62" s="37"/>
      <c r="FN62" s="37"/>
      <c r="FO62" s="37"/>
      <c r="FP62" s="37"/>
      <c r="FQ62" s="37"/>
      <c r="FR62" s="37"/>
      <c r="FS62" s="37"/>
      <c r="FT62" s="37"/>
      <c r="FU62" s="37"/>
      <c r="FV62" s="37"/>
      <c r="FW62" s="37"/>
      <c r="FX62" s="37"/>
      <c r="FY62" s="37"/>
      <c r="FZ62" s="37"/>
      <c r="GA62" s="37"/>
      <c r="GB62" s="37"/>
      <c r="GC62" s="37"/>
      <c r="GD62" s="37"/>
      <c r="GE62" s="37"/>
      <c r="GF62" s="37"/>
      <c r="GG62" s="37"/>
      <c r="GH62" s="37"/>
      <c r="GI62" s="37"/>
      <c r="GJ62" s="37"/>
      <c r="GK62" s="37"/>
      <c r="GL62" s="37"/>
      <c r="GM62" s="37"/>
      <c r="GN62" s="37"/>
      <c r="GO62" s="37"/>
      <c r="GP62" s="37"/>
      <c r="GQ62" s="37"/>
      <c r="GR62" s="37"/>
      <c r="GS62" s="81">
        <f t="shared" si="5"/>
        <v>0</v>
      </c>
      <c r="GT62" s="37"/>
      <c r="GU62" s="37"/>
      <c r="GV62" s="37"/>
      <c r="GW62" s="37"/>
      <c r="GX62" s="37"/>
      <c r="GY62" s="37"/>
      <c r="GZ62" s="37"/>
      <c r="HA62" s="37"/>
      <c r="HB62" s="37"/>
      <c r="HC62" s="37"/>
      <c r="HD62" s="37"/>
      <c r="HE62" s="37"/>
      <c r="HF62" s="37"/>
      <c r="HG62" s="37"/>
      <c r="HH62" s="37"/>
      <c r="HI62" s="37"/>
      <c r="HJ62" s="37"/>
      <c r="HK62" s="37"/>
      <c r="HL62" s="37"/>
      <c r="HM62" s="37"/>
      <c r="HN62" s="37"/>
      <c r="HO62" s="37"/>
      <c r="HP62" s="37"/>
      <c r="HQ62" s="37"/>
      <c r="HR62" s="37"/>
      <c r="HS62" s="37"/>
      <c r="HT62" s="37"/>
      <c r="HU62" s="37"/>
      <c r="HV62" s="37"/>
      <c r="HW62" s="37"/>
      <c r="HX62" s="37"/>
      <c r="HY62" s="37"/>
      <c r="HZ62" s="81">
        <f t="shared" si="6"/>
        <v>0</v>
      </c>
    </row>
    <row r="63" spans="1:234" ht="15" customHeight="1">
      <c r="A63" s="440"/>
      <c r="B63" s="91" t="s">
        <v>673</v>
      </c>
      <c r="C63" s="124">
        <v>41639</v>
      </c>
      <c r="D63" s="207"/>
      <c r="E63" s="216"/>
      <c r="F63" s="216"/>
      <c r="G63" s="216"/>
      <c r="H63" s="216"/>
      <c r="I63" s="216"/>
      <c r="J63" s="216"/>
      <c r="K63" s="216"/>
      <c r="L63" s="216"/>
      <c r="M63" s="216"/>
      <c r="N63" s="216"/>
      <c r="O63" s="216"/>
      <c r="P63" s="216"/>
      <c r="Q63" s="216"/>
      <c r="R63" s="216"/>
      <c r="S63" s="216"/>
      <c r="T63" s="216"/>
      <c r="U63" s="216"/>
      <c r="V63" s="216"/>
      <c r="W63" s="216"/>
      <c r="X63" s="216"/>
      <c r="Y63" s="216"/>
      <c r="Z63" s="216"/>
      <c r="AA63" s="225"/>
      <c r="AB63" s="216"/>
      <c r="AC63" s="216"/>
      <c r="AD63" s="216"/>
      <c r="AE63" s="216"/>
      <c r="AF63" s="216"/>
      <c r="AG63" s="216"/>
      <c r="AH63" s="216"/>
      <c r="AI63" s="216"/>
      <c r="AJ63" s="81">
        <f t="shared" si="0"/>
        <v>0</v>
      </c>
      <c r="AK63" s="37"/>
      <c r="AL63" s="37"/>
      <c r="AM63" s="37"/>
      <c r="AN63" s="37"/>
      <c r="AO63" s="37"/>
      <c r="AP63" s="37"/>
      <c r="AQ63" s="37"/>
      <c r="AR63" s="37"/>
      <c r="AS63" s="37"/>
      <c r="AT63" s="37"/>
      <c r="AU63" s="37"/>
      <c r="AV63" s="37"/>
      <c r="AW63" s="37"/>
      <c r="AX63" s="37"/>
      <c r="AY63" s="37"/>
      <c r="AZ63" s="37"/>
      <c r="BA63" s="37"/>
      <c r="BB63" s="37"/>
      <c r="BC63" s="37"/>
      <c r="BD63" s="37"/>
      <c r="BE63" s="37"/>
      <c r="BF63" s="37"/>
      <c r="BG63" s="37"/>
      <c r="BH63" s="37"/>
      <c r="BI63" s="37"/>
      <c r="BJ63" s="37"/>
      <c r="BK63" s="37"/>
      <c r="BL63" s="37"/>
      <c r="BM63" s="37"/>
      <c r="BN63" s="37"/>
      <c r="BO63" s="37"/>
      <c r="BP63" s="37"/>
      <c r="BQ63" s="81">
        <f t="shared" si="1"/>
        <v>0</v>
      </c>
      <c r="BR63" s="37"/>
      <c r="BS63" s="37"/>
      <c r="BT63" s="37"/>
      <c r="BU63" s="37"/>
      <c r="BV63" s="37"/>
      <c r="BW63" s="37"/>
      <c r="BX63" s="37"/>
      <c r="BY63" s="37"/>
      <c r="BZ63" s="37"/>
      <c r="CA63" s="37"/>
      <c r="CB63" s="37"/>
      <c r="CC63" s="37"/>
      <c r="CD63" s="37"/>
      <c r="CE63" s="37"/>
      <c r="CF63" s="37"/>
      <c r="CG63" s="37"/>
      <c r="CH63" s="37"/>
      <c r="CI63" s="37"/>
      <c r="CJ63" s="37"/>
      <c r="CK63" s="37"/>
      <c r="CL63" s="37"/>
      <c r="CM63" s="37"/>
      <c r="CN63" s="37"/>
      <c r="CO63" s="37"/>
      <c r="CP63" s="37"/>
      <c r="CQ63" s="37"/>
      <c r="CR63" s="37"/>
      <c r="CS63" s="37"/>
      <c r="CT63" s="37"/>
      <c r="CU63" s="37"/>
      <c r="CV63" s="37"/>
      <c r="CW63" s="37"/>
      <c r="CX63" s="81">
        <f t="shared" si="2"/>
        <v>0</v>
      </c>
      <c r="CY63" s="37"/>
      <c r="CZ63" s="37"/>
      <c r="DA63" s="37"/>
      <c r="DB63" s="37"/>
      <c r="DC63" s="37"/>
      <c r="DD63" s="37"/>
      <c r="DE63" s="37"/>
      <c r="DF63" s="37"/>
      <c r="DG63" s="37"/>
      <c r="DH63" s="37"/>
      <c r="DI63" s="37"/>
      <c r="DJ63" s="37"/>
      <c r="DK63" s="37"/>
      <c r="DL63" s="37"/>
      <c r="DM63" s="37"/>
      <c r="DN63" s="37"/>
      <c r="DO63" s="37"/>
      <c r="DP63" s="37"/>
      <c r="DQ63" s="37"/>
      <c r="DR63" s="37"/>
      <c r="DS63" s="37"/>
      <c r="DT63" s="37"/>
      <c r="DU63" s="37"/>
      <c r="DV63" s="37"/>
      <c r="DW63" s="37"/>
      <c r="DX63" s="37"/>
      <c r="DY63" s="37"/>
      <c r="DZ63" s="37"/>
      <c r="EA63" s="37"/>
      <c r="EB63" s="37"/>
      <c r="EC63" s="37"/>
      <c r="ED63" s="37"/>
      <c r="EE63" s="81">
        <f t="shared" si="3"/>
        <v>0</v>
      </c>
      <c r="EF63" s="37"/>
      <c r="EG63" s="37"/>
      <c r="EH63" s="37"/>
      <c r="EI63" s="37"/>
      <c r="EJ63" s="37"/>
      <c r="EK63" s="37"/>
      <c r="EL63" s="37"/>
      <c r="EM63" s="37"/>
      <c r="EN63" s="37"/>
      <c r="EO63" s="37"/>
      <c r="EP63" s="37"/>
      <c r="EQ63" s="37"/>
      <c r="ER63" s="37"/>
      <c r="ES63" s="37"/>
      <c r="ET63" s="37"/>
      <c r="EU63" s="37"/>
      <c r="EV63" s="37"/>
      <c r="EW63" s="37"/>
      <c r="EX63" s="37"/>
      <c r="EY63" s="37"/>
      <c r="EZ63" s="37"/>
      <c r="FA63" s="37"/>
      <c r="FB63" s="37"/>
      <c r="FC63" s="37"/>
      <c r="FD63" s="37"/>
      <c r="FE63" s="37"/>
      <c r="FF63" s="37"/>
      <c r="FG63" s="37"/>
      <c r="FH63" s="37"/>
      <c r="FI63" s="37"/>
      <c r="FJ63" s="37"/>
      <c r="FK63" s="37"/>
      <c r="FL63" s="81">
        <f t="shared" si="4"/>
        <v>0</v>
      </c>
      <c r="FM63" s="37"/>
      <c r="FN63" s="37"/>
      <c r="FO63" s="37"/>
      <c r="FP63" s="37"/>
      <c r="FQ63" s="37"/>
      <c r="FR63" s="37"/>
      <c r="FS63" s="37"/>
      <c r="FT63" s="37"/>
      <c r="FU63" s="37"/>
      <c r="FV63" s="37"/>
      <c r="FW63" s="37"/>
      <c r="FX63" s="37"/>
      <c r="FY63" s="37"/>
      <c r="FZ63" s="37"/>
      <c r="GA63" s="37"/>
      <c r="GB63" s="37"/>
      <c r="GC63" s="37"/>
      <c r="GD63" s="37"/>
      <c r="GE63" s="37"/>
      <c r="GF63" s="37"/>
      <c r="GG63" s="37"/>
      <c r="GH63" s="37"/>
      <c r="GI63" s="37"/>
      <c r="GJ63" s="37"/>
      <c r="GK63" s="37"/>
      <c r="GL63" s="37"/>
      <c r="GM63" s="37"/>
      <c r="GN63" s="37"/>
      <c r="GO63" s="37"/>
      <c r="GP63" s="37"/>
      <c r="GQ63" s="37"/>
      <c r="GR63" s="37"/>
      <c r="GS63" s="81">
        <f t="shared" si="5"/>
        <v>0</v>
      </c>
      <c r="GT63" s="37"/>
      <c r="GU63" s="37"/>
      <c r="GV63" s="37"/>
      <c r="GW63" s="37"/>
      <c r="GX63" s="37"/>
      <c r="GY63" s="37"/>
      <c r="GZ63" s="37"/>
      <c r="HA63" s="37"/>
      <c r="HB63" s="37"/>
      <c r="HC63" s="37"/>
      <c r="HD63" s="37"/>
      <c r="HE63" s="37"/>
      <c r="HF63" s="37"/>
      <c r="HG63" s="37"/>
      <c r="HH63" s="37"/>
      <c r="HI63" s="37"/>
      <c r="HJ63" s="37"/>
      <c r="HK63" s="37"/>
      <c r="HL63" s="37"/>
      <c r="HM63" s="37"/>
      <c r="HN63" s="37"/>
      <c r="HO63" s="37"/>
      <c r="HP63" s="37"/>
      <c r="HQ63" s="37"/>
      <c r="HR63" s="37"/>
      <c r="HS63" s="37"/>
      <c r="HT63" s="37"/>
      <c r="HU63" s="37"/>
      <c r="HV63" s="37"/>
      <c r="HW63" s="37"/>
      <c r="HX63" s="37"/>
      <c r="HY63" s="37"/>
      <c r="HZ63" s="81">
        <f t="shared" si="6"/>
        <v>0</v>
      </c>
    </row>
    <row r="64" spans="1:234" ht="15" customHeight="1">
      <c r="A64" s="440"/>
      <c r="B64" s="91" t="s">
        <v>670</v>
      </c>
      <c r="C64" s="124">
        <v>41670</v>
      </c>
      <c r="D64" s="207"/>
      <c r="E64" s="216"/>
      <c r="F64" s="216"/>
      <c r="G64" s="216"/>
      <c r="H64" s="216"/>
      <c r="I64" s="216"/>
      <c r="J64" s="216"/>
      <c r="K64" s="216"/>
      <c r="L64" s="216"/>
      <c r="M64" s="216"/>
      <c r="N64" s="216"/>
      <c r="O64" s="216"/>
      <c r="P64" s="216"/>
      <c r="Q64" s="216"/>
      <c r="R64" s="216"/>
      <c r="S64" s="216"/>
      <c r="T64" s="216"/>
      <c r="U64" s="216"/>
      <c r="V64" s="216"/>
      <c r="W64" s="216"/>
      <c r="X64" s="216"/>
      <c r="Y64" s="216"/>
      <c r="Z64" s="216"/>
      <c r="AA64" s="225"/>
      <c r="AB64" s="216"/>
      <c r="AC64" s="216"/>
      <c r="AD64" s="216"/>
      <c r="AE64" s="216"/>
      <c r="AF64" s="216"/>
      <c r="AG64" s="216"/>
      <c r="AH64" s="216"/>
      <c r="AI64" s="216"/>
      <c r="AJ64" s="81">
        <f t="shared" si="0"/>
        <v>0</v>
      </c>
      <c r="AK64" s="37"/>
      <c r="AL64" s="37"/>
      <c r="AM64" s="37"/>
      <c r="AN64" s="37"/>
      <c r="AO64" s="37"/>
      <c r="AP64" s="37"/>
      <c r="AQ64" s="37"/>
      <c r="AR64" s="37"/>
      <c r="AS64" s="37"/>
      <c r="AT64" s="37"/>
      <c r="AU64" s="37"/>
      <c r="AV64" s="37"/>
      <c r="AW64" s="37"/>
      <c r="AX64" s="37"/>
      <c r="AY64" s="37"/>
      <c r="AZ64" s="37"/>
      <c r="BA64" s="37"/>
      <c r="BB64" s="37"/>
      <c r="BC64" s="37"/>
      <c r="BD64" s="37"/>
      <c r="BE64" s="37"/>
      <c r="BF64" s="37"/>
      <c r="BG64" s="37"/>
      <c r="BH64" s="37"/>
      <c r="BI64" s="37"/>
      <c r="BJ64" s="37"/>
      <c r="BK64" s="37"/>
      <c r="BL64" s="37"/>
      <c r="BM64" s="37"/>
      <c r="BN64" s="37"/>
      <c r="BO64" s="37"/>
      <c r="BP64" s="37"/>
      <c r="BQ64" s="81">
        <f t="shared" si="1"/>
        <v>0</v>
      </c>
      <c r="BR64" s="37"/>
      <c r="BS64" s="37"/>
      <c r="BT64" s="37"/>
      <c r="BU64" s="37"/>
      <c r="BV64" s="37"/>
      <c r="BW64" s="37"/>
      <c r="BX64" s="37"/>
      <c r="BY64" s="37"/>
      <c r="BZ64" s="37"/>
      <c r="CA64" s="37"/>
      <c r="CB64" s="37"/>
      <c r="CC64" s="37"/>
      <c r="CD64" s="37"/>
      <c r="CE64" s="37"/>
      <c r="CF64" s="37"/>
      <c r="CG64" s="37"/>
      <c r="CH64" s="37"/>
      <c r="CI64" s="37"/>
      <c r="CJ64" s="37"/>
      <c r="CK64" s="37"/>
      <c r="CL64" s="37"/>
      <c r="CM64" s="37"/>
      <c r="CN64" s="37"/>
      <c r="CO64" s="37"/>
      <c r="CP64" s="37"/>
      <c r="CQ64" s="37"/>
      <c r="CR64" s="37"/>
      <c r="CS64" s="37"/>
      <c r="CT64" s="37"/>
      <c r="CU64" s="37"/>
      <c r="CV64" s="37"/>
      <c r="CW64" s="37"/>
      <c r="CX64" s="81">
        <f t="shared" si="2"/>
        <v>0</v>
      </c>
      <c r="CY64" s="37"/>
      <c r="CZ64" s="37"/>
      <c r="DA64" s="37"/>
      <c r="DB64" s="37"/>
      <c r="DC64" s="37"/>
      <c r="DD64" s="37"/>
      <c r="DE64" s="37"/>
      <c r="DF64" s="37"/>
      <c r="DG64" s="37"/>
      <c r="DH64" s="37"/>
      <c r="DI64" s="37"/>
      <c r="DJ64" s="37"/>
      <c r="DK64" s="37"/>
      <c r="DL64" s="37"/>
      <c r="DM64" s="37"/>
      <c r="DN64" s="37"/>
      <c r="DO64" s="37"/>
      <c r="DP64" s="37"/>
      <c r="DQ64" s="37"/>
      <c r="DR64" s="37"/>
      <c r="DS64" s="37"/>
      <c r="DT64" s="37"/>
      <c r="DU64" s="37"/>
      <c r="DV64" s="37"/>
      <c r="DW64" s="37"/>
      <c r="DX64" s="37"/>
      <c r="DY64" s="37"/>
      <c r="DZ64" s="37"/>
      <c r="EA64" s="37"/>
      <c r="EB64" s="37"/>
      <c r="EC64" s="37"/>
      <c r="ED64" s="37"/>
      <c r="EE64" s="81">
        <f t="shared" si="3"/>
        <v>0</v>
      </c>
      <c r="EF64" s="37"/>
      <c r="EG64" s="37"/>
      <c r="EH64" s="37"/>
      <c r="EI64" s="37"/>
      <c r="EJ64" s="37"/>
      <c r="EK64" s="37"/>
      <c r="EL64" s="37"/>
      <c r="EM64" s="37"/>
      <c r="EN64" s="37"/>
      <c r="EO64" s="37"/>
      <c r="EP64" s="37"/>
      <c r="EQ64" s="37"/>
      <c r="ER64" s="37"/>
      <c r="ES64" s="37"/>
      <c r="ET64" s="37"/>
      <c r="EU64" s="37"/>
      <c r="EV64" s="37"/>
      <c r="EW64" s="37"/>
      <c r="EX64" s="37"/>
      <c r="EY64" s="37"/>
      <c r="EZ64" s="37"/>
      <c r="FA64" s="37"/>
      <c r="FB64" s="37"/>
      <c r="FC64" s="37"/>
      <c r="FD64" s="37"/>
      <c r="FE64" s="37"/>
      <c r="FF64" s="37"/>
      <c r="FG64" s="37"/>
      <c r="FH64" s="37"/>
      <c r="FI64" s="37"/>
      <c r="FJ64" s="37"/>
      <c r="FK64" s="37"/>
      <c r="FL64" s="81">
        <f t="shared" si="4"/>
        <v>0</v>
      </c>
      <c r="FM64" s="37"/>
      <c r="FN64" s="37"/>
      <c r="FO64" s="37"/>
      <c r="FP64" s="37"/>
      <c r="FQ64" s="37"/>
      <c r="FR64" s="37"/>
      <c r="FS64" s="37"/>
      <c r="FT64" s="37"/>
      <c r="FU64" s="37"/>
      <c r="FV64" s="37"/>
      <c r="FW64" s="37"/>
      <c r="FX64" s="37"/>
      <c r="FY64" s="37"/>
      <c r="FZ64" s="37"/>
      <c r="GA64" s="37"/>
      <c r="GB64" s="37"/>
      <c r="GC64" s="37"/>
      <c r="GD64" s="37"/>
      <c r="GE64" s="37"/>
      <c r="GF64" s="37"/>
      <c r="GG64" s="37"/>
      <c r="GH64" s="37"/>
      <c r="GI64" s="37"/>
      <c r="GJ64" s="37"/>
      <c r="GK64" s="37"/>
      <c r="GL64" s="37"/>
      <c r="GM64" s="37"/>
      <c r="GN64" s="37"/>
      <c r="GO64" s="37"/>
      <c r="GP64" s="37"/>
      <c r="GQ64" s="37"/>
      <c r="GR64" s="37"/>
      <c r="GS64" s="81">
        <f t="shared" si="5"/>
        <v>0</v>
      </c>
      <c r="GT64" s="37"/>
      <c r="GU64" s="37"/>
      <c r="GV64" s="37"/>
      <c r="GW64" s="37"/>
      <c r="GX64" s="37"/>
      <c r="GY64" s="37"/>
      <c r="GZ64" s="37"/>
      <c r="HA64" s="37"/>
      <c r="HB64" s="37"/>
      <c r="HC64" s="37"/>
      <c r="HD64" s="37"/>
      <c r="HE64" s="37"/>
      <c r="HF64" s="37"/>
      <c r="HG64" s="37"/>
      <c r="HH64" s="37"/>
      <c r="HI64" s="37"/>
      <c r="HJ64" s="37"/>
      <c r="HK64" s="37"/>
      <c r="HL64" s="37"/>
      <c r="HM64" s="37"/>
      <c r="HN64" s="37"/>
      <c r="HO64" s="37"/>
      <c r="HP64" s="37"/>
      <c r="HQ64" s="37"/>
      <c r="HR64" s="37"/>
      <c r="HS64" s="37"/>
      <c r="HT64" s="37"/>
      <c r="HU64" s="37"/>
      <c r="HV64" s="37"/>
      <c r="HW64" s="37"/>
      <c r="HX64" s="37"/>
      <c r="HY64" s="37"/>
      <c r="HZ64" s="81">
        <f t="shared" si="6"/>
        <v>0</v>
      </c>
    </row>
    <row r="65" spans="1:234" ht="15" customHeight="1">
      <c r="A65" s="440"/>
      <c r="B65" s="91" t="s">
        <v>671</v>
      </c>
      <c r="C65" s="124">
        <v>41698</v>
      </c>
      <c r="D65" s="207"/>
      <c r="E65" s="216"/>
      <c r="F65" s="216"/>
      <c r="G65" s="216"/>
      <c r="H65" s="216"/>
      <c r="I65" s="216"/>
      <c r="J65" s="216"/>
      <c r="K65" s="216"/>
      <c r="L65" s="216"/>
      <c r="M65" s="216"/>
      <c r="N65" s="216"/>
      <c r="O65" s="216"/>
      <c r="P65" s="216"/>
      <c r="Q65" s="216"/>
      <c r="R65" s="216"/>
      <c r="S65" s="216"/>
      <c r="T65" s="216"/>
      <c r="U65" s="216"/>
      <c r="V65" s="216"/>
      <c r="W65" s="216"/>
      <c r="X65" s="216"/>
      <c r="Y65" s="216"/>
      <c r="Z65" s="216"/>
      <c r="AA65" s="225"/>
      <c r="AB65" s="216"/>
      <c r="AC65" s="216"/>
      <c r="AD65" s="216"/>
      <c r="AE65" s="216"/>
      <c r="AF65" s="216"/>
      <c r="AG65" s="216"/>
      <c r="AH65" s="216"/>
      <c r="AI65" s="216"/>
      <c r="AJ65" s="81">
        <f t="shared" si="0"/>
        <v>0</v>
      </c>
      <c r="AK65" s="37"/>
      <c r="AL65" s="37"/>
      <c r="AM65" s="37"/>
      <c r="AN65" s="37"/>
      <c r="AO65" s="37"/>
      <c r="AP65" s="37"/>
      <c r="AQ65" s="37"/>
      <c r="AR65" s="37"/>
      <c r="AS65" s="37"/>
      <c r="AT65" s="37"/>
      <c r="AU65" s="37"/>
      <c r="AV65" s="37"/>
      <c r="AW65" s="37"/>
      <c r="AX65" s="37"/>
      <c r="AY65" s="37"/>
      <c r="AZ65" s="37"/>
      <c r="BA65" s="37"/>
      <c r="BB65" s="37"/>
      <c r="BC65" s="37"/>
      <c r="BD65" s="37"/>
      <c r="BE65" s="37"/>
      <c r="BF65" s="37"/>
      <c r="BG65" s="37"/>
      <c r="BH65" s="37"/>
      <c r="BI65" s="37"/>
      <c r="BJ65" s="37"/>
      <c r="BK65" s="37"/>
      <c r="BL65" s="37"/>
      <c r="BM65" s="37"/>
      <c r="BN65" s="37"/>
      <c r="BO65" s="37"/>
      <c r="BP65" s="37"/>
      <c r="BQ65" s="81">
        <f t="shared" si="1"/>
        <v>0</v>
      </c>
      <c r="BR65" s="37"/>
      <c r="BS65" s="37"/>
      <c r="BT65" s="37"/>
      <c r="BU65" s="37"/>
      <c r="BV65" s="37"/>
      <c r="BW65" s="37"/>
      <c r="BX65" s="37"/>
      <c r="BY65" s="37"/>
      <c r="BZ65" s="37"/>
      <c r="CA65" s="37"/>
      <c r="CB65" s="37"/>
      <c r="CC65" s="37"/>
      <c r="CD65" s="37"/>
      <c r="CE65" s="37"/>
      <c r="CF65" s="37"/>
      <c r="CG65" s="37"/>
      <c r="CH65" s="37"/>
      <c r="CI65" s="37"/>
      <c r="CJ65" s="37"/>
      <c r="CK65" s="37"/>
      <c r="CL65" s="37"/>
      <c r="CM65" s="37"/>
      <c r="CN65" s="37"/>
      <c r="CO65" s="37"/>
      <c r="CP65" s="37"/>
      <c r="CQ65" s="37"/>
      <c r="CR65" s="37"/>
      <c r="CS65" s="37"/>
      <c r="CT65" s="37"/>
      <c r="CU65" s="37"/>
      <c r="CV65" s="37"/>
      <c r="CW65" s="37"/>
      <c r="CX65" s="81">
        <f t="shared" si="2"/>
        <v>0</v>
      </c>
      <c r="CY65" s="37"/>
      <c r="CZ65" s="37"/>
      <c r="DA65" s="37"/>
      <c r="DB65" s="37"/>
      <c r="DC65" s="37"/>
      <c r="DD65" s="37"/>
      <c r="DE65" s="37"/>
      <c r="DF65" s="37"/>
      <c r="DG65" s="37"/>
      <c r="DH65" s="37"/>
      <c r="DI65" s="37"/>
      <c r="DJ65" s="37"/>
      <c r="DK65" s="37"/>
      <c r="DL65" s="37"/>
      <c r="DM65" s="37"/>
      <c r="DN65" s="37"/>
      <c r="DO65" s="37"/>
      <c r="DP65" s="37"/>
      <c r="DQ65" s="37"/>
      <c r="DR65" s="37"/>
      <c r="DS65" s="37"/>
      <c r="DT65" s="37"/>
      <c r="DU65" s="37"/>
      <c r="DV65" s="37"/>
      <c r="DW65" s="37"/>
      <c r="DX65" s="37"/>
      <c r="DY65" s="37"/>
      <c r="DZ65" s="37"/>
      <c r="EA65" s="37"/>
      <c r="EB65" s="37"/>
      <c r="EC65" s="37"/>
      <c r="ED65" s="37"/>
      <c r="EE65" s="81">
        <f t="shared" si="3"/>
        <v>0</v>
      </c>
      <c r="EF65" s="37"/>
      <c r="EG65" s="37"/>
      <c r="EH65" s="37"/>
      <c r="EI65" s="37"/>
      <c r="EJ65" s="37"/>
      <c r="EK65" s="37"/>
      <c r="EL65" s="37"/>
      <c r="EM65" s="37"/>
      <c r="EN65" s="37"/>
      <c r="EO65" s="37"/>
      <c r="EP65" s="37"/>
      <c r="EQ65" s="37"/>
      <c r="ER65" s="37"/>
      <c r="ES65" s="37"/>
      <c r="ET65" s="37"/>
      <c r="EU65" s="37"/>
      <c r="EV65" s="37"/>
      <c r="EW65" s="37"/>
      <c r="EX65" s="37"/>
      <c r="EY65" s="37"/>
      <c r="EZ65" s="37"/>
      <c r="FA65" s="37"/>
      <c r="FB65" s="37"/>
      <c r="FC65" s="37"/>
      <c r="FD65" s="37"/>
      <c r="FE65" s="37"/>
      <c r="FF65" s="37"/>
      <c r="FG65" s="37"/>
      <c r="FH65" s="37"/>
      <c r="FI65" s="37"/>
      <c r="FJ65" s="37"/>
      <c r="FK65" s="37"/>
      <c r="FL65" s="81">
        <f t="shared" si="4"/>
        <v>0</v>
      </c>
      <c r="FM65" s="37"/>
      <c r="FN65" s="37"/>
      <c r="FO65" s="37"/>
      <c r="FP65" s="37"/>
      <c r="FQ65" s="37"/>
      <c r="FR65" s="37"/>
      <c r="FS65" s="37"/>
      <c r="FT65" s="37"/>
      <c r="FU65" s="37"/>
      <c r="FV65" s="37"/>
      <c r="FW65" s="37"/>
      <c r="FX65" s="37"/>
      <c r="FY65" s="37"/>
      <c r="FZ65" s="37"/>
      <c r="GA65" s="37"/>
      <c r="GB65" s="37"/>
      <c r="GC65" s="37"/>
      <c r="GD65" s="37"/>
      <c r="GE65" s="37"/>
      <c r="GF65" s="37"/>
      <c r="GG65" s="37"/>
      <c r="GH65" s="37"/>
      <c r="GI65" s="37"/>
      <c r="GJ65" s="37"/>
      <c r="GK65" s="37"/>
      <c r="GL65" s="37"/>
      <c r="GM65" s="37"/>
      <c r="GN65" s="37"/>
      <c r="GO65" s="37"/>
      <c r="GP65" s="37"/>
      <c r="GQ65" s="37"/>
      <c r="GR65" s="37"/>
      <c r="GS65" s="81">
        <f t="shared" si="5"/>
        <v>0</v>
      </c>
      <c r="GT65" s="37"/>
      <c r="GU65" s="37"/>
      <c r="GV65" s="37"/>
      <c r="GW65" s="37"/>
      <c r="GX65" s="37"/>
      <c r="GY65" s="37"/>
      <c r="GZ65" s="37"/>
      <c r="HA65" s="37"/>
      <c r="HB65" s="37"/>
      <c r="HC65" s="37"/>
      <c r="HD65" s="37"/>
      <c r="HE65" s="37"/>
      <c r="HF65" s="37"/>
      <c r="HG65" s="37"/>
      <c r="HH65" s="37"/>
      <c r="HI65" s="37"/>
      <c r="HJ65" s="37"/>
      <c r="HK65" s="37"/>
      <c r="HL65" s="37"/>
      <c r="HM65" s="37"/>
      <c r="HN65" s="37"/>
      <c r="HO65" s="37"/>
      <c r="HP65" s="37"/>
      <c r="HQ65" s="37"/>
      <c r="HR65" s="37"/>
      <c r="HS65" s="37"/>
      <c r="HT65" s="37"/>
      <c r="HU65" s="37"/>
      <c r="HV65" s="37"/>
      <c r="HW65" s="37"/>
      <c r="HX65" s="37"/>
      <c r="HY65" s="37"/>
      <c r="HZ65" s="81">
        <f t="shared" si="6"/>
        <v>0</v>
      </c>
    </row>
    <row r="66" spans="1:234" ht="15" customHeight="1" thickBot="1">
      <c r="A66" s="440"/>
      <c r="B66" s="91" t="s">
        <v>672</v>
      </c>
      <c r="C66" s="125">
        <v>41729</v>
      </c>
      <c r="D66" s="208"/>
      <c r="E66" s="217"/>
      <c r="F66" s="217"/>
      <c r="G66" s="217"/>
      <c r="H66" s="217"/>
      <c r="I66" s="217"/>
      <c r="J66" s="217"/>
      <c r="K66" s="217"/>
      <c r="L66" s="217"/>
      <c r="M66" s="217"/>
      <c r="N66" s="217"/>
      <c r="O66" s="217"/>
      <c r="P66" s="217"/>
      <c r="Q66" s="217"/>
      <c r="R66" s="217"/>
      <c r="S66" s="217"/>
      <c r="T66" s="217"/>
      <c r="U66" s="217"/>
      <c r="V66" s="217"/>
      <c r="W66" s="217"/>
      <c r="X66" s="217"/>
      <c r="Y66" s="217"/>
      <c r="Z66" s="217"/>
      <c r="AA66" s="226"/>
      <c r="AB66" s="217"/>
      <c r="AC66" s="217"/>
      <c r="AD66" s="217"/>
      <c r="AE66" s="217"/>
      <c r="AF66" s="217"/>
      <c r="AG66" s="217"/>
      <c r="AH66" s="217"/>
      <c r="AI66" s="217"/>
      <c r="AJ66" s="84">
        <f t="shared" si="0"/>
        <v>0</v>
      </c>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84">
        <f t="shared" si="1"/>
        <v>0</v>
      </c>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84">
        <f t="shared" si="2"/>
        <v>0</v>
      </c>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84">
        <f t="shared" si="3"/>
        <v>0</v>
      </c>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84">
        <f t="shared" si="4"/>
        <v>0</v>
      </c>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84">
        <f t="shared" si="5"/>
        <v>0</v>
      </c>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84">
        <f t="shared" si="6"/>
        <v>0</v>
      </c>
    </row>
    <row r="67" spans="1:234" ht="15" customHeight="1" thickTop="1">
      <c r="A67" s="440"/>
      <c r="B67" s="93" t="s">
        <v>674</v>
      </c>
      <c r="C67" s="123">
        <v>41759</v>
      </c>
      <c r="D67" s="209"/>
      <c r="E67" s="218"/>
      <c r="F67" s="218"/>
      <c r="G67" s="218"/>
      <c r="H67" s="218"/>
      <c r="I67" s="218"/>
      <c r="J67" s="218"/>
      <c r="K67" s="218"/>
      <c r="L67" s="218"/>
      <c r="M67" s="218"/>
      <c r="N67" s="218"/>
      <c r="O67" s="218"/>
      <c r="P67" s="218"/>
      <c r="Q67" s="218"/>
      <c r="R67" s="218"/>
      <c r="S67" s="218"/>
      <c r="T67" s="218"/>
      <c r="U67" s="218"/>
      <c r="V67" s="218"/>
      <c r="W67" s="218"/>
      <c r="X67" s="218"/>
      <c r="Y67" s="218"/>
      <c r="Z67" s="218"/>
      <c r="AA67" s="227"/>
      <c r="AB67" s="218"/>
      <c r="AC67" s="218"/>
      <c r="AD67" s="218"/>
      <c r="AE67" s="218"/>
      <c r="AF67" s="218"/>
      <c r="AG67" s="218"/>
      <c r="AH67" s="218"/>
      <c r="AI67" s="218"/>
      <c r="AJ67" s="83">
        <f t="shared" si="0"/>
        <v>0</v>
      </c>
      <c r="AK67" s="45"/>
      <c r="AL67" s="45"/>
      <c r="AM67" s="45"/>
      <c r="AN67" s="45"/>
      <c r="AO67" s="45"/>
      <c r="AP67" s="45"/>
      <c r="AQ67" s="45"/>
      <c r="AR67" s="45"/>
      <c r="AS67" s="45"/>
      <c r="AT67" s="45"/>
      <c r="AU67" s="45"/>
      <c r="AV67" s="45"/>
      <c r="AW67" s="45"/>
      <c r="AX67" s="45"/>
      <c r="AY67" s="45"/>
      <c r="AZ67" s="45"/>
      <c r="BA67" s="45"/>
      <c r="BB67" s="45"/>
      <c r="BC67" s="45"/>
      <c r="BD67" s="45"/>
      <c r="BE67" s="45"/>
      <c r="BF67" s="45"/>
      <c r="BG67" s="45"/>
      <c r="BH67" s="45"/>
      <c r="BI67" s="45"/>
      <c r="BJ67" s="45"/>
      <c r="BK67" s="45"/>
      <c r="BL67" s="45"/>
      <c r="BM67" s="45"/>
      <c r="BN67" s="45"/>
      <c r="BO67" s="45"/>
      <c r="BP67" s="45"/>
      <c r="BQ67" s="83">
        <f t="shared" si="1"/>
        <v>0</v>
      </c>
      <c r="BR67" s="45"/>
      <c r="BS67" s="45"/>
      <c r="BT67" s="45"/>
      <c r="BU67" s="45"/>
      <c r="BV67" s="45"/>
      <c r="BW67" s="45"/>
      <c r="BX67" s="45"/>
      <c r="BY67" s="45"/>
      <c r="BZ67" s="45"/>
      <c r="CA67" s="45"/>
      <c r="CB67" s="45"/>
      <c r="CC67" s="45"/>
      <c r="CD67" s="45"/>
      <c r="CE67" s="45"/>
      <c r="CF67" s="45"/>
      <c r="CG67" s="45"/>
      <c r="CH67" s="45"/>
      <c r="CI67" s="45"/>
      <c r="CJ67" s="45"/>
      <c r="CK67" s="45"/>
      <c r="CL67" s="45"/>
      <c r="CM67" s="45"/>
      <c r="CN67" s="45"/>
      <c r="CO67" s="45"/>
      <c r="CP67" s="45"/>
      <c r="CQ67" s="45"/>
      <c r="CR67" s="45"/>
      <c r="CS67" s="45"/>
      <c r="CT67" s="45"/>
      <c r="CU67" s="45"/>
      <c r="CV67" s="45"/>
      <c r="CW67" s="45"/>
      <c r="CX67" s="83">
        <f t="shared" si="2"/>
        <v>0</v>
      </c>
      <c r="CY67" s="45"/>
      <c r="CZ67" s="45"/>
      <c r="DA67" s="45"/>
      <c r="DB67" s="45"/>
      <c r="DC67" s="45"/>
      <c r="DD67" s="45"/>
      <c r="DE67" s="45"/>
      <c r="DF67" s="45"/>
      <c r="DG67" s="45"/>
      <c r="DH67" s="45"/>
      <c r="DI67" s="45"/>
      <c r="DJ67" s="45"/>
      <c r="DK67" s="45"/>
      <c r="DL67" s="45"/>
      <c r="DM67" s="45"/>
      <c r="DN67" s="45"/>
      <c r="DO67" s="45"/>
      <c r="DP67" s="45"/>
      <c r="DQ67" s="45"/>
      <c r="DR67" s="45"/>
      <c r="DS67" s="45"/>
      <c r="DT67" s="45"/>
      <c r="DU67" s="45"/>
      <c r="DV67" s="45"/>
      <c r="DW67" s="45"/>
      <c r="DX67" s="45"/>
      <c r="DY67" s="45"/>
      <c r="DZ67" s="45"/>
      <c r="EA67" s="45"/>
      <c r="EB67" s="45"/>
      <c r="EC67" s="45"/>
      <c r="ED67" s="45"/>
      <c r="EE67" s="83">
        <f t="shared" si="3"/>
        <v>0</v>
      </c>
      <c r="EF67" s="45"/>
      <c r="EG67" s="45"/>
      <c r="EH67" s="45"/>
      <c r="EI67" s="45"/>
      <c r="EJ67" s="45"/>
      <c r="EK67" s="45"/>
      <c r="EL67" s="45"/>
      <c r="EM67" s="45"/>
      <c r="EN67" s="45"/>
      <c r="EO67" s="45"/>
      <c r="EP67" s="45"/>
      <c r="EQ67" s="45"/>
      <c r="ER67" s="45"/>
      <c r="ES67" s="45"/>
      <c r="ET67" s="45"/>
      <c r="EU67" s="45"/>
      <c r="EV67" s="45"/>
      <c r="EW67" s="45"/>
      <c r="EX67" s="45"/>
      <c r="EY67" s="45"/>
      <c r="EZ67" s="45"/>
      <c r="FA67" s="45"/>
      <c r="FB67" s="45"/>
      <c r="FC67" s="45"/>
      <c r="FD67" s="45"/>
      <c r="FE67" s="45"/>
      <c r="FF67" s="45"/>
      <c r="FG67" s="45"/>
      <c r="FH67" s="45"/>
      <c r="FI67" s="45"/>
      <c r="FJ67" s="45"/>
      <c r="FK67" s="45"/>
      <c r="FL67" s="83">
        <f t="shared" si="4"/>
        <v>0</v>
      </c>
      <c r="FM67" s="45"/>
      <c r="FN67" s="45"/>
      <c r="FO67" s="45"/>
      <c r="FP67" s="45"/>
      <c r="FQ67" s="45"/>
      <c r="FR67" s="45"/>
      <c r="FS67" s="45"/>
      <c r="FT67" s="45"/>
      <c r="FU67" s="45"/>
      <c r="FV67" s="45"/>
      <c r="FW67" s="45"/>
      <c r="FX67" s="45"/>
      <c r="FY67" s="45"/>
      <c r="FZ67" s="45"/>
      <c r="GA67" s="45"/>
      <c r="GB67" s="45"/>
      <c r="GC67" s="45"/>
      <c r="GD67" s="45"/>
      <c r="GE67" s="45"/>
      <c r="GF67" s="45"/>
      <c r="GG67" s="45"/>
      <c r="GH67" s="45"/>
      <c r="GI67" s="45"/>
      <c r="GJ67" s="45"/>
      <c r="GK67" s="45"/>
      <c r="GL67" s="45"/>
      <c r="GM67" s="45"/>
      <c r="GN67" s="45"/>
      <c r="GO67" s="45"/>
      <c r="GP67" s="45"/>
      <c r="GQ67" s="45"/>
      <c r="GR67" s="45"/>
      <c r="GS67" s="83">
        <f t="shared" si="5"/>
        <v>0</v>
      </c>
      <c r="GT67" s="45"/>
      <c r="GU67" s="45"/>
      <c r="GV67" s="45"/>
      <c r="GW67" s="45"/>
      <c r="GX67" s="45"/>
      <c r="GY67" s="45"/>
      <c r="GZ67" s="45"/>
      <c r="HA67" s="45"/>
      <c r="HB67" s="45"/>
      <c r="HC67" s="45"/>
      <c r="HD67" s="45"/>
      <c r="HE67" s="45"/>
      <c r="HF67" s="45"/>
      <c r="HG67" s="45"/>
      <c r="HH67" s="45"/>
      <c r="HI67" s="45"/>
      <c r="HJ67" s="45"/>
      <c r="HK67" s="45"/>
      <c r="HL67" s="45"/>
      <c r="HM67" s="45"/>
      <c r="HN67" s="45"/>
      <c r="HO67" s="45"/>
      <c r="HP67" s="45"/>
      <c r="HQ67" s="45"/>
      <c r="HR67" s="45"/>
      <c r="HS67" s="45"/>
      <c r="HT67" s="45"/>
      <c r="HU67" s="45"/>
      <c r="HV67" s="45"/>
      <c r="HW67" s="45"/>
      <c r="HX67" s="45"/>
      <c r="HY67" s="45"/>
      <c r="HZ67" s="83">
        <f t="shared" si="6"/>
        <v>0</v>
      </c>
    </row>
    <row r="68" spans="1:234" ht="15" customHeight="1">
      <c r="A68" s="440"/>
      <c r="B68" s="91" t="s">
        <v>675</v>
      </c>
      <c r="C68" s="124">
        <v>41790</v>
      </c>
      <c r="D68" s="207"/>
      <c r="E68" s="216"/>
      <c r="F68" s="216"/>
      <c r="G68" s="216"/>
      <c r="H68" s="216"/>
      <c r="I68" s="216"/>
      <c r="J68" s="216"/>
      <c r="K68" s="216"/>
      <c r="L68" s="216"/>
      <c r="M68" s="216"/>
      <c r="N68" s="216"/>
      <c r="O68" s="216"/>
      <c r="P68" s="216"/>
      <c r="Q68" s="216"/>
      <c r="R68" s="216"/>
      <c r="S68" s="216"/>
      <c r="T68" s="216"/>
      <c r="U68" s="216"/>
      <c r="V68" s="216"/>
      <c r="W68" s="216"/>
      <c r="X68" s="216"/>
      <c r="Y68" s="216"/>
      <c r="Z68" s="216"/>
      <c r="AA68" s="225"/>
      <c r="AB68" s="216"/>
      <c r="AC68" s="216"/>
      <c r="AD68" s="216"/>
      <c r="AE68" s="216"/>
      <c r="AF68" s="216"/>
      <c r="AG68" s="216"/>
      <c r="AH68" s="216"/>
      <c r="AI68" s="216"/>
      <c r="AJ68" s="81">
        <f t="shared" si="0"/>
        <v>0</v>
      </c>
      <c r="AK68" s="37"/>
      <c r="AL68" s="37"/>
      <c r="AM68" s="37"/>
      <c r="AN68" s="37"/>
      <c r="AO68" s="37"/>
      <c r="AP68" s="37"/>
      <c r="AQ68" s="37"/>
      <c r="AR68" s="37"/>
      <c r="AS68" s="37"/>
      <c r="AT68" s="37"/>
      <c r="AU68" s="37"/>
      <c r="AV68" s="37"/>
      <c r="AW68" s="37"/>
      <c r="AX68" s="37"/>
      <c r="AY68" s="37"/>
      <c r="AZ68" s="37"/>
      <c r="BA68" s="37"/>
      <c r="BB68" s="37"/>
      <c r="BC68" s="37"/>
      <c r="BD68" s="37"/>
      <c r="BE68" s="37"/>
      <c r="BF68" s="37"/>
      <c r="BG68" s="37"/>
      <c r="BH68" s="37"/>
      <c r="BI68" s="37"/>
      <c r="BJ68" s="37"/>
      <c r="BK68" s="37"/>
      <c r="BL68" s="37"/>
      <c r="BM68" s="37"/>
      <c r="BN68" s="37"/>
      <c r="BO68" s="37"/>
      <c r="BP68" s="37"/>
      <c r="BQ68" s="81">
        <f t="shared" si="1"/>
        <v>0</v>
      </c>
      <c r="BR68" s="37"/>
      <c r="BS68" s="37"/>
      <c r="BT68" s="37"/>
      <c r="BU68" s="37"/>
      <c r="BV68" s="37"/>
      <c r="BW68" s="37"/>
      <c r="BX68" s="37"/>
      <c r="BY68" s="37"/>
      <c r="BZ68" s="37"/>
      <c r="CA68" s="37"/>
      <c r="CB68" s="37"/>
      <c r="CC68" s="37"/>
      <c r="CD68" s="37"/>
      <c r="CE68" s="37"/>
      <c r="CF68" s="37"/>
      <c r="CG68" s="37"/>
      <c r="CH68" s="37"/>
      <c r="CI68" s="37"/>
      <c r="CJ68" s="37"/>
      <c r="CK68" s="37"/>
      <c r="CL68" s="37"/>
      <c r="CM68" s="37"/>
      <c r="CN68" s="37"/>
      <c r="CO68" s="37"/>
      <c r="CP68" s="37"/>
      <c r="CQ68" s="37"/>
      <c r="CR68" s="37"/>
      <c r="CS68" s="37"/>
      <c r="CT68" s="37"/>
      <c r="CU68" s="37"/>
      <c r="CV68" s="37"/>
      <c r="CW68" s="37"/>
      <c r="CX68" s="81">
        <f t="shared" si="2"/>
        <v>0</v>
      </c>
      <c r="CY68" s="37"/>
      <c r="CZ68" s="37"/>
      <c r="DA68" s="37"/>
      <c r="DB68" s="37"/>
      <c r="DC68" s="37"/>
      <c r="DD68" s="37"/>
      <c r="DE68" s="37"/>
      <c r="DF68" s="37"/>
      <c r="DG68" s="37"/>
      <c r="DH68" s="37"/>
      <c r="DI68" s="37"/>
      <c r="DJ68" s="37"/>
      <c r="DK68" s="37"/>
      <c r="DL68" s="37"/>
      <c r="DM68" s="37"/>
      <c r="DN68" s="37"/>
      <c r="DO68" s="37"/>
      <c r="DP68" s="37"/>
      <c r="DQ68" s="37"/>
      <c r="DR68" s="37"/>
      <c r="DS68" s="37"/>
      <c r="DT68" s="37"/>
      <c r="DU68" s="37"/>
      <c r="DV68" s="37"/>
      <c r="DW68" s="37"/>
      <c r="DX68" s="37"/>
      <c r="DY68" s="37"/>
      <c r="DZ68" s="37"/>
      <c r="EA68" s="37"/>
      <c r="EB68" s="37"/>
      <c r="EC68" s="37"/>
      <c r="ED68" s="37"/>
      <c r="EE68" s="81">
        <f t="shared" si="3"/>
        <v>0</v>
      </c>
      <c r="EF68" s="37"/>
      <c r="EG68" s="37"/>
      <c r="EH68" s="37"/>
      <c r="EI68" s="37"/>
      <c r="EJ68" s="37"/>
      <c r="EK68" s="37"/>
      <c r="EL68" s="37"/>
      <c r="EM68" s="37"/>
      <c r="EN68" s="37"/>
      <c r="EO68" s="37"/>
      <c r="EP68" s="37"/>
      <c r="EQ68" s="37"/>
      <c r="ER68" s="37"/>
      <c r="ES68" s="37"/>
      <c r="ET68" s="37"/>
      <c r="EU68" s="37"/>
      <c r="EV68" s="37"/>
      <c r="EW68" s="37"/>
      <c r="EX68" s="37"/>
      <c r="EY68" s="37"/>
      <c r="EZ68" s="37"/>
      <c r="FA68" s="37"/>
      <c r="FB68" s="37"/>
      <c r="FC68" s="37"/>
      <c r="FD68" s="37"/>
      <c r="FE68" s="37"/>
      <c r="FF68" s="37"/>
      <c r="FG68" s="37"/>
      <c r="FH68" s="37"/>
      <c r="FI68" s="37"/>
      <c r="FJ68" s="37"/>
      <c r="FK68" s="37"/>
      <c r="FL68" s="81">
        <f t="shared" si="4"/>
        <v>0</v>
      </c>
      <c r="FM68" s="37"/>
      <c r="FN68" s="37"/>
      <c r="FO68" s="37"/>
      <c r="FP68" s="37"/>
      <c r="FQ68" s="37"/>
      <c r="FR68" s="37"/>
      <c r="FS68" s="37"/>
      <c r="FT68" s="37"/>
      <c r="FU68" s="37"/>
      <c r="FV68" s="37"/>
      <c r="FW68" s="37"/>
      <c r="FX68" s="37"/>
      <c r="FY68" s="37"/>
      <c r="FZ68" s="37"/>
      <c r="GA68" s="37"/>
      <c r="GB68" s="37"/>
      <c r="GC68" s="37"/>
      <c r="GD68" s="37"/>
      <c r="GE68" s="37"/>
      <c r="GF68" s="37"/>
      <c r="GG68" s="37"/>
      <c r="GH68" s="37"/>
      <c r="GI68" s="37"/>
      <c r="GJ68" s="37"/>
      <c r="GK68" s="37"/>
      <c r="GL68" s="37"/>
      <c r="GM68" s="37"/>
      <c r="GN68" s="37"/>
      <c r="GO68" s="37"/>
      <c r="GP68" s="37"/>
      <c r="GQ68" s="37"/>
      <c r="GR68" s="37"/>
      <c r="GS68" s="81">
        <f t="shared" si="5"/>
        <v>0</v>
      </c>
      <c r="GT68" s="37"/>
      <c r="GU68" s="37"/>
      <c r="GV68" s="37"/>
      <c r="GW68" s="37"/>
      <c r="GX68" s="37"/>
      <c r="GY68" s="37"/>
      <c r="GZ68" s="37"/>
      <c r="HA68" s="37"/>
      <c r="HB68" s="37"/>
      <c r="HC68" s="37"/>
      <c r="HD68" s="37"/>
      <c r="HE68" s="37"/>
      <c r="HF68" s="37"/>
      <c r="HG68" s="37"/>
      <c r="HH68" s="37"/>
      <c r="HI68" s="37"/>
      <c r="HJ68" s="37"/>
      <c r="HK68" s="37"/>
      <c r="HL68" s="37"/>
      <c r="HM68" s="37"/>
      <c r="HN68" s="37"/>
      <c r="HO68" s="37"/>
      <c r="HP68" s="37"/>
      <c r="HQ68" s="37"/>
      <c r="HR68" s="37"/>
      <c r="HS68" s="37"/>
      <c r="HT68" s="37"/>
      <c r="HU68" s="37"/>
      <c r="HV68" s="37"/>
      <c r="HW68" s="37"/>
      <c r="HX68" s="37"/>
      <c r="HY68" s="37"/>
      <c r="HZ68" s="81">
        <f t="shared" si="6"/>
        <v>0</v>
      </c>
    </row>
    <row r="69" spans="1:234" ht="15" customHeight="1">
      <c r="A69" s="440"/>
      <c r="B69" s="91" t="s">
        <v>676</v>
      </c>
      <c r="C69" s="124">
        <v>41820</v>
      </c>
      <c r="D69" s="207"/>
      <c r="E69" s="216"/>
      <c r="F69" s="216"/>
      <c r="G69" s="216"/>
      <c r="H69" s="216"/>
      <c r="I69" s="216"/>
      <c r="J69" s="216"/>
      <c r="K69" s="216"/>
      <c r="L69" s="216"/>
      <c r="M69" s="216"/>
      <c r="N69" s="216"/>
      <c r="O69" s="216"/>
      <c r="P69" s="216"/>
      <c r="Q69" s="216"/>
      <c r="R69" s="216"/>
      <c r="S69" s="216"/>
      <c r="T69" s="216"/>
      <c r="U69" s="216"/>
      <c r="V69" s="216"/>
      <c r="W69" s="216"/>
      <c r="X69" s="216"/>
      <c r="Y69" s="216"/>
      <c r="Z69" s="216"/>
      <c r="AA69" s="225"/>
      <c r="AB69" s="216"/>
      <c r="AC69" s="216"/>
      <c r="AD69" s="216"/>
      <c r="AE69" s="216"/>
      <c r="AF69" s="216"/>
      <c r="AG69" s="216"/>
      <c r="AH69" s="216"/>
      <c r="AI69" s="216"/>
      <c r="AJ69" s="81">
        <f t="shared" si="0"/>
        <v>0</v>
      </c>
      <c r="AK69" s="37"/>
      <c r="AL69" s="37"/>
      <c r="AM69" s="37"/>
      <c r="AN69" s="37"/>
      <c r="AO69" s="37"/>
      <c r="AP69" s="37"/>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37"/>
      <c r="BO69" s="37"/>
      <c r="BP69" s="37"/>
      <c r="BQ69" s="81">
        <f t="shared" si="1"/>
        <v>0</v>
      </c>
      <c r="BR69" s="37"/>
      <c r="BS69" s="37"/>
      <c r="BT69" s="37"/>
      <c r="BU69" s="37"/>
      <c r="BV69" s="37"/>
      <c r="BW69" s="37"/>
      <c r="BX69" s="37"/>
      <c r="BY69" s="37"/>
      <c r="BZ69" s="37"/>
      <c r="CA69" s="37"/>
      <c r="CB69" s="37"/>
      <c r="CC69" s="37"/>
      <c r="CD69" s="37"/>
      <c r="CE69" s="37"/>
      <c r="CF69" s="37"/>
      <c r="CG69" s="37"/>
      <c r="CH69" s="37"/>
      <c r="CI69" s="37"/>
      <c r="CJ69" s="37"/>
      <c r="CK69" s="37"/>
      <c r="CL69" s="37"/>
      <c r="CM69" s="37"/>
      <c r="CN69" s="37"/>
      <c r="CO69" s="37"/>
      <c r="CP69" s="37"/>
      <c r="CQ69" s="37"/>
      <c r="CR69" s="37"/>
      <c r="CS69" s="37"/>
      <c r="CT69" s="37"/>
      <c r="CU69" s="37"/>
      <c r="CV69" s="37"/>
      <c r="CW69" s="37"/>
      <c r="CX69" s="81">
        <f t="shared" si="2"/>
        <v>0</v>
      </c>
      <c r="CY69" s="37"/>
      <c r="CZ69" s="37"/>
      <c r="DA69" s="37"/>
      <c r="DB69" s="37"/>
      <c r="DC69" s="37"/>
      <c r="DD69" s="37"/>
      <c r="DE69" s="37"/>
      <c r="DF69" s="37"/>
      <c r="DG69" s="37"/>
      <c r="DH69" s="37"/>
      <c r="DI69" s="37"/>
      <c r="DJ69" s="37"/>
      <c r="DK69" s="37"/>
      <c r="DL69" s="37"/>
      <c r="DM69" s="37"/>
      <c r="DN69" s="37"/>
      <c r="DO69" s="37"/>
      <c r="DP69" s="37"/>
      <c r="DQ69" s="37"/>
      <c r="DR69" s="37"/>
      <c r="DS69" s="37"/>
      <c r="DT69" s="37"/>
      <c r="DU69" s="37"/>
      <c r="DV69" s="37"/>
      <c r="DW69" s="37"/>
      <c r="DX69" s="37"/>
      <c r="DY69" s="37"/>
      <c r="DZ69" s="37"/>
      <c r="EA69" s="37"/>
      <c r="EB69" s="37"/>
      <c r="EC69" s="37"/>
      <c r="ED69" s="37"/>
      <c r="EE69" s="81">
        <f t="shared" si="3"/>
        <v>0</v>
      </c>
      <c r="EF69" s="37"/>
      <c r="EG69" s="37"/>
      <c r="EH69" s="37"/>
      <c r="EI69" s="37"/>
      <c r="EJ69" s="37"/>
      <c r="EK69" s="37"/>
      <c r="EL69" s="37"/>
      <c r="EM69" s="37"/>
      <c r="EN69" s="37"/>
      <c r="EO69" s="37"/>
      <c r="EP69" s="37"/>
      <c r="EQ69" s="37"/>
      <c r="ER69" s="37"/>
      <c r="ES69" s="37"/>
      <c r="ET69" s="37"/>
      <c r="EU69" s="37"/>
      <c r="EV69" s="37"/>
      <c r="EW69" s="37"/>
      <c r="EX69" s="37"/>
      <c r="EY69" s="37"/>
      <c r="EZ69" s="37"/>
      <c r="FA69" s="37"/>
      <c r="FB69" s="37"/>
      <c r="FC69" s="37"/>
      <c r="FD69" s="37"/>
      <c r="FE69" s="37"/>
      <c r="FF69" s="37"/>
      <c r="FG69" s="37"/>
      <c r="FH69" s="37"/>
      <c r="FI69" s="37"/>
      <c r="FJ69" s="37"/>
      <c r="FK69" s="37"/>
      <c r="FL69" s="81">
        <f t="shared" si="4"/>
        <v>0</v>
      </c>
      <c r="FM69" s="37"/>
      <c r="FN69" s="37"/>
      <c r="FO69" s="37"/>
      <c r="FP69" s="37"/>
      <c r="FQ69" s="37"/>
      <c r="FR69" s="37"/>
      <c r="FS69" s="37"/>
      <c r="FT69" s="37"/>
      <c r="FU69" s="37"/>
      <c r="FV69" s="37"/>
      <c r="FW69" s="37"/>
      <c r="FX69" s="37"/>
      <c r="FY69" s="37"/>
      <c r="FZ69" s="37"/>
      <c r="GA69" s="37"/>
      <c r="GB69" s="37"/>
      <c r="GC69" s="37"/>
      <c r="GD69" s="37"/>
      <c r="GE69" s="37"/>
      <c r="GF69" s="37"/>
      <c r="GG69" s="37"/>
      <c r="GH69" s="37"/>
      <c r="GI69" s="37"/>
      <c r="GJ69" s="37"/>
      <c r="GK69" s="37"/>
      <c r="GL69" s="37"/>
      <c r="GM69" s="37"/>
      <c r="GN69" s="37"/>
      <c r="GO69" s="37"/>
      <c r="GP69" s="37"/>
      <c r="GQ69" s="37"/>
      <c r="GR69" s="37"/>
      <c r="GS69" s="81">
        <f t="shared" si="5"/>
        <v>0</v>
      </c>
      <c r="GT69" s="37"/>
      <c r="GU69" s="37"/>
      <c r="GV69" s="37"/>
      <c r="GW69" s="37"/>
      <c r="GX69" s="37"/>
      <c r="GY69" s="37"/>
      <c r="GZ69" s="37"/>
      <c r="HA69" s="37"/>
      <c r="HB69" s="37"/>
      <c r="HC69" s="37"/>
      <c r="HD69" s="37"/>
      <c r="HE69" s="37"/>
      <c r="HF69" s="37"/>
      <c r="HG69" s="37"/>
      <c r="HH69" s="37"/>
      <c r="HI69" s="37"/>
      <c r="HJ69" s="37"/>
      <c r="HK69" s="37"/>
      <c r="HL69" s="37"/>
      <c r="HM69" s="37"/>
      <c r="HN69" s="37"/>
      <c r="HO69" s="37"/>
      <c r="HP69" s="37"/>
      <c r="HQ69" s="37"/>
      <c r="HR69" s="37"/>
      <c r="HS69" s="37"/>
      <c r="HT69" s="37"/>
      <c r="HU69" s="37"/>
      <c r="HV69" s="37"/>
      <c r="HW69" s="37"/>
      <c r="HX69" s="37"/>
      <c r="HY69" s="37"/>
      <c r="HZ69" s="81">
        <f t="shared" si="6"/>
        <v>0</v>
      </c>
    </row>
    <row r="70" spans="1:234" ht="15" customHeight="1">
      <c r="A70" s="440"/>
      <c r="B70" s="91" t="s">
        <v>677</v>
      </c>
      <c r="C70" s="124">
        <v>41851</v>
      </c>
      <c r="D70" s="207"/>
      <c r="E70" s="216"/>
      <c r="F70" s="216"/>
      <c r="G70" s="216"/>
      <c r="H70" s="216"/>
      <c r="I70" s="216"/>
      <c r="J70" s="216"/>
      <c r="K70" s="216"/>
      <c r="L70" s="216"/>
      <c r="M70" s="216"/>
      <c r="N70" s="216"/>
      <c r="O70" s="216"/>
      <c r="P70" s="216"/>
      <c r="Q70" s="216"/>
      <c r="R70" s="216"/>
      <c r="S70" s="216"/>
      <c r="T70" s="216"/>
      <c r="U70" s="216"/>
      <c r="V70" s="216"/>
      <c r="W70" s="216"/>
      <c r="X70" s="216"/>
      <c r="Y70" s="216"/>
      <c r="Z70" s="216"/>
      <c r="AA70" s="225"/>
      <c r="AB70" s="216"/>
      <c r="AC70" s="216"/>
      <c r="AD70" s="216"/>
      <c r="AE70" s="216"/>
      <c r="AF70" s="216"/>
      <c r="AG70" s="216"/>
      <c r="AH70" s="216"/>
      <c r="AI70" s="216"/>
      <c r="AJ70" s="81">
        <f t="shared" si="0"/>
        <v>0</v>
      </c>
      <c r="AK70" s="37"/>
      <c r="AL70" s="37"/>
      <c r="AM70" s="37"/>
      <c r="AN70" s="37"/>
      <c r="AO70" s="37"/>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37"/>
      <c r="BN70" s="37"/>
      <c r="BO70" s="37"/>
      <c r="BP70" s="37"/>
      <c r="BQ70" s="81">
        <f t="shared" si="1"/>
        <v>0</v>
      </c>
      <c r="BR70" s="37"/>
      <c r="BS70" s="37"/>
      <c r="BT70" s="37"/>
      <c r="BU70" s="37"/>
      <c r="BV70" s="37"/>
      <c r="BW70" s="37"/>
      <c r="BX70" s="37"/>
      <c r="BY70" s="37"/>
      <c r="BZ70" s="37"/>
      <c r="CA70" s="37"/>
      <c r="CB70" s="37"/>
      <c r="CC70" s="37"/>
      <c r="CD70" s="37"/>
      <c r="CE70" s="37"/>
      <c r="CF70" s="37"/>
      <c r="CG70" s="37"/>
      <c r="CH70" s="37"/>
      <c r="CI70" s="37"/>
      <c r="CJ70" s="37"/>
      <c r="CK70" s="37"/>
      <c r="CL70" s="37"/>
      <c r="CM70" s="37"/>
      <c r="CN70" s="37"/>
      <c r="CO70" s="37"/>
      <c r="CP70" s="37"/>
      <c r="CQ70" s="37"/>
      <c r="CR70" s="37"/>
      <c r="CS70" s="37"/>
      <c r="CT70" s="37"/>
      <c r="CU70" s="37"/>
      <c r="CV70" s="37"/>
      <c r="CW70" s="37"/>
      <c r="CX70" s="81">
        <f t="shared" si="2"/>
        <v>0</v>
      </c>
      <c r="CY70" s="37"/>
      <c r="CZ70" s="37"/>
      <c r="DA70" s="37"/>
      <c r="DB70" s="37"/>
      <c r="DC70" s="37"/>
      <c r="DD70" s="37"/>
      <c r="DE70" s="37"/>
      <c r="DF70" s="37"/>
      <c r="DG70" s="37"/>
      <c r="DH70" s="37"/>
      <c r="DI70" s="37"/>
      <c r="DJ70" s="37"/>
      <c r="DK70" s="37"/>
      <c r="DL70" s="37"/>
      <c r="DM70" s="37"/>
      <c r="DN70" s="37"/>
      <c r="DO70" s="37"/>
      <c r="DP70" s="37"/>
      <c r="DQ70" s="37"/>
      <c r="DR70" s="37"/>
      <c r="DS70" s="37"/>
      <c r="DT70" s="37"/>
      <c r="DU70" s="37"/>
      <c r="DV70" s="37"/>
      <c r="DW70" s="37"/>
      <c r="DX70" s="37"/>
      <c r="DY70" s="37"/>
      <c r="DZ70" s="37"/>
      <c r="EA70" s="37"/>
      <c r="EB70" s="37"/>
      <c r="EC70" s="37"/>
      <c r="ED70" s="37"/>
      <c r="EE70" s="81">
        <f t="shared" si="3"/>
        <v>0</v>
      </c>
      <c r="EF70" s="37"/>
      <c r="EG70" s="37"/>
      <c r="EH70" s="37"/>
      <c r="EI70" s="37"/>
      <c r="EJ70" s="37"/>
      <c r="EK70" s="37"/>
      <c r="EL70" s="37"/>
      <c r="EM70" s="37"/>
      <c r="EN70" s="37"/>
      <c r="EO70" s="37"/>
      <c r="EP70" s="37"/>
      <c r="EQ70" s="37"/>
      <c r="ER70" s="37"/>
      <c r="ES70" s="37"/>
      <c r="ET70" s="37"/>
      <c r="EU70" s="37"/>
      <c r="EV70" s="37"/>
      <c r="EW70" s="37"/>
      <c r="EX70" s="37"/>
      <c r="EY70" s="37"/>
      <c r="EZ70" s="37"/>
      <c r="FA70" s="37"/>
      <c r="FB70" s="37"/>
      <c r="FC70" s="37"/>
      <c r="FD70" s="37"/>
      <c r="FE70" s="37"/>
      <c r="FF70" s="37"/>
      <c r="FG70" s="37"/>
      <c r="FH70" s="37"/>
      <c r="FI70" s="37"/>
      <c r="FJ70" s="37"/>
      <c r="FK70" s="37"/>
      <c r="FL70" s="81">
        <f t="shared" si="4"/>
        <v>0</v>
      </c>
      <c r="FM70" s="37"/>
      <c r="FN70" s="37"/>
      <c r="FO70" s="37"/>
      <c r="FP70" s="37"/>
      <c r="FQ70" s="37"/>
      <c r="FR70" s="37"/>
      <c r="FS70" s="37"/>
      <c r="FT70" s="37"/>
      <c r="FU70" s="37"/>
      <c r="FV70" s="37"/>
      <c r="FW70" s="37"/>
      <c r="FX70" s="37"/>
      <c r="FY70" s="37"/>
      <c r="FZ70" s="37"/>
      <c r="GA70" s="37"/>
      <c r="GB70" s="37"/>
      <c r="GC70" s="37"/>
      <c r="GD70" s="37"/>
      <c r="GE70" s="37"/>
      <c r="GF70" s="37"/>
      <c r="GG70" s="37"/>
      <c r="GH70" s="37"/>
      <c r="GI70" s="37"/>
      <c r="GJ70" s="37"/>
      <c r="GK70" s="37"/>
      <c r="GL70" s="37"/>
      <c r="GM70" s="37"/>
      <c r="GN70" s="37"/>
      <c r="GO70" s="37"/>
      <c r="GP70" s="37"/>
      <c r="GQ70" s="37"/>
      <c r="GR70" s="37"/>
      <c r="GS70" s="81">
        <f t="shared" si="5"/>
        <v>0</v>
      </c>
      <c r="GT70" s="37"/>
      <c r="GU70" s="37"/>
      <c r="GV70" s="37"/>
      <c r="GW70" s="37"/>
      <c r="GX70" s="37"/>
      <c r="GY70" s="37"/>
      <c r="GZ70" s="37"/>
      <c r="HA70" s="37"/>
      <c r="HB70" s="37"/>
      <c r="HC70" s="37"/>
      <c r="HD70" s="37"/>
      <c r="HE70" s="37"/>
      <c r="HF70" s="37"/>
      <c r="HG70" s="37"/>
      <c r="HH70" s="37"/>
      <c r="HI70" s="37"/>
      <c r="HJ70" s="37"/>
      <c r="HK70" s="37"/>
      <c r="HL70" s="37"/>
      <c r="HM70" s="37"/>
      <c r="HN70" s="37"/>
      <c r="HO70" s="37"/>
      <c r="HP70" s="37"/>
      <c r="HQ70" s="37"/>
      <c r="HR70" s="37"/>
      <c r="HS70" s="37"/>
      <c r="HT70" s="37"/>
      <c r="HU70" s="37"/>
      <c r="HV70" s="37"/>
      <c r="HW70" s="37"/>
      <c r="HX70" s="37"/>
      <c r="HY70" s="37"/>
      <c r="HZ70" s="81">
        <f t="shared" si="6"/>
        <v>0</v>
      </c>
    </row>
    <row r="71" spans="1:234" ht="15" customHeight="1">
      <c r="A71" s="440"/>
      <c r="B71" s="91" t="s">
        <v>678</v>
      </c>
      <c r="C71" s="124">
        <v>41882</v>
      </c>
      <c r="D71" s="207"/>
      <c r="E71" s="216"/>
      <c r="F71" s="216"/>
      <c r="G71" s="216"/>
      <c r="H71" s="216"/>
      <c r="I71" s="216"/>
      <c r="J71" s="216"/>
      <c r="K71" s="216"/>
      <c r="L71" s="216"/>
      <c r="M71" s="216"/>
      <c r="N71" s="216"/>
      <c r="O71" s="216"/>
      <c r="P71" s="216"/>
      <c r="Q71" s="216"/>
      <c r="R71" s="216"/>
      <c r="S71" s="216"/>
      <c r="T71" s="216"/>
      <c r="U71" s="216"/>
      <c r="V71" s="216"/>
      <c r="W71" s="216"/>
      <c r="X71" s="216"/>
      <c r="Y71" s="216"/>
      <c r="Z71" s="216"/>
      <c r="AA71" s="225"/>
      <c r="AB71" s="216"/>
      <c r="AC71" s="216"/>
      <c r="AD71" s="216"/>
      <c r="AE71" s="216"/>
      <c r="AF71" s="216"/>
      <c r="AG71" s="216"/>
      <c r="AH71" s="216"/>
      <c r="AI71" s="216"/>
      <c r="AJ71" s="81">
        <f t="shared" si="0"/>
        <v>0</v>
      </c>
      <c r="AK71" s="37"/>
      <c r="AL71" s="37"/>
      <c r="AM71" s="37"/>
      <c r="AN71" s="37"/>
      <c r="AO71" s="37"/>
      <c r="AP71" s="37"/>
      <c r="AQ71" s="37"/>
      <c r="AR71" s="37"/>
      <c r="AS71" s="37"/>
      <c r="AT71" s="37"/>
      <c r="AU71" s="37"/>
      <c r="AV71" s="37"/>
      <c r="AW71" s="37"/>
      <c r="AX71" s="37"/>
      <c r="AY71" s="37"/>
      <c r="AZ71" s="37"/>
      <c r="BA71" s="37"/>
      <c r="BB71" s="37"/>
      <c r="BC71" s="37"/>
      <c r="BD71" s="37"/>
      <c r="BE71" s="37"/>
      <c r="BF71" s="37"/>
      <c r="BG71" s="37"/>
      <c r="BH71" s="37"/>
      <c r="BI71" s="37"/>
      <c r="BJ71" s="37"/>
      <c r="BK71" s="37"/>
      <c r="BL71" s="37"/>
      <c r="BM71" s="37"/>
      <c r="BN71" s="37"/>
      <c r="BO71" s="37"/>
      <c r="BP71" s="37"/>
      <c r="BQ71" s="81">
        <f t="shared" si="1"/>
        <v>0</v>
      </c>
      <c r="BR71" s="37"/>
      <c r="BS71" s="37"/>
      <c r="BT71" s="37"/>
      <c r="BU71" s="37"/>
      <c r="BV71" s="37"/>
      <c r="BW71" s="37"/>
      <c r="BX71" s="37"/>
      <c r="BY71" s="37"/>
      <c r="BZ71" s="37"/>
      <c r="CA71" s="37"/>
      <c r="CB71" s="37"/>
      <c r="CC71" s="37"/>
      <c r="CD71" s="37"/>
      <c r="CE71" s="37"/>
      <c r="CF71" s="37"/>
      <c r="CG71" s="37"/>
      <c r="CH71" s="37"/>
      <c r="CI71" s="37"/>
      <c r="CJ71" s="37"/>
      <c r="CK71" s="37"/>
      <c r="CL71" s="37"/>
      <c r="CM71" s="37"/>
      <c r="CN71" s="37"/>
      <c r="CO71" s="37"/>
      <c r="CP71" s="37"/>
      <c r="CQ71" s="37"/>
      <c r="CR71" s="37"/>
      <c r="CS71" s="37"/>
      <c r="CT71" s="37"/>
      <c r="CU71" s="37"/>
      <c r="CV71" s="37"/>
      <c r="CW71" s="37"/>
      <c r="CX71" s="81">
        <f t="shared" si="2"/>
        <v>0</v>
      </c>
      <c r="CY71" s="37"/>
      <c r="CZ71" s="37"/>
      <c r="DA71" s="37"/>
      <c r="DB71" s="37"/>
      <c r="DC71" s="37"/>
      <c r="DD71" s="37"/>
      <c r="DE71" s="37"/>
      <c r="DF71" s="37"/>
      <c r="DG71" s="37"/>
      <c r="DH71" s="37"/>
      <c r="DI71" s="37"/>
      <c r="DJ71" s="37"/>
      <c r="DK71" s="37"/>
      <c r="DL71" s="37"/>
      <c r="DM71" s="37"/>
      <c r="DN71" s="37"/>
      <c r="DO71" s="37"/>
      <c r="DP71" s="37"/>
      <c r="DQ71" s="37"/>
      <c r="DR71" s="37"/>
      <c r="DS71" s="37"/>
      <c r="DT71" s="37"/>
      <c r="DU71" s="37"/>
      <c r="DV71" s="37"/>
      <c r="DW71" s="37"/>
      <c r="DX71" s="37"/>
      <c r="DY71" s="37"/>
      <c r="DZ71" s="37"/>
      <c r="EA71" s="37"/>
      <c r="EB71" s="37"/>
      <c r="EC71" s="37"/>
      <c r="ED71" s="37"/>
      <c r="EE71" s="81">
        <f t="shared" si="3"/>
        <v>0</v>
      </c>
      <c r="EF71" s="37"/>
      <c r="EG71" s="37"/>
      <c r="EH71" s="37"/>
      <c r="EI71" s="37"/>
      <c r="EJ71" s="37"/>
      <c r="EK71" s="37"/>
      <c r="EL71" s="37"/>
      <c r="EM71" s="37"/>
      <c r="EN71" s="37"/>
      <c r="EO71" s="37"/>
      <c r="EP71" s="37"/>
      <c r="EQ71" s="37"/>
      <c r="ER71" s="37"/>
      <c r="ES71" s="37"/>
      <c r="ET71" s="37"/>
      <c r="EU71" s="37"/>
      <c r="EV71" s="37"/>
      <c r="EW71" s="37"/>
      <c r="EX71" s="37"/>
      <c r="EY71" s="37"/>
      <c r="EZ71" s="37"/>
      <c r="FA71" s="37"/>
      <c r="FB71" s="37"/>
      <c r="FC71" s="37"/>
      <c r="FD71" s="37"/>
      <c r="FE71" s="37"/>
      <c r="FF71" s="37"/>
      <c r="FG71" s="37"/>
      <c r="FH71" s="37"/>
      <c r="FI71" s="37"/>
      <c r="FJ71" s="37"/>
      <c r="FK71" s="37"/>
      <c r="FL71" s="81">
        <f t="shared" si="4"/>
        <v>0</v>
      </c>
      <c r="FM71" s="37"/>
      <c r="FN71" s="37"/>
      <c r="FO71" s="37"/>
      <c r="FP71" s="37"/>
      <c r="FQ71" s="37"/>
      <c r="FR71" s="37"/>
      <c r="FS71" s="37"/>
      <c r="FT71" s="37"/>
      <c r="FU71" s="37"/>
      <c r="FV71" s="37"/>
      <c r="FW71" s="37"/>
      <c r="FX71" s="37"/>
      <c r="FY71" s="37"/>
      <c r="FZ71" s="37"/>
      <c r="GA71" s="37"/>
      <c r="GB71" s="37"/>
      <c r="GC71" s="37"/>
      <c r="GD71" s="37"/>
      <c r="GE71" s="37"/>
      <c r="GF71" s="37"/>
      <c r="GG71" s="37"/>
      <c r="GH71" s="37"/>
      <c r="GI71" s="37"/>
      <c r="GJ71" s="37"/>
      <c r="GK71" s="37"/>
      <c r="GL71" s="37"/>
      <c r="GM71" s="37"/>
      <c r="GN71" s="37"/>
      <c r="GO71" s="37"/>
      <c r="GP71" s="37"/>
      <c r="GQ71" s="37"/>
      <c r="GR71" s="37"/>
      <c r="GS71" s="81">
        <f t="shared" si="5"/>
        <v>0</v>
      </c>
      <c r="GT71" s="37"/>
      <c r="GU71" s="37"/>
      <c r="GV71" s="37"/>
      <c r="GW71" s="37"/>
      <c r="GX71" s="37"/>
      <c r="GY71" s="37"/>
      <c r="GZ71" s="37"/>
      <c r="HA71" s="37"/>
      <c r="HB71" s="37"/>
      <c r="HC71" s="37"/>
      <c r="HD71" s="37"/>
      <c r="HE71" s="37"/>
      <c r="HF71" s="37"/>
      <c r="HG71" s="37"/>
      <c r="HH71" s="37"/>
      <c r="HI71" s="37"/>
      <c r="HJ71" s="37"/>
      <c r="HK71" s="37"/>
      <c r="HL71" s="37"/>
      <c r="HM71" s="37"/>
      <c r="HN71" s="37"/>
      <c r="HO71" s="37"/>
      <c r="HP71" s="37"/>
      <c r="HQ71" s="37"/>
      <c r="HR71" s="37"/>
      <c r="HS71" s="37"/>
      <c r="HT71" s="37"/>
      <c r="HU71" s="37"/>
      <c r="HV71" s="37"/>
      <c r="HW71" s="37"/>
      <c r="HX71" s="37"/>
      <c r="HY71" s="37"/>
      <c r="HZ71" s="81">
        <f t="shared" si="6"/>
        <v>0</v>
      </c>
    </row>
    <row r="72" spans="1:234" ht="15" customHeight="1">
      <c r="A72" s="440"/>
      <c r="B72" s="91" t="s">
        <v>679</v>
      </c>
      <c r="C72" s="124">
        <v>41912</v>
      </c>
      <c r="D72" s="207"/>
      <c r="E72" s="216"/>
      <c r="F72" s="216"/>
      <c r="G72" s="216"/>
      <c r="H72" s="216"/>
      <c r="I72" s="216"/>
      <c r="J72" s="216"/>
      <c r="K72" s="216"/>
      <c r="L72" s="216"/>
      <c r="M72" s="216"/>
      <c r="N72" s="216"/>
      <c r="O72" s="216"/>
      <c r="P72" s="216"/>
      <c r="Q72" s="216"/>
      <c r="R72" s="216"/>
      <c r="S72" s="216"/>
      <c r="T72" s="216"/>
      <c r="U72" s="216"/>
      <c r="V72" s="216"/>
      <c r="W72" s="216"/>
      <c r="X72" s="216"/>
      <c r="Y72" s="216"/>
      <c r="Z72" s="216"/>
      <c r="AA72" s="225"/>
      <c r="AB72" s="216"/>
      <c r="AC72" s="216"/>
      <c r="AD72" s="216"/>
      <c r="AE72" s="216"/>
      <c r="AF72" s="216"/>
      <c r="AG72" s="216"/>
      <c r="AH72" s="216"/>
      <c r="AI72" s="216"/>
      <c r="AJ72" s="81">
        <f t="shared" si="0"/>
        <v>0</v>
      </c>
      <c r="AK72" s="37"/>
      <c r="AL72" s="37"/>
      <c r="AM72" s="37"/>
      <c r="AN72" s="37"/>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81">
        <f t="shared" si="1"/>
        <v>0</v>
      </c>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81">
        <f t="shared" si="2"/>
        <v>0</v>
      </c>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81">
        <f t="shared" si="3"/>
        <v>0</v>
      </c>
      <c r="EF72" s="37"/>
      <c r="EG72" s="37"/>
      <c r="EH72" s="37"/>
      <c r="EI72" s="37"/>
      <c r="EJ72" s="37"/>
      <c r="EK72" s="37"/>
      <c r="EL72" s="37"/>
      <c r="EM72" s="37"/>
      <c r="EN72" s="37"/>
      <c r="EO72" s="37"/>
      <c r="EP72" s="37"/>
      <c r="EQ72" s="37"/>
      <c r="ER72" s="37"/>
      <c r="ES72" s="37"/>
      <c r="ET72" s="37"/>
      <c r="EU72" s="37"/>
      <c r="EV72" s="37"/>
      <c r="EW72" s="37"/>
      <c r="EX72" s="37"/>
      <c r="EY72" s="37"/>
      <c r="EZ72" s="37"/>
      <c r="FA72" s="37"/>
      <c r="FB72" s="37"/>
      <c r="FC72" s="37"/>
      <c r="FD72" s="37"/>
      <c r="FE72" s="37"/>
      <c r="FF72" s="37"/>
      <c r="FG72" s="37"/>
      <c r="FH72" s="37"/>
      <c r="FI72" s="37"/>
      <c r="FJ72" s="37"/>
      <c r="FK72" s="37"/>
      <c r="FL72" s="81">
        <f t="shared" si="4"/>
        <v>0</v>
      </c>
      <c r="FM72" s="37"/>
      <c r="FN72" s="37"/>
      <c r="FO72" s="37"/>
      <c r="FP72" s="37"/>
      <c r="FQ72" s="37"/>
      <c r="FR72" s="37"/>
      <c r="FS72" s="37"/>
      <c r="FT72" s="37"/>
      <c r="FU72" s="37"/>
      <c r="FV72" s="37"/>
      <c r="FW72" s="37"/>
      <c r="FX72" s="37"/>
      <c r="FY72" s="37"/>
      <c r="FZ72" s="37"/>
      <c r="GA72" s="37"/>
      <c r="GB72" s="37"/>
      <c r="GC72" s="37"/>
      <c r="GD72" s="37"/>
      <c r="GE72" s="37"/>
      <c r="GF72" s="37"/>
      <c r="GG72" s="37"/>
      <c r="GH72" s="37"/>
      <c r="GI72" s="37"/>
      <c r="GJ72" s="37"/>
      <c r="GK72" s="37"/>
      <c r="GL72" s="37"/>
      <c r="GM72" s="37"/>
      <c r="GN72" s="37"/>
      <c r="GO72" s="37"/>
      <c r="GP72" s="37"/>
      <c r="GQ72" s="37"/>
      <c r="GR72" s="37"/>
      <c r="GS72" s="81">
        <f t="shared" si="5"/>
        <v>0</v>
      </c>
      <c r="GT72" s="37"/>
      <c r="GU72" s="37"/>
      <c r="GV72" s="37"/>
      <c r="GW72" s="37"/>
      <c r="GX72" s="37"/>
      <c r="GY72" s="37"/>
      <c r="GZ72" s="37"/>
      <c r="HA72" s="37"/>
      <c r="HB72" s="37"/>
      <c r="HC72" s="37"/>
      <c r="HD72" s="37"/>
      <c r="HE72" s="37"/>
      <c r="HF72" s="37"/>
      <c r="HG72" s="37"/>
      <c r="HH72" s="37"/>
      <c r="HI72" s="37"/>
      <c r="HJ72" s="37"/>
      <c r="HK72" s="37"/>
      <c r="HL72" s="37"/>
      <c r="HM72" s="37"/>
      <c r="HN72" s="37"/>
      <c r="HO72" s="37"/>
      <c r="HP72" s="37"/>
      <c r="HQ72" s="37"/>
      <c r="HR72" s="37"/>
      <c r="HS72" s="37"/>
      <c r="HT72" s="37"/>
      <c r="HU72" s="37"/>
      <c r="HV72" s="37"/>
      <c r="HW72" s="37"/>
      <c r="HX72" s="37"/>
      <c r="HY72" s="37"/>
      <c r="HZ72" s="81">
        <f t="shared" si="6"/>
        <v>0</v>
      </c>
    </row>
    <row r="73" spans="1:234" ht="15" customHeight="1">
      <c r="A73" s="440"/>
      <c r="B73" s="91" t="s">
        <v>680</v>
      </c>
      <c r="C73" s="124">
        <v>41943</v>
      </c>
      <c r="D73" s="207"/>
      <c r="E73" s="216"/>
      <c r="F73" s="216"/>
      <c r="G73" s="216"/>
      <c r="H73" s="216"/>
      <c r="I73" s="216"/>
      <c r="J73" s="216"/>
      <c r="K73" s="216"/>
      <c r="L73" s="216"/>
      <c r="M73" s="216"/>
      <c r="N73" s="216"/>
      <c r="O73" s="216"/>
      <c r="P73" s="216"/>
      <c r="Q73" s="216"/>
      <c r="R73" s="216"/>
      <c r="S73" s="216"/>
      <c r="T73" s="216"/>
      <c r="U73" s="216"/>
      <c r="V73" s="216"/>
      <c r="W73" s="216"/>
      <c r="X73" s="216"/>
      <c r="Y73" s="216"/>
      <c r="Z73" s="216"/>
      <c r="AA73" s="225"/>
      <c r="AB73" s="216"/>
      <c r="AC73" s="216"/>
      <c r="AD73" s="216"/>
      <c r="AE73" s="216"/>
      <c r="AF73" s="216"/>
      <c r="AG73" s="216"/>
      <c r="AH73" s="216"/>
      <c r="AI73" s="216"/>
      <c r="AJ73" s="81">
        <f t="shared" si="0"/>
        <v>0</v>
      </c>
      <c r="AK73" s="37"/>
      <c r="AL73" s="37"/>
      <c r="AM73" s="37"/>
      <c r="AN73" s="37"/>
      <c r="AO73" s="37"/>
      <c r="AP73" s="37"/>
      <c r="AQ73" s="37"/>
      <c r="AR73" s="37"/>
      <c r="AS73" s="37"/>
      <c r="AT73" s="37"/>
      <c r="AU73" s="37"/>
      <c r="AV73" s="37"/>
      <c r="AW73" s="37"/>
      <c r="AX73" s="37"/>
      <c r="AY73" s="37"/>
      <c r="AZ73" s="37"/>
      <c r="BA73" s="37"/>
      <c r="BB73" s="37"/>
      <c r="BC73" s="37"/>
      <c r="BD73" s="37"/>
      <c r="BE73" s="37"/>
      <c r="BF73" s="37"/>
      <c r="BG73" s="37"/>
      <c r="BH73" s="37"/>
      <c r="BI73" s="37"/>
      <c r="BJ73" s="37"/>
      <c r="BK73" s="37"/>
      <c r="BL73" s="37"/>
      <c r="BM73" s="37"/>
      <c r="BN73" s="37"/>
      <c r="BO73" s="37"/>
      <c r="BP73" s="37"/>
      <c r="BQ73" s="81">
        <f t="shared" si="1"/>
        <v>0</v>
      </c>
      <c r="BR73" s="37"/>
      <c r="BS73" s="37"/>
      <c r="BT73" s="37"/>
      <c r="BU73" s="37"/>
      <c r="BV73" s="37"/>
      <c r="BW73" s="37"/>
      <c r="BX73" s="37"/>
      <c r="BY73" s="37"/>
      <c r="BZ73" s="37"/>
      <c r="CA73" s="37"/>
      <c r="CB73" s="37"/>
      <c r="CC73" s="37"/>
      <c r="CD73" s="37"/>
      <c r="CE73" s="37"/>
      <c r="CF73" s="37"/>
      <c r="CG73" s="37"/>
      <c r="CH73" s="37"/>
      <c r="CI73" s="37"/>
      <c r="CJ73" s="37"/>
      <c r="CK73" s="37"/>
      <c r="CL73" s="37"/>
      <c r="CM73" s="37"/>
      <c r="CN73" s="37"/>
      <c r="CO73" s="37"/>
      <c r="CP73" s="37"/>
      <c r="CQ73" s="37"/>
      <c r="CR73" s="37"/>
      <c r="CS73" s="37"/>
      <c r="CT73" s="37"/>
      <c r="CU73" s="37"/>
      <c r="CV73" s="37"/>
      <c r="CW73" s="37"/>
      <c r="CX73" s="81">
        <f t="shared" si="2"/>
        <v>0</v>
      </c>
      <c r="CY73" s="37"/>
      <c r="CZ73" s="37"/>
      <c r="DA73" s="37"/>
      <c r="DB73" s="37"/>
      <c r="DC73" s="37"/>
      <c r="DD73" s="37"/>
      <c r="DE73" s="37"/>
      <c r="DF73" s="37"/>
      <c r="DG73" s="37"/>
      <c r="DH73" s="37"/>
      <c r="DI73" s="37"/>
      <c r="DJ73" s="37"/>
      <c r="DK73" s="37"/>
      <c r="DL73" s="37"/>
      <c r="DM73" s="37"/>
      <c r="DN73" s="37"/>
      <c r="DO73" s="37"/>
      <c r="DP73" s="37"/>
      <c r="DQ73" s="37"/>
      <c r="DR73" s="37"/>
      <c r="DS73" s="37"/>
      <c r="DT73" s="37"/>
      <c r="DU73" s="37"/>
      <c r="DV73" s="37"/>
      <c r="DW73" s="37"/>
      <c r="DX73" s="37"/>
      <c r="DY73" s="37"/>
      <c r="DZ73" s="37"/>
      <c r="EA73" s="37"/>
      <c r="EB73" s="37"/>
      <c r="EC73" s="37"/>
      <c r="ED73" s="37"/>
      <c r="EE73" s="81">
        <f t="shared" si="3"/>
        <v>0</v>
      </c>
      <c r="EF73" s="37"/>
      <c r="EG73" s="37"/>
      <c r="EH73" s="37"/>
      <c r="EI73" s="37"/>
      <c r="EJ73" s="37"/>
      <c r="EK73" s="37"/>
      <c r="EL73" s="37"/>
      <c r="EM73" s="37"/>
      <c r="EN73" s="37"/>
      <c r="EO73" s="37"/>
      <c r="EP73" s="37"/>
      <c r="EQ73" s="37"/>
      <c r="ER73" s="37"/>
      <c r="ES73" s="37"/>
      <c r="ET73" s="37"/>
      <c r="EU73" s="37"/>
      <c r="EV73" s="37"/>
      <c r="EW73" s="37"/>
      <c r="EX73" s="37"/>
      <c r="EY73" s="37"/>
      <c r="EZ73" s="37"/>
      <c r="FA73" s="37"/>
      <c r="FB73" s="37"/>
      <c r="FC73" s="37"/>
      <c r="FD73" s="37"/>
      <c r="FE73" s="37"/>
      <c r="FF73" s="37"/>
      <c r="FG73" s="37"/>
      <c r="FH73" s="37"/>
      <c r="FI73" s="37"/>
      <c r="FJ73" s="37"/>
      <c r="FK73" s="37"/>
      <c r="FL73" s="81">
        <f t="shared" si="4"/>
        <v>0</v>
      </c>
      <c r="FM73" s="37"/>
      <c r="FN73" s="37"/>
      <c r="FO73" s="37"/>
      <c r="FP73" s="37"/>
      <c r="FQ73" s="37"/>
      <c r="FR73" s="37"/>
      <c r="FS73" s="37"/>
      <c r="FT73" s="37"/>
      <c r="FU73" s="37"/>
      <c r="FV73" s="37"/>
      <c r="FW73" s="37"/>
      <c r="FX73" s="37"/>
      <c r="FY73" s="37"/>
      <c r="FZ73" s="37"/>
      <c r="GA73" s="37"/>
      <c r="GB73" s="37"/>
      <c r="GC73" s="37"/>
      <c r="GD73" s="37"/>
      <c r="GE73" s="37"/>
      <c r="GF73" s="37"/>
      <c r="GG73" s="37"/>
      <c r="GH73" s="37"/>
      <c r="GI73" s="37"/>
      <c r="GJ73" s="37"/>
      <c r="GK73" s="37"/>
      <c r="GL73" s="37"/>
      <c r="GM73" s="37"/>
      <c r="GN73" s="37"/>
      <c r="GO73" s="37"/>
      <c r="GP73" s="37"/>
      <c r="GQ73" s="37"/>
      <c r="GR73" s="37"/>
      <c r="GS73" s="81">
        <f t="shared" si="5"/>
        <v>0</v>
      </c>
      <c r="GT73" s="37"/>
      <c r="GU73" s="37"/>
      <c r="GV73" s="37"/>
      <c r="GW73" s="37"/>
      <c r="GX73" s="37"/>
      <c r="GY73" s="37"/>
      <c r="GZ73" s="37"/>
      <c r="HA73" s="37"/>
      <c r="HB73" s="37"/>
      <c r="HC73" s="37"/>
      <c r="HD73" s="37"/>
      <c r="HE73" s="37"/>
      <c r="HF73" s="37"/>
      <c r="HG73" s="37"/>
      <c r="HH73" s="37"/>
      <c r="HI73" s="37"/>
      <c r="HJ73" s="37"/>
      <c r="HK73" s="37"/>
      <c r="HL73" s="37"/>
      <c r="HM73" s="37"/>
      <c r="HN73" s="37"/>
      <c r="HO73" s="37"/>
      <c r="HP73" s="37"/>
      <c r="HQ73" s="37"/>
      <c r="HR73" s="37"/>
      <c r="HS73" s="37"/>
      <c r="HT73" s="37"/>
      <c r="HU73" s="37"/>
      <c r="HV73" s="37"/>
      <c r="HW73" s="37"/>
      <c r="HX73" s="37"/>
      <c r="HY73" s="37"/>
      <c r="HZ73" s="81">
        <f t="shared" si="6"/>
        <v>0</v>
      </c>
    </row>
    <row r="74" spans="1:234" ht="15" customHeight="1">
      <c r="A74" s="440"/>
      <c r="B74" s="91" t="s">
        <v>681</v>
      </c>
      <c r="C74" s="124">
        <v>41973</v>
      </c>
      <c r="D74" s="207"/>
      <c r="E74" s="216"/>
      <c r="F74" s="216"/>
      <c r="G74" s="216"/>
      <c r="H74" s="216"/>
      <c r="I74" s="216"/>
      <c r="J74" s="216"/>
      <c r="K74" s="216"/>
      <c r="L74" s="216"/>
      <c r="M74" s="216"/>
      <c r="N74" s="216"/>
      <c r="O74" s="216"/>
      <c r="P74" s="216"/>
      <c r="Q74" s="216"/>
      <c r="R74" s="216"/>
      <c r="S74" s="216"/>
      <c r="T74" s="216"/>
      <c r="U74" s="216"/>
      <c r="V74" s="216"/>
      <c r="W74" s="216"/>
      <c r="X74" s="216"/>
      <c r="Y74" s="216"/>
      <c r="Z74" s="216"/>
      <c r="AA74" s="225"/>
      <c r="AB74" s="216"/>
      <c r="AC74" s="216"/>
      <c r="AD74" s="216"/>
      <c r="AE74" s="216"/>
      <c r="AF74" s="216"/>
      <c r="AG74" s="216"/>
      <c r="AH74" s="216"/>
      <c r="AI74" s="216"/>
      <c r="AJ74" s="81">
        <f t="shared" si="0"/>
        <v>0</v>
      </c>
      <c r="AK74" s="37"/>
      <c r="AL74" s="37"/>
      <c r="AM74" s="37"/>
      <c r="AN74" s="37"/>
      <c r="AO74" s="37"/>
      <c r="AP74" s="37"/>
      <c r="AQ74" s="37"/>
      <c r="AR74" s="37"/>
      <c r="AS74" s="37"/>
      <c r="AT74" s="37"/>
      <c r="AU74" s="37"/>
      <c r="AV74" s="37"/>
      <c r="AW74" s="37"/>
      <c r="AX74" s="37"/>
      <c r="AY74" s="37"/>
      <c r="AZ74" s="37"/>
      <c r="BA74" s="37"/>
      <c r="BB74" s="37"/>
      <c r="BC74" s="37"/>
      <c r="BD74" s="37"/>
      <c r="BE74" s="37"/>
      <c r="BF74" s="37"/>
      <c r="BG74" s="37"/>
      <c r="BH74" s="37"/>
      <c r="BI74" s="37"/>
      <c r="BJ74" s="37"/>
      <c r="BK74" s="37"/>
      <c r="BL74" s="37"/>
      <c r="BM74" s="37"/>
      <c r="BN74" s="37"/>
      <c r="BO74" s="37"/>
      <c r="BP74" s="37"/>
      <c r="BQ74" s="81">
        <f t="shared" si="1"/>
        <v>0</v>
      </c>
      <c r="BR74" s="37"/>
      <c r="BS74" s="37"/>
      <c r="BT74" s="37"/>
      <c r="BU74" s="37"/>
      <c r="BV74" s="37"/>
      <c r="BW74" s="37"/>
      <c r="BX74" s="37"/>
      <c r="BY74" s="37"/>
      <c r="BZ74" s="37"/>
      <c r="CA74" s="37"/>
      <c r="CB74" s="37"/>
      <c r="CC74" s="37"/>
      <c r="CD74" s="37"/>
      <c r="CE74" s="37"/>
      <c r="CF74" s="37"/>
      <c r="CG74" s="37"/>
      <c r="CH74" s="37"/>
      <c r="CI74" s="37"/>
      <c r="CJ74" s="37"/>
      <c r="CK74" s="37"/>
      <c r="CL74" s="37"/>
      <c r="CM74" s="37"/>
      <c r="CN74" s="37"/>
      <c r="CO74" s="37"/>
      <c r="CP74" s="37"/>
      <c r="CQ74" s="37"/>
      <c r="CR74" s="37"/>
      <c r="CS74" s="37"/>
      <c r="CT74" s="37"/>
      <c r="CU74" s="37"/>
      <c r="CV74" s="37"/>
      <c r="CW74" s="37"/>
      <c r="CX74" s="81">
        <f t="shared" si="2"/>
        <v>0</v>
      </c>
      <c r="CY74" s="37"/>
      <c r="CZ74" s="37"/>
      <c r="DA74" s="37"/>
      <c r="DB74" s="37"/>
      <c r="DC74" s="37"/>
      <c r="DD74" s="37"/>
      <c r="DE74" s="37"/>
      <c r="DF74" s="37"/>
      <c r="DG74" s="37"/>
      <c r="DH74" s="37"/>
      <c r="DI74" s="37"/>
      <c r="DJ74" s="37"/>
      <c r="DK74" s="37"/>
      <c r="DL74" s="37"/>
      <c r="DM74" s="37"/>
      <c r="DN74" s="37"/>
      <c r="DO74" s="37"/>
      <c r="DP74" s="37"/>
      <c r="DQ74" s="37"/>
      <c r="DR74" s="37"/>
      <c r="DS74" s="37"/>
      <c r="DT74" s="37"/>
      <c r="DU74" s="37"/>
      <c r="DV74" s="37"/>
      <c r="DW74" s="37"/>
      <c r="DX74" s="37"/>
      <c r="DY74" s="37"/>
      <c r="DZ74" s="37"/>
      <c r="EA74" s="37"/>
      <c r="EB74" s="37"/>
      <c r="EC74" s="37"/>
      <c r="ED74" s="37"/>
      <c r="EE74" s="81">
        <f t="shared" si="3"/>
        <v>0</v>
      </c>
      <c r="EF74" s="37"/>
      <c r="EG74" s="37"/>
      <c r="EH74" s="37"/>
      <c r="EI74" s="37"/>
      <c r="EJ74" s="37"/>
      <c r="EK74" s="37"/>
      <c r="EL74" s="37"/>
      <c r="EM74" s="37"/>
      <c r="EN74" s="37"/>
      <c r="EO74" s="37"/>
      <c r="EP74" s="37"/>
      <c r="EQ74" s="37"/>
      <c r="ER74" s="37"/>
      <c r="ES74" s="37"/>
      <c r="ET74" s="37"/>
      <c r="EU74" s="37"/>
      <c r="EV74" s="37"/>
      <c r="EW74" s="37"/>
      <c r="EX74" s="37"/>
      <c r="EY74" s="37"/>
      <c r="EZ74" s="37"/>
      <c r="FA74" s="37"/>
      <c r="FB74" s="37"/>
      <c r="FC74" s="37"/>
      <c r="FD74" s="37"/>
      <c r="FE74" s="37"/>
      <c r="FF74" s="37"/>
      <c r="FG74" s="37"/>
      <c r="FH74" s="37"/>
      <c r="FI74" s="37"/>
      <c r="FJ74" s="37"/>
      <c r="FK74" s="37"/>
      <c r="FL74" s="81">
        <f t="shared" si="4"/>
        <v>0</v>
      </c>
      <c r="FM74" s="37"/>
      <c r="FN74" s="37"/>
      <c r="FO74" s="37"/>
      <c r="FP74" s="37"/>
      <c r="FQ74" s="37"/>
      <c r="FR74" s="37"/>
      <c r="FS74" s="37"/>
      <c r="FT74" s="37"/>
      <c r="FU74" s="37"/>
      <c r="FV74" s="37"/>
      <c r="FW74" s="37"/>
      <c r="FX74" s="37"/>
      <c r="FY74" s="37"/>
      <c r="FZ74" s="37"/>
      <c r="GA74" s="37"/>
      <c r="GB74" s="37"/>
      <c r="GC74" s="37"/>
      <c r="GD74" s="37"/>
      <c r="GE74" s="37"/>
      <c r="GF74" s="37"/>
      <c r="GG74" s="37"/>
      <c r="GH74" s="37"/>
      <c r="GI74" s="37"/>
      <c r="GJ74" s="37"/>
      <c r="GK74" s="37"/>
      <c r="GL74" s="37"/>
      <c r="GM74" s="37"/>
      <c r="GN74" s="37"/>
      <c r="GO74" s="37"/>
      <c r="GP74" s="37"/>
      <c r="GQ74" s="37"/>
      <c r="GR74" s="37"/>
      <c r="GS74" s="81">
        <f t="shared" si="5"/>
        <v>0</v>
      </c>
      <c r="GT74" s="37"/>
      <c r="GU74" s="37"/>
      <c r="GV74" s="37"/>
      <c r="GW74" s="37"/>
      <c r="GX74" s="37"/>
      <c r="GY74" s="37"/>
      <c r="GZ74" s="37"/>
      <c r="HA74" s="37"/>
      <c r="HB74" s="37"/>
      <c r="HC74" s="37"/>
      <c r="HD74" s="37"/>
      <c r="HE74" s="37"/>
      <c r="HF74" s="37"/>
      <c r="HG74" s="37"/>
      <c r="HH74" s="37"/>
      <c r="HI74" s="37"/>
      <c r="HJ74" s="37"/>
      <c r="HK74" s="37"/>
      <c r="HL74" s="37"/>
      <c r="HM74" s="37"/>
      <c r="HN74" s="37"/>
      <c r="HO74" s="37"/>
      <c r="HP74" s="37"/>
      <c r="HQ74" s="37"/>
      <c r="HR74" s="37"/>
      <c r="HS74" s="37"/>
      <c r="HT74" s="37"/>
      <c r="HU74" s="37"/>
      <c r="HV74" s="37"/>
      <c r="HW74" s="37"/>
      <c r="HX74" s="37"/>
      <c r="HY74" s="37"/>
      <c r="HZ74" s="81">
        <f t="shared" si="6"/>
        <v>0</v>
      </c>
    </row>
    <row r="75" spans="1:234" ht="15" customHeight="1">
      <c r="A75" s="440"/>
      <c r="B75" s="91" t="s">
        <v>673</v>
      </c>
      <c r="C75" s="124">
        <v>42004</v>
      </c>
      <c r="D75" s="207"/>
      <c r="E75" s="216"/>
      <c r="F75" s="216"/>
      <c r="G75" s="216"/>
      <c r="H75" s="216"/>
      <c r="I75" s="216"/>
      <c r="J75" s="216"/>
      <c r="K75" s="216"/>
      <c r="L75" s="216"/>
      <c r="M75" s="216"/>
      <c r="N75" s="216"/>
      <c r="O75" s="216"/>
      <c r="P75" s="216"/>
      <c r="Q75" s="216"/>
      <c r="R75" s="216"/>
      <c r="S75" s="216"/>
      <c r="T75" s="216"/>
      <c r="U75" s="216"/>
      <c r="V75" s="216"/>
      <c r="W75" s="216"/>
      <c r="X75" s="216"/>
      <c r="Y75" s="216"/>
      <c r="Z75" s="216"/>
      <c r="AA75" s="225"/>
      <c r="AB75" s="216"/>
      <c r="AC75" s="216"/>
      <c r="AD75" s="216"/>
      <c r="AE75" s="216"/>
      <c r="AF75" s="216"/>
      <c r="AG75" s="216"/>
      <c r="AH75" s="216"/>
      <c r="AI75" s="216"/>
      <c r="AJ75" s="81">
        <f t="shared" si="0"/>
        <v>0</v>
      </c>
      <c r="AK75" s="37"/>
      <c r="AL75" s="37"/>
      <c r="AM75" s="37"/>
      <c r="AN75" s="37"/>
      <c r="AO75" s="37"/>
      <c r="AP75" s="37"/>
      <c r="AQ75" s="37"/>
      <c r="AR75" s="37"/>
      <c r="AS75" s="37"/>
      <c r="AT75" s="37"/>
      <c r="AU75" s="37"/>
      <c r="AV75" s="37"/>
      <c r="AW75" s="37"/>
      <c r="AX75" s="37"/>
      <c r="AY75" s="37"/>
      <c r="AZ75" s="37"/>
      <c r="BA75" s="37"/>
      <c r="BB75" s="37"/>
      <c r="BC75" s="37"/>
      <c r="BD75" s="37"/>
      <c r="BE75" s="37"/>
      <c r="BF75" s="37"/>
      <c r="BG75" s="37"/>
      <c r="BH75" s="37"/>
      <c r="BI75" s="37"/>
      <c r="BJ75" s="37"/>
      <c r="BK75" s="37"/>
      <c r="BL75" s="37"/>
      <c r="BM75" s="37"/>
      <c r="BN75" s="37"/>
      <c r="BO75" s="37"/>
      <c r="BP75" s="37"/>
      <c r="BQ75" s="81">
        <f t="shared" si="1"/>
        <v>0</v>
      </c>
      <c r="BR75" s="37"/>
      <c r="BS75" s="37"/>
      <c r="BT75" s="37"/>
      <c r="BU75" s="37"/>
      <c r="BV75" s="37"/>
      <c r="BW75" s="37"/>
      <c r="BX75" s="37"/>
      <c r="BY75" s="37"/>
      <c r="BZ75" s="37"/>
      <c r="CA75" s="37"/>
      <c r="CB75" s="37"/>
      <c r="CC75" s="37"/>
      <c r="CD75" s="37"/>
      <c r="CE75" s="37"/>
      <c r="CF75" s="37"/>
      <c r="CG75" s="37"/>
      <c r="CH75" s="37"/>
      <c r="CI75" s="37"/>
      <c r="CJ75" s="37"/>
      <c r="CK75" s="37"/>
      <c r="CL75" s="37"/>
      <c r="CM75" s="37"/>
      <c r="CN75" s="37"/>
      <c r="CO75" s="37"/>
      <c r="CP75" s="37"/>
      <c r="CQ75" s="37"/>
      <c r="CR75" s="37"/>
      <c r="CS75" s="37"/>
      <c r="CT75" s="37"/>
      <c r="CU75" s="37"/>
      <c r="CV75" s="37"/>
      <c r="CW75" s="37"/>
      <c r="CX75" s="81">
        <f t="shared" si="2"/>
        <v>0</v>
      </c>
      <c r="CY75" s="37"/>
      <c r="CZ75" s="37"/>
      <c r="DA75" s="37"/>
      <c r="DB75" s="37"/>
      <c r="DC75" s="37"/>
      <c r="DD75" s="37"/>
      <c r="DE75" s="37"/>
      <c r="DF75" s="37"/>
      <c r="DG75" s="37"/>
      <c r="DH75" s="37"/>
      <c r="DI75" s="37"/>
      <c r="DJ75" s="37"/>
      <c r="DK75" s="37"/>
      <c r="DL75" s="37"/>
      <c r="DM75" s="37"/>
      <c r="DN75" s="37"/>
      <c r="DO75" s="37"/>
      <c r="DP75" s="37"/>
      <c r="DQ75" s="37"/>
      <c r="DR75" s="37"/>
      <c r="DS75" s="37"/>
      <c r="DT75" s="37"/>
      <c r="DU75" s="37"/>
      <c r="DV75" s="37"/>
      <c r="DW75" s="37"/>
      <c r="DX75" s="37"/>
      <c r="DY75" s="37"/>
      <c r="DZ75" s="37"/>
      <c r="EA75" s="37"/>
      <c r="EB75" s="37"/>
      <c r="EC75" s="37"/>
      <c r="ED75" s="37"/>
      <c r="EE75" s="81">
        <f t="shared" si="3"/>
        <v>0</v>
      </c>
      <c r="EF75" s="37"/>
      <c r="EG75" s="37"/>
      <c r="EH75" s="37"/>
      <c r="EI75" s="37"/>
      <c r="EJ75" s="37"/>
      <c r="EK75" s="37"/>
      <c r="EL75" s="37"/>
      <c r="EM75" s="37"/>
      <c r="EN75" s="37"/>
      <c r="EO75" s="37"/>
      <c r="EP75" s="37"/>
      <c r="EQ75" s="37"/>
      <c r="ER75" s="37"/>
      <c r="ES75" s="37"/>
      <c r="ET75" s="37"/>
      <c r="EU75" s="37"/>
      <c r="EV75" s="37"/>
      <c r="EW75" s="37"/>
      <c r="EX75" s="37"/>
      <c r="EY75" s="37"/>
      <c r="EZ75" s="37"/>
      <c r="FA75" s="37"/>
      <c r="FB75" s="37"/>
      <c r="FC75" s="37"/>
      <c r="FD75" s="37"/>
      <c r="FE75" s="37"/>
      <c r="FF75" s="37"/>
      <c r="FG75" s="37"/>
      <c r="FH75" s="37"/>
      <c r="FI75" s="37"/>
      <c r="FJ75" s="37"/>
      <c r="FK75" s="37"/>
      <c r="FL75" s="81">
        <f t="shared" si="4"/>
        <v>0</v>
      </c>
      <c r="FM75" s="37"/>
      <c r="FN75" s="37"/>
      <c r="FO75" s="37"/>
      <c r="FP75" s="37"/>
      <c r="FQ75" s="37"/>
      <c r="FR75" s="37"/>
      <c r="FS75" s="37"/>
      <c r="FT75" s="37"/>
      <c r="FU75" s="37"/>
      <c r="FV75" s="37"/>
      <c r="FW75" s="37"/>
      <c r="FX75" s="37"/>
      <c r="FY75" s="37"/>
      <c r="FZ75" s="37"/>
      <c r="GA75" s="37"/>
      <c r="GB75" s="37"/>
      <c r="GC75" s="37"/>
      <c r="GD75" s="37"/>
      <c r="GE75" s="37"/>
      <c r="GF75" s="37"/>
      <c r="GG75" s="37"/>
      <c r="GH75" s="37"/>
      <c r="GI75" s="37"/>
      <c r="GJ75" s="37"/>
      <c r="GK75" s="37"/>
      <c r="GL75" s="37"/>
      <c r="GM75" s="37"/>
      <c r="GN75" s="37"/>
      <c r="GO75" s="37"/>
      <c r="GP75" s="37"/>
      <c r="GQ75" s="37"/>
      <c r="GR75" s="37"/>
      <c r="GS75" s="81">
        <f t="shared" si="5"/>
        <v>0</v>
      </c>
      <c r="GT75" s="37"/>
      <c r="GU75" s="37"/>
      <c r="GV75" s="37"/>
      <c r="GW75" s="37"/>
      <c r="GX75" s="37"/>
      <c r="GY75" s="37"/>
      <c r="GZ75" s="37"/>
      <c r="HA75" s="37"/>
      <c r="HB75" s="37"/>
      <c r="HC75" s="37"/>
      <c r="HD75" s="37"/>
      <c r="HE75" s="37"/>
      <c r="HF75" s="37"/>
      <c r="HG75" s="37"/>
      <c r="HH75" s="37"/>
      <c r="HI75" s="37"/>
      <c r="HJ75" s="37"/>
      <c r="HK75" s="37"/>
      <c r="HL75" s="37"/>
      <c r="HM75" s="37"/>
      <c r="HN75" s="37"/>
      <c r="HO75" s="37"/>
      <c r="HP75" s="37"/>
      <c r="HQ75" s="37"/>
      <c r="HR75" s="37"/>
      <c r="HS75" s="37"/>
      <c r="HT75" s="37"/>
      <c r="HU75" s="37"/>
      <c r="HV75" s="37"/>
      <c r="HW75" s="37"/>
      <c r="HX75" s="37"/>
      <c r="HY75" s="37"/>
      <c r="HZ75" s="81">
        <f t="shared" si="6"/>
        <v>0</v>
      </c>
    </row>
    <row r="76" spans="1:234" ht="15" customHeight="1">
      <c r="A76" s="440"/>
      <c r="B76" s="91" t="s">
        <v>670</v>
      </c>
      <c r="C76" s="124">
        <v>42035</v>
      </c>
      <c r="D76" s="207"/>
      <c r="E76" s="216"/>
      <c r="F76" s="216"/>
      <c r="G76" s="216"/>
      <c r="H76" s="216"/>
      <c r="I76" s="216"/>
      <c r="J76" s="216"/>
      <c r="K76" s="216"/>
      <c r="L76" s="216"/>
      <c r="M76" s="216"/>
      <c r="N76" s="216"/>
      <c r="O76" s="216"/>
      <c r="P76" s="216"/>
      <c r="Q76" s="216"/>
      <c r="R76" s="216"/>
      <c r="S76" s="216"/>
      <c r="T76" s="216"/>
      <c r="U76" s="216"/>
      <c r="V76" s="216"/>
      <c r="W76" s="216"/>
      <c r="X76" s="216"/>
      <c r="Y76" s="216"/>
      <c r="Z76" s="216"/>
      <c r="AA76" s="225"/>
      <c r="AB76" s="216"/>
      <c r="AC76" s="216"/>
      <c r="AD76" s="216"/>
      <c r="AE76" s="216"/>
      <c r="AF76" s="216"/>
      <c r="AG76" s="216"/>
      <c r="AH76" s="216"/>
      <c r="AI76" s="216"/>
      <c r="AJ76" s="81">
        <f t="shared" si="0"/>
        <v>0</v>
      </c>
      <c r="AK76" s="37"/>
      <c r="AL76" s="37"/>
      <c r="AM76" s="37"/>
      <c r="AN76" s="37"/>
      <c r="AO76" s="37"/>
      <c r="AP76" s="37"/>
      <c r="AQ76" s="37"/>
      <c r="AR76" s="37"/>
      <c r="AS76" s="37"/>
      <c r="AT76" s="37"/>
      <c r="AU76" s="37"/>
      <c r="AV76" s="37"/>
      <c r="AW76" s="37"/>
      <c r="AX76" s="37"/>
      <c r="AY76" s="37"/>
      <c r="AZ76" s="37"/>
      <c r="BA76" s="37"/>
      <c r="BB76" s="37"/>
      <c r="BC76" s="37"/>
      <c r="BD76" s="37"/>
      <c r="BE76" s="37"/>
      <c r="BF76" s="37"/>
      <c r="BG76" s="37"/>
      <c r="BH76" s="37"/>
      <c r="BI76" s="37"/>
      <c r="BJ76" s="37"/>
      <c r="BK76" s="37"/>
      <c r="BL76" s="37"/>
      <c r="BM76" s="37"/>
      <c r="BN76" s="37"/>
      <c r="BO76" s="37"/>
      <c r="BP76" s="37"/>
      <c r="BQ76" s="81">
        <f t="shared" si="1"/>
        <v>0</v>
      </c>
      <c r="BR76" s="37"/>
      <c r="BS76" s="37"/>
      <c r="BT76" s="37"/>
      <c r="BU76" s="37"/>
      <c r="BV76" s="37"/>
      <c r="BW76" s="37"/>
      <c r="BX76" s="37"/>
      <c r="BY76" s="37"/>
      <c r="BZ76" s="37"/>
      <c r="CA76" s="37"/>
      <c r="CB76" s="37"/>
      <c r="CC76" s="37"/>
      <c r="CD76" s="37"/>
      <c r="CE76" s="37"/>
      <c r="CF76" s="37"/>
      <c r="CG76" s="37"/>
      <c r="CH76" s="37"/>
      <c r="CI76" s="37"/>
      <c r="CJ76" s="37"/>
      <c r="CK76" s="37"/>
      <c r="CL76" s="37"/>
      <c r="CM76" s="37"/>
      <c r="CN76" s="37"/>
      <c r="CO76" s="37"/>
      <c r="CP76" s="37"/>
      <c r="CQ76" s="37"/>
      <c r="CR76" s="37"/>
      <c r="CS76" s="37"/>
      <c r="CT76" s="37"/>
      <c r="CU76" s="37"/>
      <c r="CV76" s="37"/>
      <c r="CW76" s="37"/>
      <c r="CX76" s="81">
        <f t="shared" si="2"/>
        <v>0</v>
      </c>
      <c r="CY76" s="37"/>
      <c r="CZ76" s="37"/>
      <c r="DA76" s="37"/>
      <c r="DB76" s="37"/>
      <c r="DC76" s="37"/>
      <c r="DD76" s="37"/>
      <c r="DE76" s="37"/>
      <c r="DF76" s="37"/>
      <c r="DG76" s="37"/>
      <c r="DH76" s="37"/>
      <c r="DI76" s="37"/>
      <c r="DJ76" s="37"/>
      <c r="DK76" s="37"/>
      <c r="DL76" s="37"/>
      <c r="DM76" s="37"/>
      <c r="DN76" s="37"/>
      <c r="DO76" s="37"/>
      <c r="DP76" s="37"/>
      <c r="DQ76" s="37"/>
      <c r="DR76" s="37"/>
      <c r="DS76" s="37"/>
      <c r="DT76" s="37"/>
      <c r="DU76" s="37"/>
      <c r="DV76" s="37"/>
      <c r="DW76" s="37"/>
      <c r="DX76" s="37"/>
      <c r="DY76" s="37"/>
      <c r="DZ76" s="37"/>
      <c r="EA76" s="37"/>
      <c r="EB76" s="37"/>
      <c r="EC76" s="37"/>
      <c r="ED76" s="37"/>
      <c r="EE76" s="81">
        <f t="shared" si="3"/>
        <v>0</v>
      </c>
      <c r="EF76" s="37"/>
      <c r="EG76" s="37"/>
      <c r="EH76" s="37"/>
      <c r="EI76" s="37"/>
      <c r="EJ76" s="37"/>
      <c r="EK76" s="37"/>
      <c r="EL76" s="37"/>
      <c r="EM76" s="37"/>
      <c r="EN76" s="37"/>
      <c r="EO76" s="37"/>
      <c r="EP76" s="37"/>
      <c r="EQ76" s="37"/>
      <c r="ER76" s="37"/>
      <c r="ES76" s="37"/>
      <c r="ET76" s="37"/>
      <c r="EU76" s="37"/>
      <c r="EV76" s="37"/>
      <c r="EW76" s="37"/>
      <c r="EX76" s="37"/>
      <c r="EY76" s="37"/>
      <c r="EZ76" s="37"/>
      <c r="FA76" s="37"/>
      <c r="FB76" s="37"/>
      <c r="FC76" s="37"/>
      <c r="FD76" s="37"/>
      <c r="FE76" s="37"/>
      <c r="FF76" s="37"/>
      <c r="FG76" s="37"/>
      <c r="FH76" s="37"/>
      <c r="FI76" s="37"/>
      <c r="FJ76" s="37"/>
      <c r="FK76" s="37"/>
      <c r="FL76" s="81">
        <f t="shared" si="4"/>
        <v>0</v>
      </c>
      <c r="FM76" s="37"/>
      <c r="FN76" s="37"/>
      <c r="FO76" s="37"/>
      <c r="FP76" s="37"/>
      <c r="FQ76" s="37"/>
      <c r="FR76" s="37"/>
      <c r="FS76" s="37"/>
      <c r="FT76" s="37"/>
      <c r="FU76" s="37"/>
      <c r="FV76" s="37"/>
      <c r="FW76" s="37"/>
      <c r="FX76" s="37"/>
      <c r="FY76" s="37"/>
      <c r="FZ76" s="37"/>
      <c r="GA76" s="37"/>
      <c r="GB76" s="37"/>
      <c r="GC76" s="37"/>
      <c r="GD76" s="37"/>
      <c r="GE76" s="37"/>
      <c r="GF76" s="37"/>
      <c r="GG76" s="37"/>
      <c r="GH76" s="37"/>
      <c r="GI76" s="37"/>
      <c r="GJ76" s="37"/>
      <c r="GK76" s="37"/>
      <c r="GL76" s="37"/>
      <c r="GM76" s="37"/>
      <c r="GN76" s="37"/>
      <c r="GO76" s="37"/>
      <c r="GP76" s="37"/>
      <c r="GQ76" s="37"/>
      <c r="GR76" s="37"/>
      <c r="GS76" s="81">
        <f t="shared" si="5"/>
        <v>0</v>
      </c>
      <c r="GT76" s="37"/>
      <c r="GU76" s="37"/>
      <c r="GV76" s="37"/>
      <c r="GW76" s="37"/>
      <c r="GX76" s="37"/>
      <c r="GY76" s="37"/>
      <c r="GZ76" s="37"/>
      <c r="HA76" s="37"/>
      <c r="HB76" s="37"/>
      <c r="HC76" s="37"/>
      <c r="HD76" s="37"/>
      <c r="HE76" s="37"/>
      <c r="HF76" s="37"/>
      <c r="HG76" s="37"/>
      <c r="HH76" s="37"/>
      <c r="HI76" s="37"/>
      <c r="HJ76" s="37"/>
      <c r="HK76" s="37"/>
      <c r="HL76" s="37"/>
      <c r="HM76" s="37"/>
      <c r="HN76" s="37"/>
      <c r="HO76" s="37"/>
      <c r="HP76" s="37"/>
      <c r="HQ76" s="37"/>
      <c r="HR76" s="37"/>
      <c r="HS76" s="37"/>
      <c r="HT76" s="37"/>
      <c r="HU76" s="37"/>
      <c r="HV76" s="37"/>
      <c r="HW76" s="37"/>
      <c r="HX76" s="37"/>
      <c r="HY76" s="37"/>
      <c r="HZ76" s="81">
        <f t="shared" si="6"/>
        <v>0</v>
      </c>
    </row>
    <row r="77" spans="1:234" ht="15" customHeight="1">
      <c r="A77" s="440"/>
      <c r="B77" s="91" t="s">
        <v>671</v>
      </c>
      <c r="C77" s="124">
        <v>42063</v>
      </c>
      <c r="D77" s="207"/>
      <c r="E77" s="216"/>
      <c r="F77" s="216"/>
      <c r="G77" s="216"/>
      <c r="H77" s="216"/>
      <c r="I77" s="216"/>
      <c r="J77" s="216"/>
      <c r="K77" s="216"/>
      <c r="L77" s="216"/>
      <c r="M77" s="216"/>
      <c r="N77" s="216"/>
      <c r="O77" s="216"/>
      <c r="P77" s="216"/>
      <c r="Q77" s="216"/>
      <c r="R77" s="216"/>
      <c r="S77" s="216"/>
      <c r="T77" s="216"/>
      <c r="U77" s="216"/>
      <c r="V77" s="216"/>
      <c r="W77" s="216"/>
      <c r="X77" s="216"/>
      <c r="Y77" s="216"/>
      <c r="Z77" s="216"/>
      <c r="AA77" s="225"/>
      <c r="AB77" s="216"/>
      <c r="AC77" s="216"/>
      <c r="AD77" s="216"/>
      <c r="AE77" s="216"/>
      <c r="AF77" s="216"/>
      <c r="AG77" s="216"/>
      <c r="AH77" s="216"/>
      <c r="AI77" s="216"/>
      <c r="AJ77" s="81">
        <f t="shared" si="0"/>
        <v>0</v>
      </c>
      <c r="AK77" s="37"/>
      <c r="AL77" s="37"/>
      <c r="AM77" s="37"/>
      <c r="AN77" s="37"/>
      <c r="AO77" s="37"/>
      <c r="AP77" s="37"/>
      <c r="AQ77" s="37"/>
      <c r="AR77" s="37"/>
      <c r="AS77" s="37"/>
      <c r="AT77" s="37"/>
      <c r="AU77" s="37"/>
      <c r="AV77" s="37"/>
      <c r="AW77" s="37"/>
      <c r="AX77" s="37"/>
      <c r="AY77" s="37"/>
      <c r="AZ77" s="37"/>
      <c r="BA77" s="37"/>
      <c r="BB77" s="37"/>
      <c r="BC77" s="37"/>
      <c r="BD77" s="37"/>
      <c r="BE77" s="37"/>
      <c r="BF77" s="37"/>
      <c r="BG77" s="37"/>
      <c r="BH77" s="37"/>
      <c r="BI77" s="37"/>
      <c r="BJ77" s="37"/>
      <c r="BK77" s="37"/>
      <c r="BL77" s="37"/>
      <c r="BM77" s="37"/>
      <c r="BN77" s="37"/>
      <c r="BO77" s="37"/>
      <c r="BP77" s="37"/>
      <c r="BQ77" s="81">
        <f t="shared" si="1"/>
        <v>0</v>
      </c>
      <c r="BR77" s="37"/>
      <c r="BS77" s="37"/>
      <c r="BT77" s="37"/>
      <c r="BU77" s="37"/>
      <c r="BV77" s="37"/>
      <c r="BW77" s="37"/>
      <c r="BX77" s="37"/>
      <c r="BY77" s="37"/>
      <c r="BZ77" s="37"/>
      <c r="CA77" s="37"/>
      <c r="CB77" s="37"/>
      <c r="CC77" s="37"/>
      <c r="CD77" s="37"/>
      <c r="CE77" s="37"/>
      <c r="CF77" s="37"/>
      <c r="CG77" s="37"/>
      <c r="CH77" s="37"/>
      <c r="CI77" s="37"/>
      <c r="CJ77" s="37"/>
      <c r="CK77" s="37"/>
      <c r="CL77" s="37"/>
      <c r="CM77" s="37"/>
      <c r="CN77" s="37"/>
      <c r="CO77" s="37"/>
      <c r="CP77" s="37"/>
      <c r="CQ77" s="37"/>
      <c r="CR77" s="37"/>
      <c r="CS77" s="37"/>
      <c r="CT77" s="37"/>
      <c r="CU77" s="37"/>
      <c r="CV77" s="37"/>
      <c r="CW77" s="37"/>
      <c r="CX77" s="81">
        <f t="shared" si="2"/>
        <v>0</v>
      </c>
      <c r="CY77" s="37"/>
      <c r="CZ77" s="37"/>
      <c r="DA77" s="37"/>
      <c r="DB77" s="37"/>
      <c r="DC77" s="37"/>
      <c r="DD77" s="37"/>
      <c r="DE77" s="37"/>
      <c r="DF77" s="37"/>
      <c r="DG77" s="37"/>
      <c r="DH77" s="37"/>
      <c r="DI77" s="37"/>
      <c r="DJ77" s="37"/>
      <c r="DK77" s="37"/>
      <c r="DL77" s="37"/>
      <c r="DM77" s="37"/>
      <c r="DN77" s="37"/>
      <c r="DO77" s="37"/>
      <c r="DP77" s="37"/>
      <c r="DQ77" s="37"/>
      <c r="DR77" s="37"/>
      <c r="DS77" s="37"/>
      <c r="DT77" s="37"/>
      <c r="DU77" s="37"/>
      <c r="DV77" s="37"/>
      <c r="DW77" s="37"/>
      <c r="DX77" s="37"/>
      <c r="DY77" s="37"/>
      <c r="DZ77" s="37"/>
      <c r="EA77" s="37"/>
      <c r="EB77" s="37"/>
      <c r="EC77" s="37"/>
      <c r="ED77" s="37"/>
      <c r="EE77" s="81">
        <f t="shared" si="3"/>
        <v>0</v>
      </c>
      <c r="EF77" s="37"/>
      <c r="EG77" s="37"/>
      <c r="EH77" s="37"/>
      <c r="EI77" s="37"/>
      <c r="EJ77" s="37"/>
      <c r="EK77" s="37"/>
      <c r="EL77" s="37"/>
      <c r="EM77" s="37"/>
      <c r="EN77" s="37"/>
      <c r="EO77" s="37"/>
      <c r="EP77" s="37"/>
      <c r="EQ77" s="37"/>
      <c r="ER77" s="37"/>
      <c r="ES77" s="37"/>
      <c r="ET77" s="37"/>
      <c r="EU77" s="37"/>
      <c r="EV77" s="37"/>
      <c r="EW77" s="37"/>
      <c r="EX77" s="37"/>
      <c r="EY77" s="37"/>
      <c r="EZ77" s="37"/>
      <c r="FA77" s="37"/>
      <c r="FB77" s="37"/>
      <c r="FC77" s="37"/>
      <c r="FD77" s="37"/>
      <c r="FE77" s="37"/>
      <c r="FF77" s="37"/>
      <c r="FG77" s="37"/>
      <c r="FH77" s="37"/>
      <c r="FI77" s="37"/>
      <c r="FJ77" s="37"/>
      <c r="FK77" s="37"/>
      <c r="FL77" s="81">
        <f t="shared" si="4"/>
        <v>0</v>
      </c>
      <c r="FM77" s="37"/>
      <c r="FN77" s="37"/>
      <c r="FO77" s="37"/>
      <c r="FP77" s="37"/>
      <c r="FQ77" s="37"/>
      <c r="FR77" s="37"/>
      <c r="FS77" s="37"/>
      <c r="FT77" s="37"/>
      <c r="FU77" s="37"/>
      <c r="FV77" s="37"/>
      <c r="FW77" s="37"/>
      <c r="FX77" s="37"/>
      <c r="FY77" s="37"/>
      <c r="FZ77" s="37"/>
      <c r="GA77" s="37"/>
      <c r="GB77" s="37"/>
      <c r="GC77" s="37"/>
      <c r="GD77" s="37"/>
      <c r="GE77" s="37"/>
      <c r="GF77" s="37"/>
      <c r="GG77" s="37"/>
      <c r="GH77" s="37"/>
      <c r="GI77" s="37"/>
      <c r="GJ77" s="37"/>
      <c r="GK77" s="37"/>
      <c r="GL77" s="37"/>
      <c r="GM77" s="37"/>
      <c r="GN77" s="37"/>
      <c r="GO77" s="37"/>
      <c r="GP77" s="37"/>
      <c r="GQ77" s="37"/>
      <c r="GR77" s="37"/>
      <c r="GS77" s="81">
        <f t="shared" si="5"/>
        <v>0</v>
      </c>
      <c r="GT77" s="37"/>
      <c r="GU77" s="37"/>
      <c r="GV77" s="37"/>
      <c r="GW77" s="37"/>
      <c r="GX77" s="37"/>
      <c r="GY77" s="37"/>
      <c r="GZ77" s="37"/>
      <c r="HA77" s="37"/>
      <c r="HB77" s="37"/>
      <c r="HC77" s="37"/>
      <c r="HD77" s="37"/>
      <c r="HE77" s="37"/>
      <c r="HF77" s="37"/>
      <c r="HG77" s="37"/>
      <c r="HH77" s="37"/>
      <c r="HI77" s="37"/>
      <c r="HJ77" s="37"/>
      <c r="HK77" s="37"/>
      <c r="HL77" s="37"/>
      <c r="HM77" s="37"/>
      <c r="HN77" s="37"/>
      <c r="HO77" s="37"/>
      <c r="HP77" s="37"/>
      <c r="HQ77" s="37"/>
      <c r="HR77" s="37"/>
      <c r="HS77" s="37"/>
      <c r="HT77" s="37"/>
      <c r="HU77" s="37"/>
      <c r="HV77" s="37"/>
      <c r="HW77" s="37"/>
      <c r="HX77" s="37"/>
      <c r="HY77" s="37"/>
      <c r="HZ77" s="81">
        <f t="shared" si="6"/>
        <v>0</v>
      </c>
    </row>
    <row r="78" spans="1:234" ht="15" customHeight="1">
      <c r="A78" s="440"/>
      <c r="B78" s="91" t="s">
        <v>672</v>
      </c>
      <c r="C78" s="124">
        <v>42094</v>
      </c>
      <c r="D78" s="207"/>
      <c r="E78" s="216"/>
      <c r="F78" s="216"/>
      <c r="G78" s="216"/>
      <c r="H78" s="216"/>
      <c r="I78" s="216"/>
      <c r="J78" s="216"/>
      <c r="K78" s="216"/>
      <c r="L78" s="216"/>
      <c r="M78" s="216"/>
      <c r="N78" s="216"/>
      <c r="O78" s="216"/>
      <c r="P78" s="216"/>
      <c r="Q78" s="216"/>
      <c r="R78" s="216"/>
      <c r="S78" s="216"/>
      <c r="T78" s="216"/>
      <c r="U78" s="216"/>
      <c r="V78" s="216"/>
      <c r="W78" s="216"/>
      <c r="X78" s="216"/>
      <c r="Y78" s="216"/>
      <c r="Z78" s="216"/>
      <c r="AA78" s="225"/>
      <c r="AB78" s="216"/>
      <c r="AC78" s="216"/>
      <c r="AD78" s="216"/>
      <c r="AE78" s="216"/>
      <c r="AF78" s="216"/>
      <c r="AG78" s="216"/>
      <c r="AH78" s="216"/>
      <c r="AI78" s="216"/>
      <c r="AJ78" s="81">
        <f t="shared" si="0"/>
        <v>0</v>
      </c>
      <c r="AK78" s="37"/>
      <c r="AL78" s="37"/>
      <c r="AM78" s="37"/>
      <c r="AN78" s="37"/>
      <c r="AO78" s="37"/>
      <c r="AP78" s="37"/>
      <c r="AQ78" s="37"/>
      <c r="AR78" s="37"/>
      <c r="AS78" s="37"/>
      <c r="AT78" s="37"/>
      <c r="AU78" s="37"/>
      <c r="AV78" s="37"/>
      <c r="AW78" s="37"/>
      <c r="AX78" s="37"/>
      <c r="AY78" s="37"/>
      <c r="AZ78" s="37"/>
      <c r="BA78" s="37"/>
      <c r="BB78" s="37"/>
      <c r="BC78" s="37"/>
      <c r="BD78" s="37"/>
      <c r="BE78" s="37"/>
      <c r="BF78" s="37"/>
      <c r="BG78" s="37"/>
      <c r="BH78" s="37"/>
      <c r="BI78" s="37"/>
      <c r="BJ78" s="37"/>
      <c r="BK78" s="37"/>
      <c r="BL78" s="37"/>
      <c r="BM78" s="37"/>
      <c r="BN78" s="37"/>
      <c r="BO78" s="37"/>
      <c r="BP78" s="37"/>
      <c r="BQ78" s="81">
        <f t="shared" si="1"/>
        <v>0</v>
      </c>
      <c r="BR78" s="37"/>
      <c r="BS78" s="37"/>
      <c r="BT78" s="37"/>
      <c r="BU78" s="37"/>
      <c r="BV78" s="37"/>
      <c r="BW78" s="37"/>
      <c r="BX78" s="37"/>
      <c r="BY78" s="37"/>
      <c r="BZ78" s="37"/>
      <c r="CA78" s="37"/>
      <c r="CB78" s="37"/>
      <c r="CC78" s="37"/>
      <c r="CD78" s="37"/>
      <c r="CE78" s="37"/>
      <c r="CF78" s="37"/>
      <c r="CG78" s="37"/>
      <c r="CH78" s="37"/>
      <c r="CI78" s="37"/>
      <c r="CJ78" s="37"/>
      <c r="CK78" s="37"/>
      <c r="CL78" s="37"/>
      <c r="CM78" s="37"/>
      <c r="CN78" s="37"/>
      <c r="CO78" s="37"/>
      <c r="CP78" s="37"/>
      <c r="CQ78" s="37"/>
      <c r="CR78" s="37"/>
      <c r="CS78" s="37"/>
      <c r="CT78" s="37"/>
      <c r="CU78" s="37"/>
      <c r="CV78" s="37"/>
      <c r="CW78" s="37"/>
      <c r="CX78" s="81">
        <f t="shared" si="2"/>
        <v>0</v>
      </c>
      <c r="CY78" s="37"/>
      <c r="CZ78" s="37"/>
      <c r="DA78" s="37"/>
      <c r="DB78" s="37"/>
      <c r="DC78" s="37"/>
      <c r="DD78" s="37"/>
      <c r="DE78" s="37"/>
      <c r="DF78" s="37"/>
      <c r="DG78" s="37"/>
      <c r="DH78" s="37"/>
      <c r="DI78" s="37"/>
      <c r="DJ78" s="37"/>
      <c r="DK78" s="37"/>
      <c r="DL78" s="37"/>
      <c r="DM78" s="37"/>
      <c r="DN78" s="37"/>
      <c r="DO78" s="37"/>
      <c r="DP78" s="37"/>
      <c r="DQ78" s="37"/>
      <c r="DR78" s="37"/>
      <c r="DS78" s="37"/>
      <c r="DT78" s="37"/>
      <c r="DU78" s="37"/>
      <c r="DV78" s="37"/>
      <c r="DW78" s="37"/>
      <c r="DX78" s="37"/>
      <c r="DY78" s="37"/>
      <c r="DZ78" s="37"/>
      <c r="EA78" s="37"/>
      <c r="EB78" s="37"/>
      <c r="EC78" s="37"/>
      <c r="ED78" s="37"/>
      <c r="EE78" s="81">
        <f t="shared" si="3"/>
        <v>0</v>
      </c>
      <c r="EF78" s="37"/>
      <c r="EG78" s="37"/>
      <c r="EH78" s="37"/>
      <c r="EI78" s="37"/>
      <c r="EJ78" s="37"/>
      <c r="EK78" s="37"/>
      <c r="EL78" s="37"/>
      <c r="EM78" s="37"/>
      <c r="EN78" s="37"/>
      <c r="EO78" s="37"/>
      <c r="EP78" s="37"/>
      <c r="EQ78" s="37"/>
      <c r="ER78" s="37"/>
      <c r="ES78" s="37"/>
      <c r="ET78" s="37"/>
      <c r="EU78" s="37"/>
      <c r="EV78" s="37"/>
      <c r="EW78" s="37"/>
      <c r="EX78" s="37"/>
      <c r="EY78" s="37"/>
      <c r="EZ78" s="37"/>
      <c r="FA78" s="37"/>
      <c r="FB78" s="37"/>
      <c r="FC78" s="37"/>
      <c r="FD78" s="37"/>
      <c r="FE78" s="37"/>
      <c r="FF78" s="37"/>
      <c r="FG78" s="37"/>
      <c r="FH78" s="37"/>
      <c r="FI78" s="37"/>
      <c r="FJ78" s="37"/>
      <c r="FK78" s="37"/>
      <c r="FL78" s="81">
        <f t="shared" si="4"/>
        <v>0</v>
      </c>
      <c r="FM78" s="37"/>
      <c r="FN78" s="37"/>
      <c r="FO78" s="37"/>
      <c r="FP78" s="37"/>
      <c r="FQ78" s="37"/>
      <c r="FR78" s="37"/>
      <c r="FS78" s="37"/>
      <c r="FT78" s="37"/>
      <c r="FU78" s="37"/>
      <c r="FV78" s="37"/>
      <c r="FW78" s="37"/>
      <c r="FX78" s="37"/>
      <c r="FY78" s="37"/>
      <c r="FZ78" s="37"/>
      <c r="GA78" s="37"/>
      <c r="GB78" s="37"/>
      <c r="GC78" s="37"/>
      <c r="GD78" s="37"/>
      <c r="GE78" s="37"/>
      <c r="GF78" s="37"/>
      <c r="GG78" s="37"/>
      <c r="GH78" s="37"/>
      <c r="GI78" s="37"/>
      <c r="GJ78" s="37"/>
      <c r="GK78" s="37"/>
      <c r="GL78" s="37"/>
      <c r="GM78" s="37"/>
      <c r="GN78" s="37"/>
      <c r="GO78" s="37"/>
      <c r="GP78" s="37"/>
      <c r="GQ78" s="37"/>
      <c r="GR78" s="37"/>
      <c r="GS78" s="81">
        <f t="shared" si="5"/>
        <v>0</v>
      </c>
      <c r="GT78" s="37"/>
      <c r="GU78" s="37"/>
      <c r="GV78" s="37"/>
      <c r="GW78" s="37"/>
      <c r="GX78" s="37"/>
      <c r="GY78" s="37"/>
      <c r="GZ78" s="37"/>
      <c r="HA78" s="37"/>
      <c r="HB78" s="37"/>
      <c r="HC78" s="37"/>
      <c r="HD78" s="37"/>
      <c r="HE78" s="37"/>
      <c r="HF78" s="37"/>
      <c r="HG78" s="37"/>
      <c r="HH78" s="37"/>
      <c r="HI78" s="37"/>
      <c r="HJ78" s="37"/>
      <c r="HK78" s="37"/>
      <c r="HL78" s="37"/>
      <c r="HM78" s="37"/>
      <c r="HN78" s="37"/>
      <c r="HO78" s="37"/>
      <c r="HP78" s="37"/>
      <c r="HQ78" s="37"/>
      <c r="HR78" s="37"/>
      <c r="HS78" s="37"/>
      <c r="HT78" s="37"/>
      <c r="HU78" s="37"/>
      <c r="HV78" s="37"/>
      <c r="HW78" s="37"/>
      <c r="HX78" s="37"/>
      <c r="HY78" s="38"/>
      <c r="HZ78" s="81">
        <f t="shared" si="6"/>
        <v>0</v>
      </c>
    </row>
    <row r="79" spans="1:234" ht="15" customHeight="1" thickBot="1">
      <c r="A79" s="441"/>
      <c r="B79" s="94" t="s">
        <v>674</v>
      </c>
      <c r="C79" s="126">
        <v>42124</v>
      </c>
      <c r="D79" s="210"/>
      <c r="E79" s="219"/>
      <c r="F79" s="219"/>
      <c r="G79" s="219"/>
      <c r="H79" s="219"/>
      <c r="I79" s="219"/>
      <c r="J79" s="219"/>
      <c r="K79" s="219"/>
      <c r="L79" s="219"/>
      <c r="M79" s="219"/>
      <c r="N79" s="219"/>
      <c r="O79" s="219"/>
      <c r="P79" s="219"/>
      <c r="Q79" s="219"/>
      <c r="R79" s="219"/>
      <c r="S79" s="219"/>
      <c r="T79" s="219"/>
      <c r="U79" s="219"/>
      <c r="V79" s="219"/>
      <c r="W79" s="219"/>
      <c r="X79" s="228"/>
      <c r="Y79" s="228"/>
      <c r="Z79" s="228"/>
      <c r="AA79" s="229"/>
      <c r="AB79" s="219"/>
      <c r="AC79" s="219"/>
      <c r="AD79" s="219"/>
      <c r="AE79" s="219"/>
      <c r="AF79" s="219"/>
      <c r="AG79" s="219"/>
      <c r="AH79" s="219"/>
      <c r="AI79" s="219"/>
      <c r="AJ79" s="81">
        <f t="shared" si="0"/>
        <v>0</v>
      </c>
      <c r="AK79" s="39"/>
      <c r="AL79" s="39"/>
      <c r="AM79" s="39"/>
      <c r="AN79" s="39"/>
      <c r="AO79" s="39"/>
      <c r="AP79" s="39"/>
      <c r="AQ79" s="39"/>
      <c r="AR79" s="39"/>
      <c r="AS79" s="39"/>
      <c r="AT79" s="39"/>
      <c r="AU79" s="39"/>
      <c r="AV79" s="39"/>
      <c r="AW79" s="39"/>
      <c r="AX79" s="39"/>
      <c r="AY79" s="39"/>
      <c r="AZ79" s="39"/>
      <c r="BA79" s="39"/>
      <c r="BB79" s="39"/>
      <c r="BC79" s="39"/>
      <c r="BD79" s="39"/>
      <c r="BE79" s="39"/>
      <c r="BF79" s="39"/>
      <c r="BG79" s="39"/>
      <c r="BH79" s="39"/>
      <c r="BI79" s="39"/>
      <c r="BJ79" s="39"/>
      <c r="BK79" s="39"/>
      <c r="BL79" s="39"/>
      <c r="BM79" s="39"/>
      <c r="BN79" s="39"/>
      <c r="BO79" s="39"/>
      <c r="BP79" s="39"/>
      <c r="BQ79" s="81">
        <f t="shared" si="1"/>
        <v>0</v>
      </c>
      <c r="BR79" s="39"/>
      <c r="BS79" s="39"/>
      <c r="BT79" s="39"/>
      <c r="BU79" s="39"/>
      <c r="BV79" s="39"/>
      <c r="BW79" s="39"/>
      <c r="BX79" s="39"/>
      <c r="BY79" s="39"/>
      <c r="BZ79" s="39"/>
      <c r="CA79" s="39"/>
      <c r="CB79" s="39"/>
      <c r="CC79" s="39"/>
      <c r="CD79" s="39"/>
      <c r="CE79" s="39"/>
      <c r="CF79" s="39"/>
      <c r="CG79" s="39"/>
      <c r="CH79" s="39"/>
      <c r="CI79" s="39"/>
      <c r="CJ79" s="39"/>
      <c r="CK79" s="39"/>
      <c r="CL79" s="39"/>
      <c r="CM79" s="39"/>
      <c r="CN79" s="39"/>
      <c r="CO79" s="39"/>
      <c r="CP79" s="39"/>
      <c r="CQ79" s="39"/>
      <c r="CR79" s="39"/>
      <c r="CS79" s="39"/>
      <c r="CT79" s="39"/>
      <c r="CU79" s="39"/>
      <c r="CV79" s="39"/>
      <c r="CW79" s="39"/>
      <c r="CX79" s="81">
        <f t="shared" si="2"/>
        <v>0</v>
      </c>
      <c r="CY79" s="39"/>
      <c r="CZ79" s="39"/>
      <c r="DA79" s="39"/>
      <c r="DB79" s="39"/>
      <c r="DC79" s="39"/>
      <c r="DD79" s="39"/>
      <c r="DE79" s="39"/>
      <c r="DF79" s="39"/>
      <c r="DG79" s="39"/>
      <c r="DH79" s="39"/>
      <c r="DI79" s="39"/>
      <c r="DJ79" s="39"/>
      <c r="DK79" s="39"/>
      <c r="DL79" s="39"/>
      <c r="DM79" s="39"/>
      <c r="DN79" s="39"/>
      <c r="DO79" s="39"/>
      <c r="DP79" s="39"/>
      <c r="DQ79" s="39"/>
      <c r="DR79" s="39"/>
      <c r="DS79" s="39"/>
      <c r="DT79" s="39"/>
      <c r="DU79" s="39"/>
      <c r="DV79" s="39"/>
      <c r="DW79" s="39"/>
      <c r="DX79" s="39"/>
      <c r="DY79" s="39"/>
      <c r="DZ79" s="39"/>
      <c r="EA79" s="39"/>
      <c r="EB79" s="39"/>
      <c r="EC79" s="39"/>
      <c r="ED79" s="39"/>
      <c r="EE79" s="81">
        <f t="shared" si="3"/>
        <v>0</v>
      </c>
      <c r="EF79" s="39"/>
      <c r="EG79" s="39"/>
      <c r="EH79" s="39"/>
      <c r="EI79" s="39"/>
      <c r="EJ79" s="39"/>
      <c r="EK79" s="39"/>
      <c r="EL79" s="39"/>
      <c r="EM79" s="39"/>
      <c r="EN79" s="39"/>
      <c r="EO79" s="39"/>
      <c r="EP79" s="39"/>
      <c r="EQ79" s="39"/>
      <c r="ER79" s="39"/>
      <c r="ES79" s="39"/>
      <c r="ET79" s="39"/>
      <c r="EU79" s="39"/>
      <c r="EV79" s="39"/>
      <c r="EW79" s="39"/>
      <c r="EX79" s="39"/>
      <c r="EY79" s="39"/>
      <c r="EZ79" s="39"/>
      <c r="FA79" s="39"/>
      <c r="FB79" s="39"/>
      <c r="FC79" s="39"/>
      <c r="FD79" s="39"/>
      <c r="FE79" s="39"/>
      <c r="FF79" s="39"/>
      <c r="FG79" s="39"/>
      <c r="FH79" s="39"/>
      <c r="FI79" s="39"/>
      <c r="FJ79" s="39"/>
      <c r="FK79" s="39"/>
      <c r="FL79" s="81">
        <f t="shared" si="4"/>
        <v>0</v>
      </c>
      <c r="FM79" s="39"/>
      <c r="FN79" s="39"/>
      <c r="FO79" s="39"/>
      <c r="FP79" s="39"/>
      <c r="FQ79" s="39"/>
      <c r="FR79" s="39"/>
      <c r="FS79" s="39"/>
      <c r="FT79" s="39"/>
      <c r="FU79" s="39"/>
      <c r="FV79" s="39"/>
      <c r="FW79" s="39"/>
      <c r="FX79" s="39"/>
      <c r="FY79" s="39"/>
      <c r="FZ79" s="39"/>
      <c r="GA79" s="39"/>
      <c r="GB79" s="39"/>
      <c r="GC79" s="39"/>
      <c r="GD79" s="39"/>
      <c r="GE79" s="39"/>
      <c r="GF79" s="39"/>
      <c r="GG79" s="39"/>
      <c r="GH79" s="39"/>
      <c r="GI79" s="39"/>
      <c r="GJ79" s="39"/>
      <c r="GK79" s="39"/>
      <c r="GL79" s="39"/>
      <c r="GM79" s="39"/>
      <c r="GN79" s="39"/>
      <c r="GO79" s="39"/>
      <c r="GP79" s="39"/>
      <c r="GQ79" s="39"/>
      <c r="GR79" s="39"/>
      <c r="GS79" s="81">
        <f t="shared" si="5"/>
        <v>0</v>
      </c>
      <c r="GT79" s="40"/>
      <c r="GU79" s="40"/>
      <c r="GV79" s="40"/>
      <c r="GW79" s="40"/>
      <c r="GX79" s="40"/>
      <c r="GY79" s="40"/>
      <c r="GZ79" s="40"/>
      <c r="HA79" s="40"/>
      <c r="HB79" s="41"/>
      <c r="HC79" s="40"/>
      <c r="HD79" s="41"/>
      <c r="HE79" s="40"/>
      <c r="HF79" s="41"/>
      <c r="HG79" s="40"/>
      <c r="HH79" s="41"/>
      <c r="HI79" s="41"/>
      <c r="HJ79" s="40"/>
      <c r="HK79" s="41"/>
      <c r="HL79" s="40"/>
      <c r="HM79" s="41"/>
      <c r="HN79" s="40"/>
      <c r="HO79" s="41"/>
      <c r="HP79" s="40"/>
      <c r="HQ79" s="41"/>
      <c r="HR79" s="40"/>
      <c r="HS79" s="41"/>
      <c r="HT79" s="40"/>
      <c r="HU79" s="41"/>
      <c r="HV79" s="41"/>
      <c r="HW79" s="41"/>
      <c r="HX79" s="41"/>
      <c r="HY79" s="131"/>
      <c r="HZ79" s="81">
        <f t="shared" si="6"/>
        <v>0</v>
      </c>
    </row>
    <row r="80" spans="1:234" ht="15" customHeight="1" thickBot="1">
      <c r="A80" s="436" t="s">
        <v>56</v>
      </c>
      <c r="B80" s="437"/>
      <c r="C80" s="438"/>
      <c r="D80" s="133"/>
      <c r="E80" s="40"/>
      <c r="F80" s="40"/>
      <c r="G80" s="40"/>
      <c r="H80" s="40"/>
      <c r="I80" s="40"/>
      <c r="J80" s="40"/>
      <c r="K80" s="40"/>
      <c r="L80" s="40"/>
      <c r="M80" s="40"/>
      <c r="N80" s="40"/>
      <c r="O80" s="40"/>
      <c r="P80" s="40"/>
      <c r="Q80" s="40"/>
      <c r="R80" s="40"/>
      <c r="S80" s="40"/>
      <c r="T80" s="40"/>
      <c r="U80" s="40"/>
      <c r="V80" s="40"/>
      <c r="W80" s="40"/>
      <c r="X80" s="40"/>
      <c r="Y80" s="40"/>
      <c r="Z80" s="40"/>
      <c r="AA80" s="111"/>
      <c r="AB80" s="130"/>
      <c r="AC80" s="40"/>
      <c r="AD80" s="40"/>
      <c r="AE80" s="40"/>
      <c r="AF80" s="40"/>
      <c r="AG80" s="40"/>
      <c r="AH80" s="40"/>
      <c r="AI80" s="40"/>
      <c r="AJ80" s="108"/>
      <c r="AK80" s="40"/>
      <c r="AL80" s="40"/>
      <c r="AM80" s="40"/>
      <c r="AN80" s="40"/>
      <c r="AO80" s="40"/>
      <c r="AP80" s="40"/>
      <c r="AQ80" s="40"/>
      <c r="AR80" s="40"/>
      <c r="AS80" s="41"/>
      <c r="AT80" s="40"/>
      <c r="AU80" s="41"/>
      <c r="AV80" s="41"/>
      <c r="AW80" s="41"/>
      <c r="AX80" s="41"/>
      <c r="AY80" s="41"/>
      <c r="AZ80" s="41"/>
      <c r="BA80" s="42"/>
      <c r="BB80" s="42"/>
      <c r="BC80" s="42"/>
      <c r="BD80" s="42"/>
      <c r="BE80" s="42"/>
      <c r="BF80" s="42"/>
      <c r="BG80" s="49"/>
      <c r="BH80" s="49"/>
      <c r="BI80" s="41"/>
      <c r="BJ80" s="42"/>
      <c r="BK80" s="42"/>
      <c r="BL80" s="42"/>
      <c r="BM80" s="42"/>
      <c r="BN80" s="42"/>
      <c r="BO80" s="42"/>
      <c r="BP80" s="127"/>
      <c r="BQ80" s="108"/>
      <c r="BR80" s="40"/>
      <c r="BS80" s="40"/>
      <c r="BT80" s="40"/>
      <c r="BU80" s="40"/>
      <c r="BV80" s="40"/>
      <c r="BW80" s="40"/>
      <c r="BX80" s="40"/>
      <c r="BY80" s="40"/>
      <c r="BZ80" s="41"/>
      <c r="CA80" s="40"/>
      <c r="CB80" s="41"/>
      <c r="CC80" s="41"/>
      <c r="CD80" s="41"/>
      <c r="CE80" s="41"/>
      <c r="CF80" s="41"/>
      <c r="CG80" s="41"/>
      <c r="CH80" s="42"/>
      <c r="CI80" s="42"/>
      <c r="CJ80" s="42"/>
      <c r="CK80" s="42"/>
      <c r="CL80" s="42"/>
      <c r="CM80" s="42"/>
      <c r="CN80" s="49"/>
      <c r="CO80" s="49"/>
      <c r="CP80" s="41"/>
      <c r="CQ80" s="42"/>
      <c r="CR80" s="42"/>
      <c r="CS80" s="42"/>
      <c r="CT80" s="42"/>
      <c r="CU80" s="42"/>
      <c r="CV80" s="42"/>
      <c r="CW80" s="127"/>
      <c r="CX80" s="108"/>
      <c r="CY80" s="40"/>
      <c r="CZ80" s="40"/>
      <c r="DA80" s="40"/>
      <c r="DB80" s="40"/>
      <c r="DC80" s="40"/>
      <c r="DD80" s="40"/>
      <c r="DE80" s="40"/>
      <c r="DF80" s="40"/>
      <c r="DG80" s="41"/>
      <c r="DH80" s="40"/>
      <c r="DI80" s="41"/>
      <c r="DJ80" s="41"/>
      <c r="DK80" s="41"/>
      <c r="DL80" s="41"/>
      <c r="DM80" s="41"/>
      <c r="DN80" s="41"/>
      <c r="DO80" s="42"/>
      <c r="DP80" s="42"/>
      <c r="DQ80" s="42"/>
      <c r="DR80" s="42"/>
      <c r="DS80" s="42"/>
      <c r="DT80" s="42"/>
      <c r="DU80" s="49"/>
      <c r="DV80" s="49"/>
      <c r="DW80" s="41"/>
      <c r="DX80" s="42"/>
      <c r="DY80" s="42"/>
      <c r="DZ80" s="42"/>
      <c r="EA80" s="42"/>
      <c r="EB80" s="42"/>
      <c r="EC80" s="42"/>
      <c r="ED80" s="127"/>
      <c r="EE80" s="108"/>
      <c r="EF80" s="40"/>
      <c r="EG80" s="40"/>
      <c r="EH80" s="40"/>
      <c r="EI80" s="40"/>
      <c r="EJ80" s="40"/>
      <c r="EK80" s="40"/>
      <c r="EL80" s="40"/>
      <c r="EM80" s="40"/>
      <c r="EN80" s="41"/>
      <c r="EO80" s="40"/>
      <c r="EP80" s="41"/>
      <c r="EQ80" s="41"/>
      <c r="ER80" s="41"/>
      <c r="ES80" s="41"/>
      <c r="ET80" s="41"/>
      <c r="EU80" s="41"/>
      <c r="EV80" s="42"/>
      <c r="EW80" s="42"/>
      <c r="EX80" s="42"/>
      <c r="EY80" s="42"/>
      <c r="EZ80" s="42"/>
      <c r="FA80" s="42"/>
      <c r="FB80" s="49"/>
      <c r="FC80" s="49"/>
      <c r="FD80" s="41"/>
      <c r="FE80" s="42"/>
      <c r="FF80" s="42"/>
      <c r="FG80" s="42"/>
      <c r="FH80" s="42"/>
      <c r="FI80" s="42"/>
      <c r="FJ80" s="42"/>
      <c r="FK80" s="127"/>
      <c r="FL80" s="108"/>
      <c r="FM80" s="40"/>
      <c r="FN80" s="40"/>
      <c r="FO80" s="40"/>
      <c r="FP80" s="40"/>
      <c r="FQ80" s="40"/>
      <c r="FR80" s="40"/>
      <c r="FS80" s="40"/>
      <c r="FT80" s="40"/>
      <c r="FU80" s="41"/>
      <c r="FV80" s="40"/>
      <c r="FW80" s="41"/>
      <c r="FX80" s="41"/>
      <c r="FY80" s="41"/>
      <c r="FZ80" s="41"/>
      <c r="GA80" s="41"/>
      <c r="GB80" s="41"/>
      <c r="GC80" s="42"/>
      <c r="GD80" s="42"/>
      <c r="GE80" s="42"/>
      <c r="GF80" s="42"/>
      <c r="GG80" s="42"/>
      <c r="GH80" s="42"/>
      <c r="GI80" s="49"/>
      <c r="GJ80" s="49"/>
      <c r="GK80" s="41"/>
      <c r="GL80" s="42"/>
      <c r="GM80" s="42"/>
      <c r="GN80" s="42"/>
      <c r="GO80" s="42"/>
      <c r="GP80" s="42"/>
      <c r="GQ80" s="42"/>
      <c r="GR80" s="127"/>
      <c r="GS80" s="108"/>
      <c r="GT80" s="40"/>
      <c r="GU80" s="40"/>
      <c r="GV80" s="40"/>
      <c r="GW80" s="40"/>
      <c r="GX80" s="40"/>
      <c r="GY80" s="40"/>
      <c r="GZ80" s="40"/>
      <c r="HA80" s="40"/>
      <c r="HB80" s="41"/>
      <c r="HC80" s="40"/>
      <c r="HD80" s="41"/>
      <c r="HE80" s="41"/>
      <c r="HF80" s="41"/>
      <c r="HG80" s="41"/>
      <c r="HH80" s="41"/>
      <c r="HI80" s="41"/>
      <c r="HJ80" s="42"/>
      <c r="HK80" s="42"/>
      <c r="HL80" s="42"/>
      <c r="HM80" s="42"/>
      <c r="HN80" s="42"/>
      <c r="HO80" s="42"/>
      <c r="HP80" s="49"/>
      <c r="HQ80" s="49"/>
      <c r="HR80" s="41"/>
      <c r="HS80" s="42"/>
      <c r="HT80" s="42"/>
      <c r="HU80" s="42"/>
      <c r="HV80" s="42"/>
      <c r="HW80" s="42"/>
      <c r="HX80" s="42"/>
      <c r="HY80" s="130"/>
      <c r="HZ80" s="108"/>
    </row>
    <row r="81" spans="1:234" ht="15" customHeight="1" thickBot="1">
      <c r="A81" s="436" t="s">
        <v>57</v>
      </c>
      <c r="B81" s="437"/>
      <c r="C81" s="438"/>
      <c r="D81" s="133"/>
      <c r="E81" s="40"/>
      <c r="F81" s="40"/>
      <c r="G81" s="40"/>
      <c r="H81" s="40"/>
      <c r="I81" s="40"/>
      <c r="J81" s="40"/>
      <c r="K81" s="40"/>
      <c r="L81" s="40"/>
      <c r="M81" s="40"/>
      <c r="N81" s="40"/>
      <c r="O81" s="40"/>
      <c r="P81" s="40"/>
      <c r="Q81" s="40"/>
      <c r="R81" s="40"/>
      <c r="S81" s="40"/>
      <c r="T81" s="40"/>
      <c r="U81" s="40"/>
      <c r="V81" s="40"/>
      <c r="W81" s="40"/>
      <c r="X81" s="40"/>
      <c r="Y81" s="40"/>
      <c r="Z81" s="40"/>
      <c r="AA81" s="111"/>
      <c r="AB81" s="130"/>
      <c r="AC81" s="40"/>
      <c r="AD81" s="40"/>
      <c r="AE81" s="40"/>
      <c r="AF81" s="40"/>
      <c r="AG81" s="40"/>
      <c r="AH81" s="40"/>
      <c r="AI81" s="40"/>
      <c r="AJ81" s="47"/>
      <c r="AK81" s="40"/>
      <c r="AL81" s="40"/>
      <c r="AM81" s="40"/>
      <c r="AN81" s="40"/>
      <c r="AO81" s="40"/>
      <c r="AP81" s="40"/>
      <c r="AQ81" s="40"/>
      <c r="AR81" s="40"/>
      <c r="AS81" s="41"/>
      <c r="AT81" s="40"/>
      <c r="AU81" s="41"/>
      <c r="AV81" s="41"/>
      <c r="AW81" s="41"/>
      <c r="AX81" s="41"/>
      <c r="AY81" s="41"/>
      <c r="AZ81" s="41"/>
      <c r="BA81" s="42"/>
      <c r="BB81" s="42"/>
      <c r="BC81" s="42"/>
      <c r="BD81" s="42"/>
      <c r="BE81" s="42"/>
      <c r="BF81" s="42"/>
      <c r="BG81" s="49"/>
      <c r="BH81" s="49"/>
      <c r="BI81" s="41"/>
      <c r="BJ81" s="42"/>
      <c r="BK81" s="42"/>
      <c r="BL81" s="42"/>
      <c r="BM81" s="42"/>
      <c r="BN81" s="42"/>
      <c r="BO81" s="42"/>
      <c r="BP81" s="41"/>
      <c r="BQ81" s="47"/>
      <c r="BR81" s="40"/>
      <c r="BS81" s="40"/>
      <c r="BT81" s="40"/>
      <c r="BU81" s="40"/>
      <c r="BV81" s="40"/>
      <c r="BW81" s="40"/>
      <c r="BX81" s="40"/>
      <c r="BY81" s="40"/>
      <c r="BZ81" s="41"/>
      <c r="CA81" s="40"/>
      <c r="CB81" s="41"/>
      <c r="CC81" s="41"/>
      <c r="CD81" s="41"/>
      <c r="CE81" s="41"/>
      <c r="CF81" s="41"/>
      <c r="CG81" s="41"/>
      <c r="CH81" s="42"/>
      <c r="CI81" s="42"/>
      <c r="CJ81" s="42"/>
      <c r="CK81" s="42"/>
      <c r="CL81" s="42"/>
      <c r="CM81" s="42"/>
      <c r="CN81" s="49"/>
      <c r="CO81" s="49"/>
      <c r="CP81" s="41"/>
      <c r="CQ81" s="42"/>
      <c r="CR81" s="42"/>
      <c r="CS81" s="42"/>
      <c r="CT81" s="42"/>
      <c r="CU81" s="42"/>
      <c r="CV81" s="42"/>
      <c r="CW81" s="41"/>
      <c r="CX81" s="47"/>
      <c r="CY81" s="40"/>
      <c r="CZ81" s="40"/>
      <c r="DA81" s="40"/>
      <c r="DB81" s="40"/>
      <c r="DC81" s="40"/>
      <c r="DD81" s="40"/>
      <c r="DE81" s="40"/>
      <c r="DF81" s="40"/>
      <c r="DG81" s="41"/>
      <c r="DH81" s="40"/>
      <c r="DI81" s="41"/>
      <c r="DJ81" s="41"/>
      <c r="DK81" s="41"/>
      <c r="DL81" s="41"/>
      <c r="DM81" s="41"/>
      <c r="DN81" s="41"/>
      <c r="DO81" s="42"/>
      <c r="DP81" s="42"/>
      <c r="DQ81" s="42"/>
      <c r="DR81" s="42"/>
      <c r="DS81" s="42"/>
      <c r="DT81" s="42"/>
      <c r="DU81" s="49"/>
      <c r="DV81" s="49"/>
      <c r="DW81" s="41"/>
      <c r="DX81" s="42"/>
      <c r="DY81" s="42"/>
      <c r="DZ81" s="42"/>
      <c r="EA81" s="42"/>
      <c r="EB81" s="42"/>
      <c r="EC81" s="42"/>
      <c r="ED81" s="41"/>
      <c r="EE81" s="47"/>
      <c r="EF81" s="40"/>
      <c r="EG81" s="40"/>
      <c r="EH81" s="40"/>
      <c r="EI81" s="40"/>
      <c r="EJ81" s="40"/>
      <c r="EK81" s="40"/>
      <c r="EL81" s="40"/>
      <c r="EM81" s="40"/>
      <c r="EN81" s="41"/>
      <c r="EO81" s="40"/>
      <c r="EP81" s="41"/>
      <c r="EQ81" s="41"/>
      <c r="ER81" s="41"/>
      <c r="ES81" s="41"/>
      <c r="ET81" s="41"/>
      <c r="EU81" s="41"/>
      <c r="EV81" s="42"/>
      <c r="EW81" s="42"/>
      <c r="EX81" s="42"/>
      <c r="EY81" s="42"/>
      <c r="EZ81" s="42"/>
      <c r="FA81" s="42"/>
      <c r="FB81" s="49"/>
      <c r="FC81" s="49"/>
      <c r="FD81" s="41"/>
      <c r="FE81" s="42"/>
      <c r="FF81" s="42"/>
      <c r="FG81" s="42"/>
      <c r="FH81" s="42"/>
      <c r="FI81" s="42"/>
      <c r="FJ81" s="42"/>
      <c r="FK81" s="42"/>
      <c r="FL81" s="47"/>
      <c r="FM81" s="40"/>
      <c r="FN81" s="40"/>
      <c r="FO81" s="40"/>
      <c r="FP81" s="40"/>
      <c r="FQ81" s="40"/>
      <c r="FR81" s="40"/>
      <c r="FS81" s="40"/>
      <c r="FT81" s="40"/>
      <c r="FU81" s="41"/>
      <c r="FV81" s="40"/>
      <c r="FW81" s="41"/>
      <c r="FX81" s="41"/>
      <c r="FY81" s="41"/>
      <c r="FZ81" s="41"/>
      <c r="GA81" s="41"/>
      <c r="GB81" s="41"/>
      <c r="GC81" s="42"/>
      <c r="GD81" s="42"/>
      <c r="GE81" s="42"/>
      <c r="GF81" s="42"/>
      <c r="GG81" s="42"/>
      <c r="GH81" s="42"/>
      <c r="GI81" s="49"/>
      <c r="GJ81" s="49"/>
      <c r="GK81" s="41"/>
      <c r="GL81" s="42"/>
      <c r="GM81" s="42"/>
      <c r="GN81" s="42"/>
      <c r="GO81" s="42"/>
      <c r="GP81" s="42"/>
      <c r="GQ81" s="42"/>
      <c r="GR81" s="42"/>
      <c r="GS81" s="47"/>
      <c r="GT81" s="40"/>
      <c r="GU81" s="40"/>
      <c r="GV81" s="40"/>
      <c r="GW81" s="40"/>
      <c r="GX81" s="40"/>
      <c r="GY81" s="40"/>
      <c r="GZ81" s="40"/>
      <c r="HA81" s="40"/>
      <c r="HB81" s="41"/>
      <c r="HC81" s="40"/>
      <c r="HD81" s="41"/>
      <c r="HE81" s="41"/>
      <c r="HF81" s="41"/>
      <c r="HG81" s="41"/>
      <c r="HH81" s="41"/>
      <c r="HI81" s="41"/>
      <c r="HJ81" s="42"/>
      <c r="HK81" s="42"/>
      <c r="HL81" s="42"/>
      <c r="HM81" s="42"/>
      <c r="HN81" s="42"/>
      <c r="HO81" s="42"/>
      <c r="HP81" s="49"/>
      <c r="HQ81" s="49"/>
      <c r="HR81" s="41"/>
      <c r="HS81" s="42"/>
      <c r="HT81" s="42"/>
      <c r="HU81" s="42"/>
      <c r="HV81" s="42"/>
      <c r="HW81" s="42"/>
      <c r="HX81" s="42"/>
      <c r="HY81" s="42"/>
      <c r="HZ81" s="47"/>
    </row>
    <row r="82" spans="1:234" ht="15" customHeight="1" thickBot="1">
      <c r="A82" s="436" t="s">
        <v>376</v>
      </c>
      <c r="B82" s="437"/>
      <c r="C82" s="438"/>
      <c r="D82" s="134" t="e">
        <f t="shared" ref="D82:AI82" si="7">SUM(D81)/D80</f>
        <v>#DIV/0!</v>
      </c>
      <c r="E82" s="109" t="e">
        <f t="shared" si="7"/>
        <v>#DIV/0!</v>
      </c>
      <c r="F82" s="109" t="e">
        <f t="shared" si="7"/>
        <v>#DIV/0!</v>
      </c>
      <c r="G82" s="109" t="e">
        <f t="shared" si="7"/>
        <v>#DIV/0!</v>
      </c>
      <c r="H82" s="109" t="e">
        <f t="shared" si="7"/>
        <v>#DIV/0!</v>
      </c>
      <c r="I82" s="109" t="e">
        <f t="shared" si="7"/>
        <v>#DIV/0!</v>
      </c>
      <c r="J82" s="109" t="e">
        <f t="shared" si="7"/>
        <v>#DIV/0!</v>
      </c>
      <c r="K82" s="109" t="e">
        <f t="shared" si="7"/>
        <v>#DIV/0!</v>
      </c>
      <c r="L82" s="109" t="e">
        <f t="shared" si="7"/>
        <v>#DIV/0!</v>
      </c>
      <c r="M82" s="109" t="e">
        <f t="shared" si="7"/>
        <v>#DIV/0!</v>
      </c>
      <c r="N82" s="109" t="e">
        <f t="shared" si="7"/>
        <v>#DIV/0!</v>
      </c>
      <c r="O82" s="109" t="e">
        <f t="shared" si="7"/>
        <v>#DIV/0!</v>
      </c>
      <c r="P82" s="109" t="e">
        <f t="shared" si="7"/>
        <v>#DIV/0!</v>
      </c>
      <c r="Q82" s="109" t="e">
        <f t="shared" si="7"/>
        <v>#DIV/0!</v>
      </c>
      <c r="R82" s="109" t="e">
        <f t="shared" si="7"/>
        <v>#DIV/0!</v>
      </c>
      <c r="S82" s="109" t="e">
        <f t="shared" si="7"/>
        <v>#DIV/0!</v>
      </c>
      <c r="T82" s="109" t="e">
        <f t="shared" si="7"/>
        <v>#DIV/0!</v>
      </c>
      <c r="U82" s="109" t="e">
        <f t="shared" si="7"/>
        <v>#DIV/0!</v>
      </c>
      <c r="V82" s="109" t="e">
        <f t="shared" si="7"/>
        <v>#DIV/0!</v>
      </c>
      <c r="W82" s="109" t="e">
        <f t="shared" si="7"/>
        <v>#DIV/0!</v>
      </c>
      <c r="X82" s="109" t="e">
        <f t="shared" si="7"/>
        <v>#DIV/0!</v>
      </c>
      <c r="Y82" s="109" t="e">
        <f t="shared" si="7"/>
        <v>#DIV/0!</v>
      </c>
      <c r="Z82" s="109" t="e">
        <f t="shared" si="7"/>
        <v>#DIV/0!</v>
      </c>
      <c r="AA82" s="112" t="e">
        <f t="shared" si="7"/>
        <v>#DIV/0!</v>
      </c>
      <c r="AB82" s="128" t="e">
        <f t="shared" si="7"/>
        <v>#DIV/0!</v>
      </c>
      <c r="AC82" s="109" t="e">
        <f t="shared" si="7"/>
        <v>#DIV/0!</v>
      </c>
      <c r="AD82" s="109" t="e">
        <f t="shared" si="7"/>
        <v>#DIV/0!</v>
      </c>
      <c r="AE82" s="109" t="e">
        <f t="shared" si="7"/>
        <v>#DIV/0!</v>
      </c>
      <c r="AF82" s="109" t="e">
        <f t="shared" si="7"/>
        <v>#DIV/0!</v>
      </c>
      <c r="AG82" s="109" t="e">
        <f t="shared" si="7"/>
        <v>#DIV/0!</v>
      </c>
      <c r="AH82" s="109" t="e">
        <f t="shared" si="7"/>
        <v>#DIV/0!</v>
      </c>
      <c r="AI82" s="109" t="e">
        <f t="shared" si="7"/>
        <v>#DIV/0!</v>
      </c>
      <c r="AJ82" s="60"/>
      <c r="AK82" s="109" t="e">
        <f t="shared" ref="AK82:BP82" si="8">SUM(AK81/AK80)</f>
        <v>#DIV/0!</v>
      </c>
      <c r="AL82" s="109" t="e">
        <f t="shared" si="8"/>
        <v>#DIV/0!</v>
      </c>
      <c r="AM82" s="109" t="e">
        <f t="shared" si="8"/>
        <v>#DIV/0!</v>
      </c>
      <c r="AN82" s="109" t="e">
        <f t="shared" si="8"/>
        <v>#DIV/0!</v>
      </c>
      <c r="AO82" s="109" t="e">
        <f t="shared" si="8"/>
        <v>#DIV/0!</v>
      </c>
      <c r="AP82" s="109" t="e">
        <f t="shared" si="8"/>
        <v>#DIV/0!</v>
      </c>
      <c r="AQ82" s="109" t="e">
        <f t="shared" si="8"/>
        <v>#DIV/0!</v>
      </c>
      <c r="AR82" s="109" t="e">
        <f t="shared" si="8"/>
        <v>#DIV/0!</v>
      </c>
      <c r="AS82" s="109" t="e">
        <f t="shared" si="8"/>
        <v>#DIV/0!</v>
      </c>
      <c r="AT82" s="109" t="e">
        <f t="shared" si="8"/>
        <v>#DIV/0!</v>
      </c>
      <c r="AU82" s="109" t="e">
        <f t="shared" si="8"/>
        <v>#DIV/0!</v>
      </c>
      <c r="AV82" s="109" t="e">
        <f t="shared" si="8"/>
        <v>#DIV/0!</v>
      </c>
      <c r="AW82" s="109" t="e">
        <f t="shared" si="8"/>
        <v>#DIV/0!</v>
      </c>
      <c r="AX82" s="109" t="e">
        <f t="shared" si="8"/>
        <v>#DIV/0!</v>
      </c>
      <c r="AY82" s="109" t="e">
        <f t="shared" si="8"/>
        <v>#DIV/0!</v>
      </c>
      <c r="AZ82" s="109" t="e">
        <f t="shared" si="8"/>
        <v>#DIV/0!</v>
      </c>
      <c r="BA82" s="109" t="e">
        <f t="shared" si="8"/>
        <v>#DIV/0!</v>
      </c>
      <c r="BB82" s="109" t="e">
        <f t="shared" si="8"/>
        <v>#DIV/0!</v>
      </c>
      <c r="BC82" s="109" t="e">
        <f t="shared" si="8"/>
        <v>#DIV/0!</v>
      </c>
      <c r="BD82" s="109" t="e">
        <f t="shared" si="8"/>
        <v>#DIV/0!</v>
      </c>
      <c r="BE82" s="109" t="e">
        <f t="shared" si="8"/>
        <v>#DIV/0!</v>
      </c>
      <c r="BF82" s="109" t="e">
        <f t="shared" si="8"/>
        <v>#DIV/0!</v>
      </c>
      <c r="BG82" s="109" t="e">
        <f t="shared" si="8"/>
        <v>#DIV/0!</v>
      </c>
      <c r="BH82" s="109" t="e">
        <f t="shared" si="8"/>
        <v>#DIV/0!</v>
      </c>
      <c r="BI82" s="109" t="e">
        <f t="shared" si="8"/>
        <v>#DIV/0!</v>
      </c>
      <c r="BJ82" s="109" t="e">
        <f t="shared" si="8"/>
        <v>#DIV/0!</v>
      </c>
      <c r="BK82" s="109" t="e">
        <f t="shared" si="8"/>
        <v>#DIV/0!</v>
      </c>
      <c r="BL82" s="109" t="e">
        <f t="shared" si="8"/>
        <v>#DIV/0!</v>
      </c>
      <c r="BM82" s="109" t="e">
        <f t="shared" si="8"/>
        <v>#DIV/0!</v>
      </c>
      <c r="BN82" s="109" t="e">
        <f t="shared" si="8"/>
        <v>#DIV/0!</v>
      </c>
      <c r="BO82" s="109" t="e">
        <f t="shared" si="8"/>
        <v>#DIV/0!</v>
      </c>
      <c r="BP82" s="109" t="e">
        <f t="shared" si="8"/>
        <v>#DIV/0!</v>
      </c>
      <c r="BQ82" s="60"/>
      <c r="BR82" s="109" t="e">
        <f t="shared" ref="BR82:CW82" si="9">SUM(BR81/BR80)</f>
        <v>#DIV/0!</v>
      </c>
      <c r="BS82" s="109" t="e">
        <f t="shared" si="9"/>
        <v>#DIV/0!</v>
      </c>
      <c r="BT82" s="109" t="e">
        <f t="shared" si="9"/>
        <v>#DIV/0!</v>
      </c>
      <c r="BU82" s="109" t="e">
        <f t="shared" si="9"/>
        <v>#DIV/0!</v>
      </c>
      <c r="BV82" s="109" t="e">
        <f t="shared" si="9"/>
        <v>#DIV/0!</v>
      </c>
      <c r="BW82" s="109" t="e">
        <f t="shared" si="9"/>
        <v>#DIV/0!</v>
      </c>
      <c r="BX82" s="109" t="e">
        <f t="shared" si="9"/>
        <v>#DIV/0!</v>
      </c>
      <c r="BY82" s="109" t="e">
        <f t="shared" si="9"/>
        <v>#DIV/0!</v>
      </c>
      <c r="BZ82" s="109" t="e">
        <f t="shared" si="9"/>
        <v>#DIV/0!</v>
      </c>
      <c r="CA82" s="109" t="e">
        <f t="shared" si="9"/>
        <v>#DIV/0!</v>
      </c>
      <c r="CB82" s="109" t="e">
        <f t="shared" si="9"/>
        <v>#DIV/0!</v>
      </c>
      <c r="CC82" s="109" t="e">
        <f t="shared" si="9"/>
        <v>#DIV/0!</v>
      </c>
      <c r="CD82" s="109" t="e">
        <f t="shared" si="9"/>
        <v>#DIV/0!</v>
      </c>
      <c r="CE82" s="109" t="e">
        <f t="shared" si="9"/>
        <v>#DIV/0!</v>
      </c>
      <c r="CF82" s="109" t="e">
        <f t="shared" si="9"/>
        <v>#DIV/0!</v>
      </c>
      <c r="CG82" s="109" t="e">
        <f t="shared" si="9"/>
        <v>#DIV/0!</v>
      </c>
      <c r="CH82" s="109" t="e">
        <f t="shared" si="9"/>
        <v>#DIV/0!</v>
      </c>
      <c r="CI82" s="109" t="e">
        <f t="shared" si="9"/>
        <v>#DIV/0!</v>
      </c>
      <c r="CJ82" s="109" t="e">
        <f t="shared" si="9"/>
        <v>#DIV/0!</v>
      </c>
      <c r="CK82" s="109" t="e">
        <f t="shared" si="9"/>
        <v>#DIV/0!</v>
      </c>
      <c r="CL82" s="109" t="e">
        <f t="shared" si="9"/>
        <v>#DIV/0!</v>
      </c>
      <c r="CM82" s="109" t="e">
        <f t="shared" si="9"/>
        <v>#DIV/0!</v>
      </c>
      <c r="CN82" s="109" t="e">
        <f t="shared" si="9"/>
        <v>#DIV/0!</v>
      </c>
      <c r="CO82" s="109" t="e">
        <f t="shared" si="9"/>
        <v>#DIV/0!</v>
      </c>
      <c r="CP82" s="109" t="e">
        <f t="shared" si="9"/>
        <v>#DIV/0!</v>
      </c>
      <c r="CQ82" s="109" t="e">
        <f t="shared" si="9"/>
        <v>#DIV/0!</v>
      </c>
      <c r="CR82" s="109" t="e">
        <f t="shared" si="9"/>
        <v>#DIV/0!</v>
      </c>
      <c r="CS82" s="109" t="e">
        <f t="shared" si="9"/>
        <v>#DIV/0!</v>
      </c>
      <c r="CT82" s="109" t="e">
        <f t="shared" si="9"/>
        <v>#DIV/0!</v>
      </c>
      <c r="CU82" s="109" t="e">
        <f t="shared" si="9"/>
        <v>#DIV/0!</v>
      </c>
      <c r="CV82" s="109" t="e">
        <f t="shared" si="9"/>
        <v>#DIV/0!</v>
      </c>
      <c r="CW82" s="128" t="e">
        <f t="shared" si="9"/>
        <v>#DIV/0!</v>
      </c>
      <c r="CX82" s="60"/>
      <c r="CY82" s="109" t="e">
        <f t="shared" ref="CY82:ED82" si="10">SUM(CY81/CY80)</f>
        <v>#DIV/0!</v>
      </c>
      <c r="CZ82" s="109" t="e">
        <f t="shared" si="10"/>
        <v>#DIV/0!</v>
      </c>
      <c r="DA82" s="109" t="e">
        <f t="shared" si="10"/>
        <v>#DIV/0!</v>
      </c>
      <c r="DB82" s="109" t="e">
        <f t="shared" si="10"/>
        <v>#DIV/0!</v>
      </c>
      <c r="DC82" s="109" t="e">
        <f t="shared" si="10"/>
        <v>#DIV/0!</v>
      </c>
      <c r="DD82" s="109" t="e">
        <f t="shared" si="10"/>
        <v>#DIV/0!</v>
      </c>
      <c r="DE82" s="109" t="e">
        <f t="shared" si="10"/>
        <v>#DIV/0!</v>
      </c>
      <c r="DF82" s="109" t="e">
        <f t="shared" si="10"/>
        <v>#DIV/0!</v>
      </c>
      <c r="DG82" s="109" t="e">
        <f t="shared" si="10"/>
        <v>#DIV/0!</v>
      </c>
      <c r="DH82" s="109" t="e">
        <f t="shared" si="10"/>
        <v>#DIV/0!</v>
      </c>
      <c r="DI82" s="109" t="e">
        <f t="shared" si="10"/>
        <v>#DIV/0!</v>
      </c>
      <c r="DJ82" s="109" t="e">
        <f t="shared" si="10"/>
        <v>#DIV/0!</v>
      </c>
      <c r="DK82" s="109" t="e">
        <f t="shared" si="10"/>
        <v>#DIV/0!</v>
      </c>
      <c r="DL82" s="109" t="e">
        <f t="shared" si="10"/>
        <v>#DIV/0!</v>
      </c>
      <c r="DM82" s="109" t="e">
        <f t="shared" si="10"/>
        <v>#DIV/0!</v>
      </c>
      <c r="DN82" s="109" t="e">
        <f t="shared" si="10"/>
        <v>#DIV/0!</v>
      </c>
      <c r="DO82" s="109" t="e">
        <f t="shared" si="10"/>
        <v>#DIV/0!</v>
      </c>
      <c r="DP82" s="109" t="e">
        <f t="shared" si="10"/>
        <v>#DIV/0!</v>
      </c>
      <c r="DQ82" s="109" t="e">
        <f t="shared" si="10"/>
        <v>#DIV/0!</v>
      </c>
      <c r="DR82" s="109" t="e">
        <f t="shared" si="10"/>
        <v>#DIV/0!</v>
      </c>
      <c r="DS82" s="109" t="e">
        <f t="shared" si="10"/>
        <v>#DIV/0!</v>
      </c>
      <c r="DT82" s="109" t="e">
        <f t="shared" si="10"/>
        <v>#DIV/0!</v>
      </c>
      <c r="DU82" s="109" t="e">
        <f t="shared" si="10"/>
        <v>#DIV/0!</v>
      </c>
      <c r="DV82" s="109" t="e">
        <f t="shared" si="10"/>
        <v>#DIV/0!</v>
      </c>
      <c r="DW82" s="109" t="e">
        <f t="shared" si="10"/>
        <v>#DIV/0!</v>
      </c>
      <c r="DX82" s="109" t="e">
        <f t="shared" si="10"/>
        <v>#DIV/0!</v>
      </c>
      <c r="DY82" s="109" t="e">
        <f t="shared" si="10"/>
        <v>#DIV/0!</v>
      </c>
      <c r="DZ82" s="109" t="e">
        <f t="shared" si="10"/>
        <v>#DIV/0!</v>
      </c>
      <c r="EA82" s="109" t="e">
        <f t="shared" si="10"/>
        <v>#DIV/0!</v>
      </c>
      <c r="EB82" s="109" t="e">
        <f t="shared" si="10"/>
        <v>#DIV/0!</v>
      </c>
      <c r="EC82" s="109" t="e">
        <f t="shared" si="10"/>
        <v>#DIV/0!</v>
      </c>
      <c r="ED82" s="128" t="e">
        <f t="shared" si="10"/>
        <v>#DIV/0!</v>
      </c>
      <c r="EE82" s="60"/>
      <c r="EF82" s="40" t="e">
        <f t="shared" ref="EF82:FK82" si="11">SUM(EF81/EF80)</f>
        <v>#DIV/0!</v>
      </c>
      <c r="EG82" s="40" t="e">
        <f t="shared" si="11"/>
        <v>#DIV/0!</v>
      </c>
      <c r="EH82" s="40" t="e">
        <f t="shared" si="11"/>
        <v>#DIV/0!</v>
      </c>
      <c r="EI82" s="40" t="e">
        <f t="shared" si="11"/>
        <v>#DIV/0!</v>
      </c>
      <c r="EJ82" s="40" t="e">
        <f t="shared" si="11"/>
        <v>#DIV/0!</v>
      </c>
      <c r="EK82" s="40" t="e">
        <f t="shared" si="11"/>
        <v>#DIV/0!</v>
      </c>
      <c r="EL82" s="40" t="e">
        <f t="shared" si="11"/>
        <v>#DIV/0!</v>
      </c>
      <c r="EM82" s="40" t="e">
        <f t="shared" si="11"/>
        <v>#DIV/0!</v>
      </c>
      <c r="EN82" s="41" t="e">
        <f t="shared" si="11"/>
        <v>#DIV/0!</v>
      </c>
      <c r="EO82" s="40" t="e">
        <f t="shared" si="11"/>
        <v>#DIV/0!</v>
      </c>
      <c r="EP82" s="41" t="e">
        <f t="shared" si="11"/>
        <v>#DIV/0!</v>
      </c>
      <c r="EQ82" s="41" t="e">
        <f t="shared" si="11"/>
        <v>#DIV/0!</v>
      </c>
      <c r="ER82" s="41" t="e">
        <f t="shared" si="11"/>
        <v>#DIV/0!</v>
      </c>
      <c r="ES82" s="41" t="e">
        <f t="shared" si="11"/>
        <v>#DIV/0!</v>
      </c>
      <c r="ET82" s="41" t="e">
        <f t="shared" si="11"/>
        <v>#DIV/0!</v>
      </c>
      <c r="EU82" s="41" t="e">
        <f t="shared" si="11"/>
        <v>#DIV/0!</v>
      </c>
      <c r="EV82" s="42" t="e">
        <f t="shared" si="11"/>
        <v>#DIV/0!</v>
      </c>
      <c r="EW82" s="42" t="e">
        <f t="shared" si="11"/>
        <v>#DIV/0!</v>
      </c>
      <c r="EX82" s="42" t="e">
        <f t="shared" si="11"/>
        <v>#DIV/0!</v>
      </c>
      <c r="EY82" s="42" t="e">
        <f t="shared" si="11"/>
        <v>#DIV/0!</v>
      </c>
      <c r="EZ82" s="42" t="e">
        <f t="shared" si="11"/>
        <v>#DIV/0!</v>
      </c>
      <c r="FA82" s="42" t="e">
        <f t="shared" si="11"/>
        <v>#DIV/0!</v>
      </c>
      <c r="FB82" s="49" t="e">
        <f t="shared" si="11"/>
        <v>#DIV/0!</v>
      </c>
      <c r="FC82" s="49" t="e">
        <f t="shared" si="11"/>
        <v>#DIV/0!</v>
      </c>
      <c r="FD82" s="41" t="e">
        <f t="shared" si="11"/>
        <v>#DIV/0!</v>
      </c>
      <c r="FE82" s="42" t="e">
        <f t="shared" si="11"/>
        <v>#DIV/0!</v>
      </c>
      <c r="FF82" s="42" t="e">
        <f t="shared" si="11"/>
        <v>#DIV/0!</v>
      </c>
      <c r="FG82" s="42" t="e">
        <f t="shared" si="11"/>
        <v>#DIV/0!</v>
      </c>
      <c r="FH82" s="42" t="e">
        <f t="shared" si="11"/>
        <v>#DIV/0!</v>
      </c>
      <c r="FI82" s="42" t="e">
        <f t="shared" si="11"/>
        <v>#DIV/0!</v>
      </c>
      <c r="FJ82" s="42" t="e">
        <f t="shared" si="11"/>
        <v>#DIV/0!</v>
      </c>
      <c r="FK82" s="42" t="e">
        <f t="shared" si="11"/>
        <v>#DIV/0!</v>
      </c>
      <c r="FL82" s="60"/>
      <c r="FM82" s="40" t="e">
        <f t="shared" ref="FM82:GR82" si="12">SUM(FM81/FM80)</f>
        <v>#DIV/0!</v>
      </c>
      <c r="FN82" s="40" t="e">
        <f t="shared" si="12"/>
        <v>#DIV/0!</v>
      </c>
      <c r="FO82" s="40" t="e">
        <f t="shared" si="12"/>
        <v>#DIV/0!</v>
      </c>
      <c r="FP82" s="40" t="e">
        <f t="shared" si="12"/>
        <v>#DIV/0!</v>
      </c>
      <c r="FQ82" s="40" t="e">
        <f t="shared" si="12"/>
        <v>#DIV/0!</v>
      </c>
      <c r="FR82" s="40" t="e">
        <f t="shared" si="12"/>
        <v>#DIV/0!</v>
      </c>
      <c r="FS82" s="40" t="e">
        <f t="shared" si="12"/>
        <v>#DIV/0!</v>
      </c>
      <c r="FT82" s="40" t="e">
        <f t="shared" si="12"/>
        <v>#DIV/0!</v>
      </c>
      <c r="FU82" s="41" t="e">
        <f t="shared" si="12"/>
        <v>#DIV/0!</v>
      </c>
      <c r="FV82" s="40" t="e">
        <f t="shared" si="12"/>
        <v>#DIV/0!</v>
      </c>
      <c r="FW82" s="41" t="e">
        <f t="shared" si="12"/>
        <v>#DIV/0!</v>
      </c>
      <c r="FX82" s="41" t="e">
        <f t="shared" si="12"/>
        <v>#DIV/0!</v>
      </c>
      <c r="FY82" s="41" t="e">
        <f t="shared" si="12"/>
        <v>#DIV/0!</v>
      </c>
      <c r="FZ82" s="41" t="e">
        <f t="shared" si="12"/>
        <v>#DIV/0!</v>
      </c>
      <c r="GA82" s="41" t="e">
        <f t="shared" si="12"/>
        <v>#DIV/0!</v>
      </c>
      <c r="GB82" s="41" t="e">
        <f t="shared" si="12"/>
        <v>#DIV/0!</v>
      </c>
      <c r="GC82" s="42" t="e">
        <f t="shared" si="12"/>
        <v>#DIV/0!</v>
      </c>
      <c r="GD82" s="42" t="e">
        <f t="shared" si="12"/>
        <v>#DIV/0!</v>
      </c>
      <c r="GE82" s="42" t="e">
        <f t="shared" si="12"/>
        <v>#DIV/0!</v>
      </c>
      <c r="GF82" s="42" t="e">
        <f t="shared" si="12"/>
        <v>#DIV/0!</v>
      </c>
      <c r="GG82" s="42" t="e">
        <f t="shared" si="12"/>
        <v>#DIV/0!</v>
      </c>
      <c r="GH82" s="42" t="e">
        <f t="shared" si="12"/>
        <v>#DIV/0!</v>
      </c>
      <c r="GI82" s="49" t="e">
        <f t="shared" si="12"/>
        <v>#DIV/0!</v>
      </c>
      <c r="GJ82" s="49" t="e">
        <f t="shared" si="12"/>
        <v>#DIV/0!</v>
      </c>
      <c r="GK82" s="41" t="e">
        <f t="shared" si="12"/>
        <v>#DIV/0!</v>
      </c>
      <c r="GL82" s="42" t="e">
        <f t="shared" si="12"/>
        <v>#DIV/0!</v>
      </c>
      <c r="GM82" s="42" t="e">
        <f t="shared" si="12"/>
        <v>#DIV/0!</v>
      </c>
      <c r="GN82" s="42" t="e">
        <f t="shared" si="12"/>
        <v>#DIV/0!</v>
      </c>
      <c r="GO82" s="42" t="e">
        <f t="shared" si="12"/>
        <v>#DIV/0!</v>
      </c>
      <c r="GP82" s="42" t="e">
        <f t="shared" si="12"/>
        <v>#DIV/0!</v>
      </c>
      <c r="GQ82" s="42" t="e">
        <f t="shared" si="12"/>
        <v>#DIV/0!</v>
      </c>
      <c r="GR82" s="42" t="e">
        <f t="shared" si="12"/>
        <v>#DIV/0!</v>
      </c>
      <c r="GS82" s="60"/>
      <c r="GT82" s="40" t="e">
        <f t="shared" ref="GT82:HY82" si="13">SUM(GT81/GT80)</f>
        <v>#DIV/0!</v>
      </c>
      <c r="GU82" s="40" t="e">
        <f t="shared" si="13"/>
        <v>#DIV/0!</v>
      </c>
      <c r="GV82" s="40" t="e">
        <f t="shared" si="13"/>
        <v>#DIV/0!</v>
      </c>
      <c r="GW82" s="40" t="e">
        <f t="shared" si="13"/>
        <v>#DIV/0!</v>
      </c>
      <c r="GX82" s="40" t="e">
        <f t="shared" si="13"/>
        <v>#DIV/0!</v>
      </c>
      <c r="GY82" s="40" t="e">
        <f t="shared" si="13"/>
        <v>#DIV/0!</v>
      </c>
      <c r="GZ82" s="40" t="e">
        <f t="shared" si="13"/>
        <v>#DIV/0!</v>
      </c>
      <c r="HA82" s="40" t="e">
        <f t="shared" si="13"/>
        <v>#DIV/0!</v>
      </c>
      <c r="HB82" s="41" t="e">
        <f t="shared" si="13"/>
        <v>#DIV/0!</v>
      </c>
      <c r="HC82" s="40" t="e">
        <f t="shared" si="13"/>
        <v>#DIV/0!</v>
      </c>
      <c r="HD82" s="41" t="e">
        <f t="shared" si="13"/>
        <v>#DIV/0!</v>
      </c>
      <c r="HE82" s="41" t="e">
        <f t="shared" si="13"/>
        <v>#DIV/0!</v>
      </c>
      <c r="HF82" s="41" t="e">
        <f t="shared" si="13"/>
        <v>#DIV/0!</v>
      </c>
      <c r="HG82" s="41" t="e">
        <f t="shared" si="13"/>
        <v>#DIV/0!</v>
      </c>
      <c r="HH82" s="41" t="e">
        <f t="shared" si="13"/>
        <v>#DIV/0!</v>
      </c>
      <c r="HI82" s="41" t="e">
        <f t="shared" si="13"/>
        <v>#DIV/0!</v>
      </c>
      <c r="HJ82" s="42" t="e">
        <f t="shared" si="13"/>
        <v>#DIV/0!</v>
      </c>
      <c r="HK82" s="42" t="e">
        <f t="shared" si="13"/>
        <v>#DIV/0!</v>
      </c>
      <c r="HL82" s="42" t="e">
        <f t="shared" si="13"/>
        <v>#DIV/0!</v>
      </c>
      <c r="HM82" s="42" t="e">
        <f t="shared" si="13"/>
        <v>#DIV/0!</v>
      </c>
      <c r="HN82" s="42" t="e">
        <f t="shared" si="13"/>
        <v>#DIV/0!</v>
      </c>
      <c r="HO82" s="42" t="e">
        <f t="shared" si="13"/>
        <v>#DIV/0!</v>
      </c>
      <c r="HP82" s="49" t="e">
        <f t="shared" si="13"/>
        <v>#DIV/0!</v>
      </c>
      <c r="HQ82" s="49" t="e">
        <f t="shared" si="13"/>
        <v>#DIV/0!</v>
      </c>
      <c r="HR82" s="41" t="e">
        <f t="shared" si="13"/>
        <v>#DIV/0!</v>
      </c>
      <c r="HS82" s="42" t="e">
        <f t="shared" si="13"/>
        <v>#DIV/0!</v>
      </c>
      <c r="HT82" s="42" t="e">
        <f t="shared" si="13"/>
        <v>#DIV/0!</v>
      </c>
      <c r="HU82" s="42" t="e">
        <f t="shared" si="13"/>
        <v>#DIV/0!</v>
      </c>
      <c r="HV82" s="42" t="e">
        <f t="shared" si="13"/>
        <v>#DIV/0!</v>
      </c>
      <c r="HW82" s="42" t="e">
        <f t="shared" si="13"/>
        <v>#DIV/0!</v>
      </c>
      <c r="HX82" s="42" t="e">
        <f t="shared" si="13"/>
        <v>#DIV/0!</v>
      </c>
      <c r="HY82" s="42" t="e">
        <f t="shared" si="13"/>
        <v>#DIV/0!</v>
      </c>
      <c r="HZ82" s="60"/>
    </row>
  </sheetData>
  <sheetProtection password="CB89" sheet="1"/>
  <customSheetViews>
    <customSheetView guid="{40F3301A-350B-4C91-8A86-FCF6B8B00353}" scale="50" showPageBreaks="1" showGridLines="0" view="pageBreakPreview" topLeftCell="A33">
      <selection activeCell="G43" sqref="G43:AI43"/>
      <colBreaks count="6" manualBreakCount="6">
        <brk id="36" max="1048575" man="1"/>
        <brk id="69" max="1048575" man="1"/>
        <brk id="102" max="1048575" man="1"/>
        <brk id="135" max="1048575" man="1"/>
        <brk id="168" max="1048575" man="1"/>
        <brk id="201" max="1048575" man="1"/>
      </colBreaks>
      <pageMargins left="0.70866141732283472" right="0.70866141732283472" top="0.74803149606299213" bottom="0.74803149606299213" header="0.31496062992125984" footer="0.31496062992125984"/>
      <pageSetup paperSize="8" scale="13" fitToWidth="2" fitToHeight="2" orientation="landscape" r:id="rId1"/>
      <headerFooter alignWithMargins="0"/>
    </customSheetView>
    <customSheetView guid="{602C46CA-75E7-4764-8EAC-8D1F7A92EF25}" scale="50" showPageBreaks="1" showGridLines="0" view="pageBreakPreview" topLeftCell="A33">
      <selection activeCell="G43" sqref="G43:AI43"/>
      <colBreaks count="6" manualBreakCount="6">
        <brk id="36" max="1048575" man="1"/>
        <brk id="69" max="1048575" man="1"/>
        <brk id="102" max="1048575" man="1"/>
        <brk id="135" max="1048575" man="1"/>
        <brk id="168" max="1048575" man="1"/>
        <brk id="201" max="1048575" man="1"/>
      </colBreaks>
      <pageMargins left="0.70866141732283472" right="0.70866141732283472" top="0.74803149606299213" bottom="0.74803149606299213" header="0.31496062992125984" footer="0.31496062992125984"/>
      <pageSetup paperSize="8" scale="13" fitToWidth="2" fitToHeight="2" orientation="landscape" r:id="rId2"/>
      <headerFooter alignWithMargins="0"/>
    </customSheetView>
    <customSheetView guid="{ABDB51C7-6D08-40F7-B6BE-16703804264F}" scale="50" showPageBreaks="1" showGridLines="0" view="pageBreakPreview" showRuler="0">
      <selection activeCell="A4" sqref="A4:IV4"/>
      <colBreaks count="6" manualBreakCount="6">
        <brk id="36" max="1048575" man="1"/>
        <brk id="69" max="1048575" man="1"/>
        <brk id="102" max="1048575" man="1"/>
        <brk id="135" max="1048575" man="1"/>
        <brk id="168" max="1048575" man="1"/>
        <brk id="201" max="1048575" man="1"/>
      </colBreaks>
      <pageMargins left="0.70866141732283472" right="0.70866141732283472" top="0.74803149606299213" bottom="0.74803149606299213" header="0.31496062992125984" footer="0.31496062992125984"/>
      <pageSetup paperSize="8" scale="13" fitToWidth="2" fitToHeight="2" orientation="landscape" r:id="rId3"/>
      <headerFooter alignWithMargins="0"/>
    </customSheetView>
    <customSheetView guid="{7C8FB8B5-5EBC-470F-90AF-3696B4743E7A}" scale="50" showPageBreaks="1" showGridLines="0" view="pageBreakPreview" topLeftCell="A33">
      <selection activeCell="G43" sqref="G43:AI43"/>
      <colBreaks count="6" manualBreakCount="6">
        <brk id="36" max="1048575" man="1"/>
        <brk id="69" max="1048575" man="1"/>
        <brk id="102" max="1048575" man="1"/>
        <brk id="135" max="1048575" man="1"/>
        <brk id="168" max="1048575" man="1"/>
        <brk id="201" max="1048575" man="1"/>
      </colBreaks>
      <pageMargins left="0.70866141732283472" right="0.70866141732283472" top="0.74803149606299213" bottom="0.74803149606299213" header="0.31496062992125984" footer="0.31496062992125984"/>
      <pageSetup paperSize="8" scale="13" fitToWidth="2" fitToHeight="2" orientation="landscape" r:id="rId4"/>
      <headerFooter alignWithMargins="0"/>
    </customSheetView>
    <customSheetView guid="{D8208DDB-97EB-4DC8-81A4-48BA925EBC49}" scale="50" showPageBreaks="1" showGridLines="0" view="pageBreakPreview" topLeftCell="A33">
      <selection activeCell="G43" sqref="G43:AI43"/>
      <colBreaks count="6" manualBreakCount="6">
        <brk id="36" max="1048575" man="1"/>
        <brk id="69" max="1048575" man="1"/>
        <brk id="102" max="1048575" man="1"/>
        <brk id="135" max="1048575" man="1"/>
        <brk id="168" max="1048575" man="1"/>
        <brk id="201" max="1048575" man="1"/>
      </colBreaks>
      <pageMargins left="0.70866141732283472" right="0.70866141732283472" top="0.74803149606299213" bottom="0.74803149606299213" header="0.31496062992125984" footer="0.31496062992125984"/>
      <pageSetup paperSize="8" scale="13" fitToWidth="2" fitToHeight="2" orientation="landscape" r:id="rId5"/>
      <headerFooter alignWithMargins="0"/>
    </customSheetView>
    <customSheetView guid="{9F1F7529-1FF0-4D82-9EDA-00729703BE2B}" scale="50" showPageBreaks="1" showGridLines="0" view="pageBreakPreview" topLeftCell="A33">
      <selection activeCell="G43" sqref="G43:AI43"/>
      <colBreaks count="6" manualBreakCount="6">
        <brk id="36" max="1048575" man="1"/>
        <brk id="69" max="1048575" man="1"/>
        <brk id="102" max="1048575" man="1"/>
        <brk id="135" max="1048575" man="1"/>
        <brk id="168" max="1048575" man="1"/>
        <brk id="201" max="1048575" man="1"/>
      </colBreaks>
      <pageMargins left="0.70866141732283472" right="0.70866141732283472" top="0.74803149606299213" bottom="0.74803149606299213" header="0.31496062992125984" footer="0.31496062992125984"/>
      <pageSetup paperSize="8" scale="13" fitToWidth="2" fitToHeight="2" orientation="landscape" r:id="rId6"/>
      <headerFooter alignWithMargins="0"/>
    </customSheetView>
    <customSheetView guid="{85DFE0C7-CF8F-4462-85BC-B49059D30F73}" scale="50" showPageBreaks="1" showGridLines="0" view="pageBreakPreview" topLeftCell="A5">
      <selection activeCell="D7" sqref="D7:AJ14"/>
      <colBreaks count="6" manualBreakCount="6">
        <brk id="36" max="1048575" man="1"/>
        <brk id="69" max="1048575" man="1"/>
        <brk id="102" max="1048575" man="1"/>
        <brk id="135" max="1048575" man="1"/>
        <brk id="168" max="1048575" man="1"/>
        <brk id="201" max="1048575" man="1"/>
      </colBreaks>
      <pageMargins left="0.70866141732283472" right="0.70866141732283472" top="0.74803149606299213" bottom="0.74803149606299213" header="0.31496062992125984" footer="0.31496062992125984"/>
      <pageSetup paperSize="8" scale="13" fitToWidth="2" fitToHeight="2" orientation="landscape" r:id="rId7"/>
      <headerFooter alignWithMargins="0"/>
    </customSheetView>
  </customSheetViews>
  <mergeCells count="307">
    <mergeCell ref="AL16:AM16"/>
    <mergeCell ref="AO16:BQ16"/>
    <mergeCell ref="AL19:AM19"/>
    <mergeCell ref="AO19:AP19"/>
    <mergeCell ref="AR19:AS19"/>
    <mergeCell ref="AU19:AV19"/>
    <mergeCell ref="BG19:BH19"/>
    <mergeCell ref="AX19:AY19"/>
    <mergeCell ref="BA19:BB19"/>
    <mergeCell ref="BD19:BE19"/>
    <mergeCell ref="BP19:BQ19"/>
    <mergeCell ref="BJ19:BK19"/>
    <mergeCell ref="BV16:CX16"/>
    <mergeCell ref="BS16:BT16"/>
    <mergeCell ref="CB19:CC19"/>
    <mergeCell ref="CV20:CX20"/>
    <mergeCell ref="CG20:CI20"/>
    <mergeCell ref="CH19:CI19"/>
    <mergeCell ref="CE19:CF19"/>
    <mergeCell ref="CP20:CR20"/>
    <mergeCell ref="CM20:CO20"/>
    <mergeCell ref="CQ19:CR19"/>
    <mergeCell ref="CT19:CU19"/>
    <mergeCell ref="CK19:CL19"/>
    <mergeCell ref="CN19:CO19"/>
    <mergeCell ref="CW19:CX19"/>
    <mergeCell ref="BS19:BT19"/>
    <mergeCell ref="CS20:CU20"/>
    <mergeCell ref="CJ20:CL20"/>
    <mergeCell ref="BU20:BW20"/>
    <mergeCell ref="CD20:CF20"/>
    <mergeCell ref="BO20:BQ20"/>
    <mergeCell ref="CY28:EE28"/>
    <mergeCell ref="EI25:FC25"/>
    <mergeCell ref="EI27:FC27"/>
    <mergeCell ref="EF24:FL24"/>
    <mergeCell ref="EF28:FL28"/>
    <mergeCell ref="DB25:DV25"/>
    <mergeCell ref="DB27:DV27"/>
    <mergeCell ref="ER20:ET20"/>
    <mergeCell ref="EU20:EW20"/>
    <mergeCell ref="DH20:DJ20"/>
    <mergeCell ref="DK20:DM20"/>
    <mergeCell ref="DE20:DG20"/>
    <mergeCell ref="FM30:GS30"/>
    <mergeCell ref="FP29:GJ29"/>
    <mergeCell ref="FM20:FO20"/>
    <mergeCell ref="GT24:HZ24"/>
    <mergeCell ref="GT26:HZ26"/>
    <mergeCell ref="GT30:HZ30"/>
    <mergeCell ref="HX20:HZ20"/>
    <mergeCell ref="HU20:HW20"/>
    <mergeCell ref="HR20:HT20"/>
    <mergeCell ref="HI20:HK20"/>
    <mergeCell ref="GW29:HQ29"/>
    <mergeCell ref="GW20:GY20"/>
    <mergeCell ref="GZ20:HB20"/>
    <mergeCell ref="HC20:HE20"/>
    <mergeCell ref="FM28:GS28"/>
    <mergeCell ref="GW27:HQ27"/>
    <mergeCell ref="FP25:GJ25"/>
    <mergeCell ref="FP27:GJ27"/>
    <mergeCell ref="GT28:HZ28"/>
    <mergeCell ref="GW25:HQ25"/>
    <mergeCell ref="EE36:EE37"/>
    <mergeCell ref="EE33:EE34"/>
    <mergeCell ref="DQ20:DS20"/>
    <mergeCell ref="DT20:DV20"/>
    <mergeCell ref="CY24:EE24"/>
    <mergeCell ref="CY26:EE26"/>
    <mergeCell ref="BR28:CX28"/>
    <mergeCell ref="BR24:CX24"/>
    <mergeCell ref="BR20:BT20"/>
    <mergeCell ref="BR30:CX30"/>
    <mergeCell ref="BU25:CO25"/>
    <mergeCell ref="BU29:CO29"/>
    <mergeCell ref="BU27:CO27"/>
    <mergeCell ref="BR26:CX26"/>
    <mergeCell ref="BX20:BZ20"/>
    <mergeCell ref="CA20:CC20"/>
    <mergeCell ref="CY30:EE30"/>
    <mergeCell ref="GT35:GV36"/>
    <mergeCell ref="HZ36:HZ37"/>
    <mergeCell ref="GS33:GS34"/>
    <mergeCell ref="GS36:GS37"/>
    <mergeCell ref="GT37:GV37"/>
    <mergeCell ref="HZ33:HZ34"/>
    <mergeCell ref="FM37:FO37"/>
    <mergeCell ref="FP31:GJ31"/>
    <mergeCell ref="FM35:FO36"/>
    <mergeCell ref="GW31:HQ31"/>
    <mergeCell ref="D35:F36"/>
    <mergeCell ref="BQ36:BQ37"/>
    <mergeCell ref="AN31:BH31"/>
    <mergeCell ref="CY35:DA36"/>
    <mergeCell ref="BR35:BT36"/>
    <mergeCell ref="CX36:CX37"/>
    <mergeCell ref="BR37:BT37"/>
    <mergeCell ref="G31:AA31"/>
    <mergeCell ref="AJ36:AJ37"/>
    <mergeCell ref="D37:F37"/>
    <mergeCell ref="AK37:AM37"/>
    <mergeCell ref="BU31:CO31"/>
    <mergeCell ref="CY37:DA37"/>
    <mergeCell ref="AJ33:AJ34"/>
    <mergeCell ref="AN27:BH27"/>
    <mergeCell ref="AK24:BQ24"/>
    <mergeCell ref="AK26:BQ26"/>
    <mergeCell ref="AN25:BH25"/>
    <mergeCell ref="AK35:AM36"/>
    <mergeCell ref="AK28:BQ28"/>
    <mergeCell ref="AK30:BQ30"/>
    <mergeCell ref="DB29:DV29"/>
    <mergeCell ref="AN29:BH29"/>
    <mergeCell ref="BQ33:BQ34"/>
    <mergeCell ref="CX33:CX34"/>
    <mergeCell ref="DB31:DV31"/>
    <mergeCell ref="A82:C82"/>
    <mergeCell ref="A39:A79"/>
    <mergeCell ref="A31:C31"/>
    <mergeCell ref="A81:C81"/>
    <mergeCell ref="A80:C80"/>
    <mergeCell ref="A38:C38"/>
    <mergeCell ref="A32:C32"/>
    <mergeCell ref="A34:C34"/>
    <mergeCell ref="A33:C33"/>
    <mergeCell ref="A37:C37"/>
    <mergeCell ref="A35:C36"/>
    <mergeCell ref="AK20:AM20"/>
    <mergeCell ref="AN20:AP20"/>
    <mergeCell ref="BI20:BK20"/>
    <mergeCell ref="BL20:BN20"/>
    <mergeCell ref="AQ20:AS20"/>
    <mergeCell ref="BC20:BE20"/>
    <mergeCell ref="BF20:BH20"/>
    <mergeCell ref="AT20:AV20"/>
    <mergeCell ref="AW20:AY20"/>
    <mergeCell ref="AZ20:BB20"/>
    <mergeCell ref="A28:C28"/>
    <mergeCell ref="A27:C27"/>
    <mergeCell ref="A29:C29"/>
    <mergeCell ref="A30:C30"/>
    <mergeCell ref="A22:C22"/>
    <mergeCell ref="A25:C25"/>
    <mergeCell ref="G25:AA25"/>
    <mergeCell ref="A20:C20"/>
    <mergeCell ref="A23:C23"/>
    <mergeCell ref="A21:C21"/>
    <mergeCell ref="A24:C24"/>
    <mergeCell ref="D20:F20"/>
    <mergeCell ref="P20:R20"/>
    <mergeCell ref="Y20:AA20"/>
    <mergeCell ref="G29:AA29"/>
    <mergeCell ref="G27:AA27"/>
    <mergeCell ref="D28:AJ28"/>
    <mergeCell ref="D24:AJ24"/>
    <mergeCell ref="D26:AJ26"/>
    <mergeCell ref="A26:C26"/>
    <mergeCell ref="J20:L20"/>
    <mergeCell ref="M20:O20"/>
    <mergeCell ref="D30:AJ30"/>
    <mergeCell ref="A11:B11"/>
    <mergeCell ref="A12:B12"/>
    <mergeCell ref="AF19:AG19"/>
    <mergeCell ref="Q19:R19"/>
    <mergeCell ref="A13:B13"/>
    <mergeCell ref="A16:C16"/>
    <mergeCell ref="A19:C19"/>
    <mergeCell ref="A15:C15"/>
    <mergeCell ref="W19:X19"/>
    <mergeCell ref="H19:I19"/>
    <mergeCell ref="A17:C17"/>
    <mergeCell ref="D7:AJ14"/>
    <mergeCell ref="N19:O19"/>
    <mergeCell ref="T19:U19"/>
    <mergeCell ref="Z19:AA19"/>
    <mergeCell ref="E19:F19"/>
    <mergeCell ref="A1:C1"/>
    <mergeCell ref="E16:F16"/>
    <mergeCell ref="H16:AJ16"/>
    <mergeCell ref="A2:C2"/>
    <mergeCell ref="A3:B3"/>
    <mergeCell ref="A4:B4"/>
    <mergeCell ref="AB20:AD20"/>
    <mergeCell ref="V20:X20"/>
    <mergeCell ref="G20:I20"/>
    <mergeCell ref="AE20:AG20"/>
    <mergeCell ref="AH20:AJ20"/>
    <mergeCell ref="D1:AJ6"/>
    <mergeCell ref="S20:U20"/>
    <mergeCell ref="AC19:AD19"/>
    <mergeCell ref="AI19:AJ19"/>
    <mergeCell ref="K19:L19"/>
    <mergeCell ref="A6:B6"/>
    <mergeCell ref="A5:B5"/>
    <mergeCell ref="A9:B9"/>
    <mergeCell ref="A8:B8"/>
    <mergeCell ref="A18:C18"/>
    <mergeCell ref="A7:B7"/>
    <mergeCell ref="A10:B10"/>
    <mergeCell ref="A14:B14"/>
    <mergeCell ref="EF1:FL6"/>
    <mergeCell ref="GN20:GP20"/>
    <mergeCell ref="FY20:GA20"/>
    <mergeCell ref="GB20:GD20"/>
    <mergeCell ref="GE20:GG20"/>
    <mergeCell ref="GK20:GM20"/>
    <mergeCell ref="GH20:GJ20"/>
    <mergeCell ref="ES19:ET19"/>
    <mergeCell ref="FA20:FC20"/>
    <mergeCell ref="FN16:FO16"/>
    <mergeCell ref="FQ16:GS16"/>
    <mergeCell ref="FN19:FO19"/>
    <mergeCell ref="FQ19:FR19"/>
    <mergeCell ref="FT19:FU19"/>
    <mergeCell ref="GQ20:GS20"/>
    <mergeCell ref="GO19:GP19"/>
    <mergeCell ref="FM1:GS6"/>
    <mergeCell ref="FP20:FR20"/>
    <mergeCell ref="FS20:FU20"/>
    <mergeCell ref="FV20:FX20"/>
    <mergeCell ref="GL19:GM19"/>
    <mergeCell ref="AK1:BQ6"/>
    <mergeCell ref="CY1:EE6"/>
    <mergeCell ref="CY20:DA20"/>
    <mergeCell ref="DB20:DD20"/>
    <mergeCell ref="DZ20:EB20"/>
    <mergeCell ref="CZ19:DA19"/>
    <mergeCell ref="ED19:EE19"/>
    <mergeCell ref="DR19:DS19"/>
    <mergeCell ref="BR1:CX6"/>
    <mergeCell ref="AK7:BQ14"/>
    <mergeCell ref="BR7:CX14"/>
    <mergeCell ref="CY7:EE14"/>
    <mergeCell ref="BV19:BW19"/>
    <mergeCell ref="BY19:BZ19"/>
    <mergeCell ref="BM19:BN19"/>
    <mergeCell ref="EC20:EE20"/>
    <mergeCell ref="CZ16:DA16"/>
    <mergeCell ref="DC16:EE16"/>
    <mergeCell ref="DC19:DD19"/>
    <mergeCell ref="DF19:DG19"/>
    <mergeCell ref="DI19:DJ19"/>
    <mergeCell ref="DO19:DP19"/>
    <mergeCell ref="DX19:DY19"/>
    <mergeCell ref="DL19:DM19"/>
    <mergeCell ref="EF30:FL30"/>
    <mergeCell ref="FL36:FL37"/>
    <mergeCell ref="FD20:FF20"/>
    <mergeCell ref="EI20:EK20"/>
    <mergeCell ref="EL20:EN20"/>
    <mergeCell ref="EO20:EQ20"/>
    <mergeCell ref="EF7:FL14"/>
    <mergeCell ref="EG16:EH16"/>
    <mergeCell ref="EJ16:FL16"/>
    <mergeCell ref="FK19:FL19"/>
    <mergeCell ref="EV19:EW19"/>
    <mergeCell ref="EY19:EZ19"/>
    <mergeCell ref="EF37:EH37"/>
    <mergeCell ref="FL33:FL34"/>
    <mergeCell ref="EI31:FC31"/>
    <mergeCell ref="EI29:FC29"/>
    <mergeCell ref="FH19:FI19"/>
    <mergeCell ref="EF20:EH20"/>
    <mergeCell ref="EJ19:EK19"/>
    <mergeCell ref="FJ20:FL20"/>
    <mergeCell ref="EF35:EH36"/>
    <mergeCell ref="HJ19:HK19"/>
    <mergeCell ref="HM19:HN19"/>
    <mergeCell ref="HO20:HQ20"/>
    <mergeCell ref="HF20:HH20"/>
    <mergeCell ref="EF26:FL26"/>
    <mergeCell ref="HP19:HQ19"/>
    <mergeCell ref="FG20:FI20"/>
    <mergeCell ref="FB19:FC19"/>
    <mergeCell ref="FE19:FF19"/>
    <mergeCell ref="HA19:HB19"/>
    <mergeCell ref="HD19:HE19"/>
    <mergeCell ref="HG19:HH19"/>
    <mergeCell ref="HL20:HN20"/>
    <mergeCell ref="GT20:GV20"/>
    <mergeCell ref="FM24:GS24"/>
    <mergeCell ref="FM26:GS26"/>
    <mergeCell ref="DU19:DV19"/>
    <mergeCell ref="EA19:EB19"/>
    <mergeCell ref="EG19:EH19"/>
    <mergeCell ref="DN20:DP20"/>
    <mergeCell ref="GT1:HZ6"/>
    <mergeCell ref="HV19:HW19"/>
    <mergeCell ref="GR19:GS19"/>
    <mergeCell ref="GX16:HZ16"/>
    <mergeCell ref="GU19:GV19"/>
    <mergeCell ref="GX19:GY19"/>
    <mergeCell ref="DW20:DY20"/>
    <mergeCell ref="EX20:EZ20"/>
    <mergeCell ref="EM19:EN19"/>
    <mergeCell ref="EP19:EQ19"/>
    <mergeCell ref="GU16:GV16"/>
    <mergeCell ref="HS19:HT19"/>
    <mergeCell ref="FW19:FX19"/>
    <mergeCell ref="FZ19:GA19"/>
    <mergeCell ref="GC19:GD19"/>
    <mergeCell ref="GF19:GG19"/>
    <mergeCell ref="GI19:GJ19"/>
    <mergeCell ref="GT7:HZ14"/>
    <mergeCell ref="HY19:HZ19"/>
    <mergeCell ref="FM7:GS14"/>
  </mergeCells>
  <phoneticPr fontId="8" type="noConversion"/>
  <conditionalFormatting sqref="AJ39:AJ80">
    <cfRule type="expression" dxfId="236" priority="1" stopIfTrue="1">
      <formula>NOT(ISERROR(SEARCH("No rating",AJ39)))</formula>
    </cfRule>
    <cfRule type="expression" dxfId="235" priority="2" stopIfTrue="1">
      <formula>NOT(ISERROR(SEARCH("Green",AJ39)))</formula>
    </cfRule>
    <cfRule type="expression" dxfId="234" priority="3" stopIfTrue="1">
      <formula>NOT(ISERROR(SEARCH("Amber",AJ39)))</formula>
    </cfRule>
  </conditionalFormatting>
  <conditionalFormatting sqref="AJ35 BQ35 CX35 EE35 FL35 GS35 HZ35">
    <cfRule type="expression" dxfId="233" priority="4" stopIfTrue="1">
      <formula>NOT(ISERROR(SEARCH("Green",AJ35)))</formula>
    </cfRule>
    <cfRule type="expression" dxfId="232" priority="5" stopIfTrue="1">
      <formula>NOT(ISERROR(SEARCH("Amber",AJ35)))</formula>
    </cfRule>
    <cfRule type="expression" dxfId="231" priority="6" stopIfTrue="1">
      <formula>NOT(ISERROR(SEARCH("Red",AJ35)))</formula>
    </cfRule>
  </conditionalFormatting>
  <conditionalFormatting sqref="D41:D79">
    <cfRule type="expression" dxfId="230" priority="7" stopIfTrue="1">
      <formula>IF($D41&gt;$D$34,1)</formula>
    </cfRule>
  </conditionalFormatting>
  <conditionalFormatting sqref="E40:E79">
    <cfRule type="expression" dxfId="229" priority="8" stopIfTrue="1">
      <formula>IF($E40&gt;$E$34,1)</formula>
    </cfRule>
  </conditionalFormatting>
  <conditionalFormatting sqref="F40:F79">
    <cfRule type="expression" dxfId="228" priority="9" stopIfTrue="1">
      <formula>IF($F40&gt;$F$34,1)</formula>
    </cfRule>
  </conditionalFormatting>
  <conditionalFormatting sqref="G39:G79">
    <cfRule type="expression" dxfId="227" priority="10" stopIfTrue="1">
      <formula>IF($G39&gt;$G$34,1)</formula>
    </cfRule>
  </conditionalFormatting>
  <conditionalFormatting sqref="H39:H40 H42:H79">
    <cfRule type="expression" dxfId="226" priority="11" stopIfTrue="1">
      <formula>IF($H39&gt;$H$34,1)</formula>
    </cfRule>
  </conditionalFormatting>
  <conditionalFormatting sqref="I39:I79">
    <cfRule type="expression" dxfId="225" priority="12" stopIfTrue="1">
      <formula>IF($I39&gt;$I$34,1)</formula>
    </cfRule>
  </conditionalFormatting>
  <conditionalFormatting sqref="J39:J79">
    <cfRule type="expression" dxfId="224" priority="13" stopIfTrue="1">
      <formula>IF($J39&gt;$J$34,1)</formula>
    </cfRule>
  </conditionalFormatting>
  <conditionalFormatting sqref="K39:K79">
    <cfRule type="expression" dxfId="223" priority="14" stopIfTrue="1">
      <formula>IF($K39&gt;$K$34,1)</formula>
    </cfRule>
  </conditionalFormatting>
  <conditionalFormatting sqref="L39:L79">
    <cfRule type="expression" dxfId="222" priority="15" stopIfTrue="1">
      <formula>IF($L39&gt;$L$34,1)</formula>
    </cfRule>
  </conditionalFormatting>
  <conditionalFormatting sqref="M39:M79">
    <cfRule type="expression" dxfId="221" priority="16" stopIfTrue="1">
      <formula>IF($M39&gt;$M$34,1)</formula>
    </cfRule>
  </conditionalFormatting>
  <conditionalFormatting sqref="N39:N79">
    <cfRule type="expression" dxfId="220" priority="17" stopIfTrue="1">
      <formula>IF($N39&gt;$N$34,1)</formula>
    </cfRule>
  </conditionalFormatting>
  <conditionalFormatting sqref="O39:O79">
    <cfRule type="expression" dxfId="219" priority="18" stopIfTrue="1">
      <formula>IF($O39&gt;$O$34,1)</formula>
    </cfRule>
  </conditionalFormatting>
  <conditionalFormatting sqref="P39:P79">
    <cfRule type="expression" dxfId="218" priority="19" stopIfTrue="1">
      <formula>IF($P39&gt;$P$34,1)</formula>
    </cfRule>
  </conditionalFormatting>
  <conditionalFormatting sqref="Q39:Q79">
    <cfRule type="expression" dxfId="217" priority="20" stopIfTrue="1">
      <formula>IF($Q39&gt;$Q$34,1)</formula>
    </cfRule>
  </conditionalFormatting>
  <conditionalFormatting sqref="R39:R79">
    <cfRule type="expression" dxfId="216" priority="21" stopIfTrue="1">
      <formula>IF($R39&gt;$R$34,1)</formula>
    </cfRule>
  </conditionalFormatting>
  <conditionalFormatting sqref="S39:S79">
    <cfRule type="expression" dxfId="215" priority="22" stopIfTrue="1">
      <formula>IF($S39&gt;$S$34,1)</formula>
    </cfRule>
  </conditionalFormatting>
  <conditionalFormatting sqref="T39:T79">
    <cfRule type="expression" dxfId="214" priority="23" stopIfTrue="1">
      <formula>IF($T39&gt;$T$34,1)</formula>
    </cfRule>
  </conditionalFormatting>
  <conditionalFormatting sqref="U39:U79">
    <cfRule type="expression" dxfId="213" priority="24" stopIfTrue="1">
      <formula>IF($U39&gt;$U$34,1)</formula>
    </cfRule>
  </conditionalFormatting>
  <conditionalFormatting sqref="V39:V79">
    <cfRule type="expression" dxfId="212" priority="25" stopIfTrue="1">
      <formula>IF($V39&gt;$V$34,1)</formula>
    </cfRule>
  </conditionalFormatting>
  <conditionalFormatting sqref="W39:W79">
    <cfRule type="expression" dxfId="211" priority="26" stopIfTrue="1">
      <formula>IF($W39&gt;$W$34,1)</formula>
    </cfRule>
  </conditionalFormatting>
  <conditionalFormatting sqref="X39:X78">
    <cfRule type="expression" dxfId="210" priority="27" stopIfTrue="1">
      <formula>IF($X39&gt;$X$34,1)</formula>
    </cfRule>
  </conditionalFormatting>
  <conditionalFormatting sqref="Y39:Y78">
    <cfRule type="expression" dxfId="209" priority="28" stopIfTrue="1">
      <formula>IF($Y39&gt;$Y$34,1)</formula>
    </cfRule>
  </conditionalFormatting>
  <conditionalFormatting sqref="Z39:Z78">
    <cfRule type="expression" dxfId="208" priority="29" stopIfTrue="1">
      <formula>IF($Z39&gt;$Z$34,1)</formula>
    </cfRule>
  </conditionalFormatting>
  <conditionalFormatting sqref="AA39:AA78">
    <cfRule type="expression" dxfId="207" priority="30" stopIfTrue="1">
      <formula>IF($AA39&gt;$AA$34,1)</formula>
    </cfRule>
  </conditionalFormatting>
  <conditionalFormatting sqref="AB39:AB79">
    <cfRule type="expression" dxfId="206" priority="31" stopIfTrue="1">
      <formula>IF($AB39&gt;$AB$34,1)</formula>
    </cfRule>
  </conditionalFormatting>
  <conditionalFormatting sqref="AC39:AC79">
    <cfRule type="expression" dxfId="205" priority="32" stopIfTrue="1">
      <formula>IF($AC39&gt;$AC$34,1)</formula>
    </cfRule>
  </conditionalFormatting>
  <conditionalFormatting sqref="AD39:AD79">
    <cfRule type="expression" dxfId="204" priority="33" stopIfTrue="1">
      <formula>IF($AD39&gt;$AD$34,1)</formula>
    </cfRule>
  </conditionalFormatting>
  <conditionalFormatting sqref="AE39:AE79">
    <cfRule type="expression" dxfId="203" priority="34" stopIfTrue="1">
      <formula>IF($AE39&gt;$AE$34,1)</formula>
    </cfRule>
  </conditionalFormatting>
  <conditionalFormatting sqref="AF39:AF79">
    <cfRule type="expression" dxfId="202" priority="35" stopIfTrue="1">
      <formula>IF($AF39&gt;$AF$34,1)</formula>
    </cfRule>
  </conditionalFormatting>
  <conditionalFormatting sqref="AG39:AG79">
    <cfRule type="expression" dxfId="201" priority="36" stopIfTrue="1">
      <formula>IF($AG39&gt;$AG$34,1)</formula>
    </cfRule>
  </conditionalFormatting>
  <conditionalFormatting sqref="AK39:AK42 AK44:AK79">
    <cfRule type="expression" dxfId="200" priority="37" stopIfTrue="1">
      <formula>IF($AK39&gt;$AK$34,1)</formula>
    </cfRule>
  </conditionalFormatting>
  <conditionalFormatting sqref="AL39:AL79">
    <cfRule type="expression" dxfId="199" priority="38" stopIfTrue="1">
      <formula>IF($AL39&gt;$AL$34,1)</formula>
    </cfRule>
  </conditionalFormatting>
  <conditionalFormatting sqref="GV79 AM39:AM79">
    <cfRule type="expression" dxfId="198" priority="39" stopIfTrue="1">
      <formula>IF($AM39&gt;$AM$34,1)</formula>
    </cfRule>
  </conditionalFormatting>
  <conditionalFormatting sqref="AN39:AN79">
    <cfRule type="expression" dxfId="197" priority="40" stopIfTrue="1">
      <formula>IF($AN39&gt;$AN$34,1)</formula>
    </cfRule>
  </conditionalFormatting>
  <conditionalFormatting sqref="AO39:AO79">
    <cfRule type="expression" dxfId="196" priority="41" stopIfTrue="1">
      <formula>IF($AO39&gt;$AO$34,1)</formula>
    </cfRule>
  </conditionalFormatting>
  <conditionalFormatting sqref="AP39:AP79">
    <cfRule type="expression" dxfId="195" priority="42" stopIfTrue="1">
      <formula>IF($AP39&gt;$AP$34,1)</formula>
    </cfRule>
  </conditionalFormatting>
  <conditionalFormatting sqref="AQ39:AQ79">
    <cfRule type="expression" dxfId="194" priority="43" stopIfTrue="1">
      <formula>IF($AQ39&gt;$AQ$34,1)</formula>
    </cfRule>
  </conditionalFormatting>
  <conditionalFormatting sqref="AR39:AR79">
    <cfRule type="expression" dxfId="193" priority="44" stopIfTrue="1">
      <formula>IF($AR39&gt;$AR$34,1)</formula>
    </cfRule>
  </conditionalFormatting>
  <conditionalFormatting sqref="AS39:AS79">
    <cfRule type="expression" dxfId="192" priority="45" stopIfTrue="1">
      <formula>IF($AS39&gt;$AS$34,1)</formula>
    </cfRule>
  </conditionalFormatting>
  <conditionalFormatting sqref="AT39:AT79">
    <cfRule type="expression" dxfId="191" priority="46" stopIfTrue="1">
      <formula>IF($AT39&gt;$AT$34,1)</formula>
    </cfRule>
  </conditionalFormatting>
  <conditionalFormatting sqref="AU39:AU79">
    <cfRule type="expression" dxfId="190" priority="47" stopIfTrue="1">
      <formula>IF($AU39&gt;$AU$34,1)</formula>
    </cfRule>
  </conditionalFormatting>
  <conditionalFormatting sqref="AV39:AV79">
    <cfRule type="expression" dxfId="189" priority="48" stopIfTrue="1">
      <formula>IF($AV39&gt;$AV$34,1)</formula>
    </cfRule>
  </conditionalFormatting>
  <conditionalFormatting sqref="AW39:AW79">
    <cfRule type="expression" dxfId="188" priority="49" stopIfTrue="1">
      <formula>IF($AW39&gt;$AW$34,1)</formula>
    </cfRule>
  </conditionalFormatting>
  <conditionalFormatting sqref="AX39:AX79">
    <cfRule type="expression" dxfId="187" priority="50" stopIfTrue="1">
      <formula>IF($AX39&gt;$AX$34,1)</formula>
    </cfRule>
  </conditionalFormatting>
  <conditionalFormatting sqref="AY39:AY79">
    <cfRule type="expression" dxfId="186" priority="51" stopIfTrue="1">
      <formula>IF($AY39&gt;$AY$34,1)</formula>
    </cfRule>
  </conditionalFormatting>
  <conditionalFormatting sqref="AZ39:AZ79">
    <cfRule type="expression" dxfId="185" priority="52" stopIfTrue="1">
      <formula>IF($AZ39&gt;$AZ$34,1)</formula>
    </cfRule>
  </conditionalFormatting>
  <conditionalFormatting sqref="BA39:BA79">
    <cfRule type="expression" dxfId="184" priority="53" stopIfTrue="1">
      <formula>IF($BA39&gt;$BA$34,1)</formula>
    </cfRule>
  </conditionalFormatting>
  <conditionalFormatting sqref="BB39:BB79">
    <cfRule type="expression" dxfId="183" priority="54" stopIfTrue="1">
      <formula>IF($BB39&gt;$BB$34,1)</formula>
    </cfRule>
  </conditionalFormatting>
  <conditionalFormatting sqref="BC39:BC79">
    <cfRule type="expression" dxfId="182" priority="55" stopIfTrue="1">
      <formula>IF($BC39&gt;$BC$34,1)</formula>
    </cfRule>
  </conditionalFormatting>
  <conditionalFormatting sqref="BD39:BD79">
    <cfRule type="expression" dxfId="181" priority="56" stopIfTrue="1">
      <formula>IF($BD39&gt;$BD$34,1)</formula>
    </cfRule>
  </conditionalFormatting>
  <conditionalFormatting sqref="BE39:BE79">
    <cfRule type="expression" dxfId="180" priority="57" stopIfTrue="1">
      <formula>IF($BE39&gt;$BE$34,1)</formula>
    </cfRule>
  </conditionalFormatting>
  <conditionalFormatting sqref="BF39:BF79">
    <cfRule type="expression" dxfId="179" priority="58" stopIfTrue="1">
      <formula>IF($BF39&gt;$BF$34,1)</formula>
    </cfRule>
  </conditionalFormatting>
  <conditionalFormatting sqref="BG39:BG79">
    <cfRule type="expression" dxfId="178" priority="59" stopIfTrue="1">
      <formula>IF($BG39&gt;$BG$34,1)</formula>
    </cfRule>
  </conditionalFormatting>
  <conditionalFormatting sqref="BH39:BH79">
    <cfRule type="expression" dxfId="177" priority="60" stopIfTrue="1">
      <formula>IF($BH39&gt;$BH$34,1)</formula>
    </cfRule>
  </conditionalFormatting>
  <conditionalFormatting sqref="BI39:BI79">
    <cfRule type="expression" dxfId="176" priority="61" stopIfTrue="1">
      <formula>IF($BI39&gt;$BI$34,1)</formula>
    </cfRule>
  </conditionalFormatting>
  <conditionalFormatting sqref="BJ39:BJ79">
    <cfRule type="expression" dxfId="175" priority="62" stopIfTrue="1">
      <formula>IF($BJ39&gt;$BJ$34,1)</formula>
    </cfRule>
  </conditionalFormatting>
  <conditionalFormatting sqref="BK39:BK79">
    <cfRule type="expression" dxfId="174" priority="63" stopIfTrue="1">
      <formula>IF($BK39&gt;$BK$34,1)</formula>
    </cfRule>
  </conditionalFormatting>
  <conditionalFormatting sqref="BL39:BL79">
    <cfRule type="expression" dxfId="173" priority="64" stopIfTrue="1">
      <formula>IF($BL39&gt;$BL$34,1)</formula>
    </cfRule>
  </conditionalFormatting>
  <conditionalFormatting sqref="BM39:BM79">
    <cfRule type="expression" dxfId="172" priority="65" stopIfTrue="1">
      <formula>IF($BM39&gt;$BM$34,1)</formula>
    </cfRule>
  </conditionalFormatting>
  <conditionalFormatting sqref="BN39:BN79">
    <cfRule type="expression" dxfId="171" priority="66" stopIfTrue="1">
      <formula>IF($BN39&gt;$BN$34,1)</formula>
    </cfRule>
  </conditionalFormatting>
  <conditionalFormatting sqref="BR39:BR79">
    <cfRule type="expression" dxfId="170" priority="67" stopIfTrue="1">
      <formula>IF($BR39&gt;$BR$34,1)</formula>
    </cfRule>
  </conditionalFormatting>
  <conditionalFormatting sqref="BS39:BS45 BS47:BS79">
    <cfRule type="expression" dxfId="169" priority="68" stopIfTrue="1">
      <formula>IF($BS39&gt;$BS$34,1)</formula>
    </cfRule>
  </conditionalFormatting>
  <conditionalFormatting sqref="BT39:BT79">
    <cfRule type="expression" dxfId="168" priority="69" stopIfTrue="1">
      <formula>IF($BT39&gt;$BT$34,1)</formula>
    </cfRule>
  </conditionalFormatting>
  <conditionalFormatting sqref="BU39:BU79">
    <cfRule type="expression" dxfId="167" priority="70" stopIfTrue="1">
      <formula>IF($BU39&gt;$BU$34,1)</formula>
    </cfRule>
  </conditionalFormatting>
  <conditionalFormatting sqref="BV39:BV79">
    <cfRule type="expression" dxfId="166" priority="71" stopIfTrue="1">
      <formula>IF($BV39&gt;$BV$34,1)</formula>
    </cfRule>
  </conditionalFormatting>
  <conditionalFormatting sqref="BW39:BW79">
    <cfRule type="expression" dxfId="165" priority="72" stopIfTrue="1">
      <formula>IF($BW39&gt;$BW$34,1)</formula>
    </cfRule>
  </conditionalFormatting>
  <conditionalFormatting sqref="BX39:BX79">
    <cfRule type="expression" dxfId="164" priority="73" stopIfTrue="1">
      <formula>IF($BX39&gt;$BX$34,1)</formula>
    </cfRule>
  </conditionalFormatting>
  <conditionalFormatting sqref="BY39:BY79">
    <cfRule type="expression" dxfId="163" priority="74" stopIfTrue="1">
      <formula>IF($BY39&gt;$BY$34,1)</formula>
    </cfRule>
  </conditionalFormatting>
  <conditionalFormatting sqref="BZ39:BZ79">
    <cfRule type="expression" dxfId="162" priority="75" stopIfTrue="1">
      <formula>IF($BZ39&gt;$BZ$34,1)</formula>
    </cfRule>
  </conditionalFormatting>
  <conditionalFormatting sqref="CA39:CA79">
    <cfRule type="expression" dxfId="161" priority="76" stopIfTrue="1">
      <formula>IF($CA39&gt;$CA$34,1)</formula>
    </cfRule>
  </conditionalFormatting>
  <conditionalFormatting sqref="CB39:CB79">
    <cfRule type="expression" dxfId="160" priority="77" stopIfTrue="1">
      <formula>IF($CB$39&gt;$CB$34,1)</formula>
    </cfRule>
  </conditionalFormatting>
  <conditionalFormatting sqref="CC39:CC79">
    <cfRule type="expression" dxfId="159" priority="78" stopIfTrue="1">
      <formula>IF($CC39&gt;$CC$34,1)</formula>
    </cfRule>
  </conditionalFormatting>
  <conditionalFormatting sqref="CD39:CD79">
    <cfRule type="expression" dxfId="158" priority="79" stopIfTrue="1">
      <formula>IF($CD39&gt;$CD$34,1)</formula>
    </cfRule>
  </conditionalFormatting>
  <conditionalFormatting sqref="CE39:CE79">
    <cfRule type="expression" dxfId="157" priority="80" stopIfTrue="1">
      <formula>IF($CE39&gt;$CE$34,1)</formula>
    </cfRule>
  </conditionalFormatting>
  <conditionalFormatting sqref="CF39:CF79">
    <cfRule type="expression" dxfId="156" priority="81" stopIfTrue="1">
      <formula>IF($CF39&gt;$CF$34,1)</formula>
    </cfRule>
  </conditionalFormatting>
  <conditionalFormatting sqref="CG39:CG79">
    <cfRule type="expression" dxfId="155" priority="82" stopIfTrue="1">
      <formula>IF($CG39&gt;$CG$34,1)</formula>
    </cfRule>
  </conditionalFormatting>
  <conditionalFormatting sqref="CH39:CH79">
    <cfRule type="expression" dxfId="154" priority="83" stopIfTrue="1">
      <formula>IF($CH39&gt;$CH$34,1)</formula>
    </cfRule>
  </conditionalFormatting>
  <conditionalFormatting sqref="CI39:CI79">
    <cfRule type="expression" dxfId="153" priority="84" stopIfTrue="1">
      <formula>IF($CI39&gt;$CI$34,1)</formula>
    </cfRule>
  </conditionalFormatting>
  <conditionalFormatting sqref="CJ39:CJ79">
    <cfRule type="expression" dxfId="152" priority="85" stopIfTrue="1">
      <formula>IF($CJ39&gt;$CJ$34,1)</formula>
    </cfRule>
  </conditionalFormatting>
  <conditionalFormatting sqref="CK39:CK79">
    <cfRule type="expression" dxfId="151" priority="86" stopIfTrue="1">
      <formula>IF($CK39&gt;$CK$34,1)</formula>
    </cfRule>
  </conditionalFormatting>
  <conditionalFormatting sqref="CL39:CL79">
    <cfRule type="expression" dxfId="150" priority="87" stopIfTrue="1">
      <formula>IF($CL39&gt;$CL$34,1)</formula>
    </cfRule>
  </conditionalFormatting>
  <conditionalFormatting sqref="CM39:CM79">
    <cfRule type="expression" dxfId="149" priority="88" stopIfTrue="1">
      <formula>IF($CM39&gt;$CM$34,1)</formula>
    </cfRule>
  </conditionalFormatting>
  <conditionalFormatting sqref="CN39:CN79">
    <cfRule type="expression" dxfId="148" priority="89" stopIfTrue="1">
      <formula>IF($CN39&gt;$CN$34,1)</formula>
    </cfRule>
  </conditionalFormatting>
  <conditionalFormatting sqref="CO39:CO79">
    <cfRule type="expression" dxfId="147" priority="90" stopIfTrue="1">
      <formula>IF($CO39&gt;$CO$34,1)</formula>
    </cfRule>
  </conditionalFormatting>
  <conditionalFormatting sqref="CP39:CP79">
    <cfRule type="expression" dxfId="146" priority="91" stopIfTrue="1">
      <formula>IF($CP39&gt;$CP$34,1)</formula>
    </cfRule>
  </conditionalFormatting>
  <conditionalFormatting sqref="CQ39:CQ79">
    <cfRule type="expression" dxfId="145" priority="92" stopIfTrue="1">
      <formula>IF($CQ39&gt;$CQ$34,1)</formula>
    </cfRule>
  </conditionalFormatting>
  <conditionalFormatting sqref="CR39:CR79">
    <cfRule type="expression" dxfId="144" priority="93" stopIfTrue="1">
      <formula>IF($CR39&gt;$CR$34,1)</formula>
    </cfRule>
  </conditionalFormatting>
  <conditionalFormatting sqref="CS39:CS79">
    <cfRule type="expression" dxfId="143" priority="94" stopIfTrue="1">
      <formula>IF($CS39&gt;$CS$34,1)</formula>
    </cfRule>
  </conditionalFormatting>
  <conditionalFormatting sqref="CT39:CT79">
    <cfRule type="expression" dxfId="142" priority="95" stopIfTrue="1">
      <formula>IF($CT39&gt;$CT$34,1)</formula>
    </cfRule>
  </conditionalFormatting>
  <conditionalFormatting sqref="CU39:CU79">
    <cfRule type="expression" dxfId="141" priority="96" stopIfTrue="1">
      <formula>IF($CU39&gt;$CU$34,1)</formula>
    </cfRule>
  </conditionalFormatting>
  <conditionalFormatting sqref="CV39:CV79">
    <cfRule type="expression" dxfId="140" priority="97" stopIfTrue="1">
      <formula>IF($CV39&gt;$CV$34,1)</formula>
    </cfRule>
  </conditionalFormatting>
  <conditionalFormatting sqref="CW39:CW79">
    <cfRule type="expression" dxfId="139" priority="98" stopIfTrue="1">
      <formula>IF($CW39&gt;$CW$34,1)</formula>
    </cfRule>
  </conditionalFormatting>
  <conditionalFormatting sqref="BO39:BO79">
    <cfRule type="expression" dxfId="138" priority="99" stopIfTrue="1">
      <formula>IF($BO39&gt;$BO$34,1)</formula>
    </cfRule>
  </conditionalFormatting>
  <conditionalFormatting sqref="AH39:AH79">
    <cfRule type="expression" dxfId="137" priority="100" stopIfTrue="1">
      <formula>IF($AH39&gt;$AH$34,1)</formula>
    </cfRule>
  </conditionalFormatting>
  <conditionalFormatting sqref="AI39:AI43 AI45:AI58 AI60:AI79">
    <cfRule type="expression" dxfId="136" priority="101" stopIfTrue="1">
      <formula>IF($AI39&gt;$AI$34,1)</formula>
    </cfRule>
  </conditionalFormatting>
  <conditionalFormatting sqref="CY39:CY79">
    <cfRule type="expression" dxfId="135" priority="102" stopIfTrue="1">
      <formula>IF($CY39&gt;$CY$34,1)</formula>
    </cfRule>
  </conditionalFormatting>
  <conditionalFormatting sqref="DA39:DA79">
    <cfRule type="expression" dxfId="134" priority="103" stopIfTrue="1">
      <formula>IF($DA39&gt;$DA$34,1)</formula>
    </cfRule>
  </conditionalFormatting>
  <conditionalFormatting sqref="DB39:DB79">
    <cfRule type="expression" dxfId="133" priority="104" stopIfTrue="1">
      <formula>IF($DB39&gt;$DB$34,1)</formula>
    </cfRule>
  </conditionalFormatting>
  <conditionalFormatting sqref="DC39:DC79">
    <cfRule type="expression" dxfId="132" priority="105" stopIfTrue="1">
      <formula>IF($DC39&gt;$DC$34,1)</formula>
    </cfRule>
  </conditionalFormatting>
  <conditionalFormatting sqref="DD39:DD79">
    <cfRule type="expression" dxfId="131" priority="106" stopIfTrue="1">
      <formula>IF($DD39&gt;$DD$34,1)</formula>
    </cfRule>
  </conditionalFormatting>
  <conditionalFormatting sqref="DE39:DE79">
    <cfRule type="expression" dxfId="130" priority="107" stopIfTrue="1">
      <formula>IF($DE39&gt;$DE$34,1)</formula>
    </cfRule>
  </conditionalFormatting>
  <conditionalFormatting sqref="DF39">
    <cfRule type="expression" dxfId="129" priority="108" stopIfTrue="1">
      <formula>IF($DF39&gt;$DF$34,1)</formula>
    </cfRule>
  </conditionalFormatting>
  <conditionalFormatting sqref="DG39:DG79">
    <cfRule type="expression" dxfId="128" priority="109" stopIfTrue="1">
      <formula>IF($DG39&gt;$DG$34,1)</formula>
    </cfRule>
  </conditionalFormatting>
  <conditionalFormatting sqref="DH39:DH79">
    <cfRule type="expression" dxfId="127" priority="110" stopIfTrue="1">
      <formula>IF($DH39&gt;$DH$34,1)</formula>
    </cfRule>
  </conditionalFormatting>
  <conditionalFormatting sqref="DI39:DI79">
    <cfRule type="expression" dxfId="126" priority="111" stopIfTrue="1">
      <formula>IF($DI$39&gt;$DI$34,1)</formula>
    </cfRule>
  </conditionalFormatting>
  <conditionalFormatting sqref="DJ39:DJ79">
    <cfRule type="expression" dxfId="125" priority="112" stopIfTrue="1">
      <formula>IF($DJ39&gt;$DJ$34,1)</formula>
    </cfRule>
  </conditionalFormatting>
  <conditionalFormatting sqref="DK39:DK79">
    <cfRule type="expression" dxfId="124" priority="113" stopIfTrue="1">
      <formula>IF($DK39&gt;$DK$34,1)</formula>
    </cfRule>
  </conditionalFormatting>
  <conditionalFormatting sqref="DL39:DL79">
    <cfRule type="expression" dxfId="123" priority="114" stopIfTrue="1">
      <formula>IF($DL$39&gt;$DL$34,1)</formula>
    </cfRule>
  </conditionalFormatting>
  <conditionalFormatting sqref="DM39:DM79">
    <cfRule type="expression" dxfId="122" priority="115" stopIfTrue="1">
      <formula>IF($DM39&gt;$DM$34,1)</formula>
    </cfRule>
  </conditionalFormatting>
  <conditionalFormatting sqref="DN39:DN79">
    <cfRule type="expression" dxfId="121" priority="116" stopIfTrue="1">
      <formula>IF($DN39&gt;$DN$34,1)</formula>
    </cfRule>
  </conditionalFormatting>
  <conditionalFormatting sqref="DO39:DO79">
    <cfRule type="expression" dxfId="120" priority="117" stopIfTrue="1">
      <formula>IF($DO39&gt;$DO$34,1)</formula>
    </cfRule>
  </conditionalFormatting>
  <conditionalFormatting sqref="DP39:DP79">
    <cfRule type="expression" dxfId="119" priority="118" stopIfTrue="1">
      <formula>IF($DP39&gt;$DP$34,1)</formula>
    </cfRule>
  </conditionalFormatting>
  <conditionalFormatting sqref="DQ39:DQ79">
    <cfRule type="expression" dxfId="118" priority="119" stopIfTrue="1">
      <formula>IF($DQ39&gt;$DQ$34,1)</formula>
    </cfRule>
  </conditionalFormatting>
  <conditionalFormatting sqref="DR39:DR79">
    <cfRule type="expression" dxfId="117" priority="120" stopIfTrue="1">
      <formula>IF($DR39&gt;$DR$34,1)</formula>
    </cfRule>
  </conditionalFormatting>
  <conditionalFormatting sqref="DS39:DS79">
    <cfRule type="expression" dxfId="116" priority="121" stopIfTrue="1">
      <formula>IF($DS39&gt;$DS$34,1)</formula>
    </cfRule>
  </conditionalFormatting>
  <conditionalFormatting sqref="DT39:DT79">
    <cfRule type="expression" dxfId="115" priority="122" stopIfTrue="1">
      <formula>IF($DT39&gt;$DT$34,1)</formula>
    </cfRule>
  </conditionalFormatting>
  <conditionalFormatting sqref="DU39:DU79">
    <cfRule type="expression" dxfId="114" priority="123" stopIfTrue="1">
      <formula>IF($DU39&gt;$DU$34,1)</formula>
    </cfRule>
  </conditionalFormatting>
  <conditionalFormatting sqref="DV39:DV79">
    <cfRule type="expression" dxfId="113" priority="124" stopIfTrue="1">
      <formula>IF($DV39&gt;$DV$34,1)</formula>
    </cfRule>
  </conditionalFormatting>
  <conditionalFormatting sqref="DW39:DW79">
    <cfRule type="expression" dxfId="112" priority="125" stopIfTrue="1">
      <formula>IF($DW39&gt;$DW$34,1)</formula>
    </cfRule>
  </conditionalFormatting>
  <conditionalFormatting sqref="DX39:DX79">
    <cfRule type="expression" dxfId="111" priority="126" stopIfTrue="1">
      <formula>IF($DX39&gt;$DX$34,1)</formula>
    </cfRule>
  </conditionalFormatting>
  <conditionalFormatting sqref="DY39:DY79">
    <cfRule type="expression" dxfId="110" priority="127" stopIfTrue="1">
      <formula>IF($DY39&gt;$DY$34,1)</formula>
    </cfRule>
  </conditionalFormatting>
  <conditionalFormatting sqref="DZ39:DZ79">
    <cfRule type="expression" dxfId="109" priority="128" stopIfTrue="1">
      <formula>IF($DZ39&gt;$DZ$34,1)</formula>
    </cfRule>
  </conditionalFormatting>
  <conditionalFormatting sqref="EA39:EA79">
    <cfRule type="expression" dxfId="108" priority="129" stopIfTrue="1">
      <formula>IF($EA39&gt;$EA$34,1)</formula>
    </cfRule>
  </conditionalFormatting>
  <conditionalFormatting sqref="EB39:EB79">
    <cfRule type="expression" dxfId="107" priority="130" stopIfTrue="1">
      <formula>IF($EB39&gt;$EB$34,1)</formula>
    </cfRule>
  </conditionalFormatting>
  <conditionalFormatting sqref="EC39:EC79">
    <cfRule type="expression" dxfId="106" priority="131" stopIfTrue="1">
      <formula>IF($EC$39&gt;$EC$34,1)</formula>
    </cfRule>
  </conditionalFormatting>
  <conditionalFormatting sqref="ED39:ED79">
    <cfRule type="expression" dxfId="105" priority="132" stopIfTrue="1">
      <formula>IF($ED39&gt;$ED$34,1)</formula>
    </cfRule>
  </conditionalFormatting>
  <conditionalFormatting sqref="CZ39:CZ79">
    <cfRule type="expression" dxfId="104" priority="133" stopIfTrue="1">
      <formula>IF($CZ39&gt;$CZ$34,1)</formula>
    </cfRule>
  </conditionalFormatting>
  <conditionalFormatting sqref="EF39:EF79">
    <cfRule type="expression" dxfId="103" priority="134" stopIfTrue="1">
      <formula>IF($EF39&gt;$EF$34,1)</formula>
    </cfRule>
  </conditionalFormatting>
  <conditionalFormatting sqref="EH39:EH79">
    <cfRule type="expression" dxfId="102" priority="135" stopIfTrue="1">
      <formula>IF($EH39&gt;$EH$34,1)</formula>
    </cfRule>
  </conditionalFormatting>
  <conditionalFormatting sqref="EI39:EI79">
    <cfRule type="expression" dxfId="101" priority="136" stopIfTrue="1">
      <formula>IF($EI39&gt;$EI$34,1)</formula>
    </cfRule>
  </conditionalFormatting>
  <conditionalFormatting sqref="EJ39:EJ79">
    <cfRule type="expression" dxfId="100" priority="137" stopIfTrue="1">
      <formula>IF($EJ39&gt;$EJ$34,1)</formula>
    </cfRule>
  </conditionalFormatting>
  <conditionalFormatting sqref="EK39:EK79">
    <cfRule type="expression" dxfId="99" priority="138" stopIfTrue="1">
      <formula>IF($EK39&gt;$EK$34,1)</formula>
    </cfRule>
  </conditionalFormatting>
  <conditionalFormatting sqref="EL39:EL79">
    <cfRule type="expression" dxfId="98" priority="139" stopIfTrue="1">
      <formula>IF($EL39&gt;$EL$34,1)</formula>
    </cfRule>
  </conditionalFormatting>
  <conditionalFormatting sqref="EM39:EM79">
    <cfRule type="expression" dxfId="97" priority="140" stopIfTrue="1">
      <formula>IF($EM39&gt;$EM$34,1)</formula>
    </cfRule>
  </conditionalFormatting>
  <conditionalFormatting sqref="EN39:EN79">
    <cfRule type="expression" dxfId="96" priority="141" stopIfTrue="1">
      <formula>IF($EN39&gt;$EN$34,1)</formula>
    </cfRule>
  </conditionalFormatting>
  <conditionalFormatting sqref="EO39:EO79">
    <cfRule type="expression" dxfId="95" priority="142" stopIfTrue="1">
      <formula>IF($EO39&gt;$EO$34,1)</formula>
    </cfRule>
  </conditionalFormatting>
  <conditionalFormatting sqref="EP39:EP79">
    <cfRule type="expression" dxfId="94" priority="143" stopIfTrue="1">
      <formula>IF($EP$39&gt;$EP$34,1)</formula>
    </cfRule>
  </conditionalFormatting>
  <conditionalFormatting sqref="EQ39:EQ79">
    <cfRule type="expression" dxfId="93" priority="144" stopIfTrue="1">
      <formula>IF($EQ39&gt;$EQ$34,1)</formula>
    </cfRule>
  </conditionalFormatting>
  <conditionalFormatting sqref="ER39:ER79">
    <cfRule type="expression" dxfId="92" priority="145" stopIfTrue="1">
      <formula>IF($ER39&gt;$ER$34,1)</formula>
    </cfRule>
  </conditionalFormatting>
  <conditionalFormatting sqref="ES39:ES79">
    <cfRule type="expression" dxfId="91" priority="146" stopIfTrue="1">
      <formula>IF($ES$39&gt;$ES$34,1)</formula>
    </cfRule>
  </conditionalFormatting>
  <conditionalFormatting sqref="ET39:ET79">
    <cfRule type="expression" dxfId="90" priority="147" stopIfTrue="1">
      <formula>IF($ET39&gt;$ET$34,1)</formula>
    </cfRule>
  </conditionalFormatting>
  <conditionalFormatting sqref="EU39:EU79">
    <cfRule type="expression" dxfId="89" priority="148" stopIfTrue="1">
      <formula>IF($EU39&gt;$EU$34,1)</formula>
    </cfRule>
  </conditionalFormatting>
  <conditionalFormatting sqref="EV39:EV79">
    <cfRule type="expression" dxfId="88" priority="149" stopIfTrue="1">
      <formula>IF($EV39&gt;$EV$34,1)</formula>
    </cfRule>
  </conditionalFormatting>
  <conditionalFormatting sqref="EW39:EW79">
    <cfRule type="expression" dxfId="87" priority="150" stopIfTrue="1">
      <formula>IF($EW39&gt;$EW$34,1)</formula>
    </cfRule>
  </conditionalFormatting>
  <conditionalFormatting sqref="EX39:EX79">
    <cfRule type="expression" dxfId="86" priority="151" stopIfTrue="1">
      <formula>IF($EX39&gt;$EX$34,1)</formula>
    </cfRule>
  </conditionalFormatting>
  <conditionalFormatting sqref="EY39:EY79">
    <cfRule type="expression" dxfId="85" priority="152" stopIfTrue="1">
      <formula>IF($EY39&gt;$EY$34,1)</formula>
    </cfRule>
  </conditionalFormatting>
  <conditionalFormatting sqref="EZ39:EZ79">
    <cfRule type="expression" dxfId="84" priority="153" stopIfTrue="1">
      <formula>IF($EZ39&gt;$EZ$34,1)</formula>
    </cfRule>
  </conditionalFormatting>
  <conditionalFormatting sqref="FA39:FA79">
    <cfRule type="expression" dxfId="83" priority="154" stopIfTrue="1">
      <formula>IF($FA39&gt;$FA$34,1)</formula>
    </cfRule>
  </conditionalFormatting>
  <conditionalFormatting sqref="FB39:FB79">
    <cfRule type="expression" dxfId="82" priority="155" stopIfTrue="1">
      <formula>IF($FB39&gt;$FB$34,1)</formula>
    </cfRule>
  </conditionalFormatting>
  <conditionalFormatting sqref="FC39:FC79">
    <cfRule type="expression" dxfId="81" priority="156" stopIfTrue="1">
      <formula>IF($FC39&gt;$FC$34,1)</formula>
    </cfRule>
  </conditionalFormatting>
  <conditionalFormatting sqref="FD39:FD79">
    <cfRule type="expression" dxfId="80" priority="157" stopIfTrue="1">
      <formula>IF($FD39&gt;$FD$34,1)</formula>
    </cfRule>
  </conditionalFormatting>
  <conditionalFormatting sqref="FE39:FE79">
    <cfRule type="expression" dxfId="79" priority="158" stopIfTrue="1">
      <formula>IF($FE39&gt;$FE$34,1)</formula>
    </cfRule>
  </conditionalFormatting>
  <conditionalFormatting sqref="FF39:FF79">
    <cfRule type="expression" dxfId="78" priority="159" stopIfTrue="1">
      <formula>IF($FF39&gt;$FF$34,1)</formula>
    </cfRule>
  </conditionalFormatting>
  <conditionalFormatting sqref="FG39:FG79">
    <cfRule type="expression" dxfId="77" priority="160" stopIfTrue="1">
      <formula>IF($FG39&gt;$FG$34,1)</formula>
    </cfRule>
  </conditionalFormatting>
  <conditionalFormatting sqref="FH39:FH79">
    <cfRule type="expression" dxfId="76" priority="161" stopIfTrue="1">
      <formula>IF($FH39&gt;$FH$34,1)</formula>
    </cfRule>
  </conditionalFormatting>
  <conditionalFormatting sqref="FI39:FI79">
    <cfRule type="expression" dxfId="75" priority="162" stopIfTrue="1">
      <formula>IF($FI39&gt;$FI$34,1)</formula>
    </cfRule>
  </conditionalFormatting>
  <conditionalFormatting sqref="FJ39:FJ79">
    <cfRule type="expression" dxfId="74" priority="163" stopIfTrue="1">
      <formula>IF($FJ$39&gt;$FJ$34,1)</formula>
    </cfRule>
  </conditionalFormatting>
  <conditionalFormatting sqref="FK39:FK79">
    <cfRule type="expression" dxfId="73" priority="164" stopIfTrue="1">
      <formula>IF($FK39&gt;$FK$34,1)</formula>
    </cfRule>
  </conditionalFormatting>
  <conditionalFormatting sqref="EG39:EG79">
    <cfRule type="expression" dxfId="72" priority="165" stopIfTrue="1">
      <formula>IF($EG39&gt;$EG$34,1)</formula>
    </cfRule>
  </conditionalFormatting>
  <conditionalFormatting sqref="FM39:FM79">
    <cfRule type="expression" dxfId="71" priority="166" stopIfTrue="1">
      <formula>IF($FM39&gt;$FM$34,1)</formula>
    </cfRule>
  </conditionalFormatting>
  <conditionalFormatting sqref="FO39:FO79">
    <cfRule type="expression" dxfId="70" priority="167" stopIfTrue="1">
      <formula>IF($FO39&gt;$FO$34,1)</formula>
    </cfRule>
  </conditionalFormatting>
  <conditionalFormatting sqref="FP39:FP79">
    <cfRule type="expression" dxfId="69" priority="168" stopIfTrue="1">
      <formula>IF($FP39&gt;$FP$34,1)</formula>
    </cfRule>
  </conditionalFormatting>
  <conditionalFormatting sqref="FQ39:FQ79">
    <cfRule type="expression" dxfId="68" priority="169" stopIfTrue="1">
      <formula>IF($FQ39&gt;$FQ$34,1)</formula>
    </cfRule>
  </conditionalFormatting>
  <conditionalFormatting sqref="FR39:FR79">
    <cfRule type="expression" dxfId="67" priority="170" stopIfTrue="1">
      <formula>IF($FR39&gt;$FR$34,1)</formula>
    </cfRule>
  </conditionalFormatting>
  <conditionalFormatting sqref="GA39:GA79">
    <cfRule type="expression" dxfId="66" priority="171" stopIfTrue="1">
      <formula>IF($GA39&gt;$GA$34,1)</formula>
    </cfRule>
  </conditionalFormatting>
  <conditionalFormatting sqref="GB39:GB79">
    <cfRule type="expression" dxfId="65" priority="172" stopIfTrue="1">
      <formula>IF($GB39&gt;$GB$34,1)</formula>
    </cfRule>
  </conditionalFormatting>
  <conditionalFormatting sqref="GC39:GC79">
    <cfRule type="expression" dxfId="64" priority="173" stopIfTrue="1">
      <formula>IF($GC39&gt;$GC$34,1)</formula>
    </cfRule>
  </conditionalFormatting>
  <conditionalFormatting sqref="GD39:GD79">
    <cfRule type="expression" dxfId="63" priority="174" stopIfTrue="1">
      <formula>IF($GD39&gt;$GD$34,1)</formula>
    </cfRule>
  </conditionalFormatting>
  <conditionalFormatting sqref="GE39:GE79">
    <cfRule type="expression" dxfId="62" priority="175" stopIfTrue="1">
      <formula>IF($GE39&gt;$GE$34,1)</formula>
    </cfRule>
  </conditionalFormatting>
  <conditionalFormatting sqref="GF39:GF79">
    <cfRule type="expression" dxfId="61" priority="176" stopIfTrue="1">
      <formula>IF($GF39&gt;$GF$34,1)</formula>
    </cfRule>
  </conditionalFormatting>
  <conditionalFormatting sqref="GG39:GG79">
    <cfRule type="expression" dxfId="60" priority="177" stopIfTrue="1">
      <formula>IF($GG39&gt;$GG$34,1)</formula>
    </cfRule>
  </conditionalFormatting>
  <conditionalFormatting sqref="GH39:GH79">
    <cfRule type="expression" dxfId="59" priority="178" stopIfTrue="1">
      <formula>IF($GH39&gt;$GH$34,1)</formula>
    </cfRule>
  </conditionalFormatting>
  <conditionalFormatting sqref="GI39:GI79">
    <cfRule type="expression" dxfId="58" priority="179" stopIfTrue="1">
      <formula>IF($GI39&gt;$GI$34,1)</formula>
    </cfRule>
  </conditionalFormatting>
  <conditionalFormatting sqref="GJ39:GJ79">
    <cfRule type="expression" dxfId="57" priority="180" stopIfTrue="1">
      <formula>IF($GJ39&gt;$GJ$34,1)</formula>
    </cfRule>
  </conditionalFormatting>
  <conditionalFormatting sqref="GK39:GK79">
    <cfRule type="expression" dxfId="56" priority="181" stopIfTrue="1">
      <formula>IF($GK39&gt;$GK$34,1)</formula>
    </cfRule>
  </conditionalFormatting>
  <conditionalFormatting sqref="GL39:GL79">
    <cfRule type="expression" dxfId="55" priority="182" stopIfTrue="1">
      <formula>IF($GL39&gt;$GL$34,1)</formula>
    </cfRule>
  </conditionalFormatting>
  <conditionalFormatting sqref="GM39:GM79">
    <cfRule type="expression" dxfId="54" priority="183" stopIfTrue="1">
      <formula>IF($GM39&gt;$GM$34,1)</formula>
    </cfRule>
  </conditionalFormatting>
  <conditionalFormatting sqref="GN39:GN79">
    <cfRule type="expression" dxfId="53" priority="184" stopIfTrue="1">
      <formula>IF($GN39&gt;$GN$34,1)</formula>
    </cfRule>
  </conditionalFormatting>
  <conditionalFormatting sqref="GO39:GO79">
    <cfRule type="expression" dxfId="52" priority="185" stopIfTrue="1">
      <formula>IF($GO39&gt;$GO$34,1)</formula>
    </cfRule>
  </conditionalFormatting>
  <conditionalFormatting sqref="GP39:GP79">
    <cfRule type="expression" dxfId="51" priority="186" stopIfTrue="1">
      <formula>IF(_gpI39&gt;$GP$34,1)</formula>
    </cfRule>
  </conditionalFormatting>
  <conditionalFormatting sqref="GQ39:GQ79">
    <cfRule type="expression" dxfId="50" priority="187" stopIfTrue="1">
      <formula>IF($GQ$39&gt;$GQ$34,1)</formula>
    </cfRule>
  </conditionalFormatting>
  <conditionalFormatting sqref="GR39:GR79">
    <cfRule type="expression" dxfId="49" priority="188" stopIfTrue="1">
      <formula>IF($GR39&gt;$GR$34,1)</formula>
    </cfRule>
  </conditionalFormatting>
  <conditionalFormatting sqref="FN39:FN79">
    <cfRule type="expression" dxfId="48" priority="189" stopIfTrue="1">
      <formula>IF($FN39&gt;$FN$34,1)</formula>
    </cfRule>
  </conditionalFormatting>
  <conditionalFormatting sqref="GT39:GT78">
    <cfRule type="expression" dxfId="47" priority="190" stopIfTrue="1">
      <formula>IF($GT39&gt;$GT$34,1)</formula>
    </cfRule>
  </conditionalFormatting>
  <conditionalFormatting sqref="GV39:GV78">
    <cfRule type="expression" dxfId="46" priority="191" stopIfTrue="1">
      <formula>IF($GV39&gt;$GV$34,1)</formula>
    </cfRule>
  </conditionalFormatting>
  <conditionalFormatting sqref="GW39:GW78">
    <cfRule type="expression" dxfId="45" priority="192" stopIfTrue="1">
      <formula>IF($GW39&gt;$GW$34,1)</formula>
    </cfRule>
  </conditionalFormatting>
  <conditionalFormatting sqref="HA39:HA78">
    <cfRule type="expression" dxfId="44" priority="193" stopIfTrue="1">
      <formula>IF($HA39&gt;$HA$34,1)</formula>
    </cfRule>
  </conditionalFormatting>
  <conditionalFormatting sqref="HB39:HB78">
    <cfRule type="expression" dxfId="43" priority="194" stopIfTrue="1">
      <formula>IF($HB39&gt;$HB$34,1)</formula>
    </cfRule>
  </conditionalFormatting>
  <conditionalFormatting sqref="HC39:HC78">
    <cfRule type="expression" dxfId="42" priority="195" stopIfTrue="1">
      <formula>IF($HC39&gt;$HC$34,1)</formula>
    </cfRule>
  </conditionalFormatting>
  <conditionalFormatting sqref="HD39:HD78">
    <cfRule type="expression" dxfId="41" priority="196" stopIfTrue="1">
      <formula>IF($HD$39&gt;$HD$34,1)</formula>
    </cfRule>
  </conditionalFormatting>
  <conditionalFormatting sqref="HE39:HE78">
    <cfRule type="expression" dxfId="40" priority="197" stopIfTrue="1">
      <formula>IF($HE39&gt;$HE$34,1)</formula>
    </cfRule>
  </conditionalFormatting>
  <conditionalFormatting sqref="HF39:HF78">
    <cfRule type="expression" dxfId="39" priority="198" stopIfTrue="1">
      <formula>IF($HF39&gt;$HF$34,1)</formula>
    </cfRule>
  </conditionalFormatting>
  <conditionalFormatting sqref="GZ39">
    <cfRule type="expression" dxfId="38" priority="199" stopIfTrue="1">
      <formula>IF($GZ$39&gt;$GZ$34,1)</formula>
    </cfRule>
  </conditionalFormatting>
  <conditionalFormatting sqref="HH39:HH78">
    <cfRule type="expression" dxfId="37" priority="200" stopIfTrue="1">
      <formula>IF($HH39&gt;$HH$34,1)</formula>
    </cfRule>
  </conditionalFormatting>
  <conditionalFormatting sqref="HI39:HI78">
    <cfRule type="expression" dxfId="36" priority="201" stopIfTrue="1">
      <formula>IF($HI39&gt;$HI$34,1)</formula>
    </cfRule>
  </conditionalFormatting>
  <conditionalFormatting sqref="HJ39:HJ78">
    <cfRule type="expression" dxfId="35" priority="202" stopIfTrue="1">
      <formula>IF($HJ39&gt;$HJ$34,1)</formula>
    </cfRule>
  </conditionalFormatting>
  <conditionalFormatting sqref="HK39:HK78">
    <cfRule type="expression" dxfId="34" priority="203" stopIfTrue="1">
      <formula>IF($HK39&gt;$HK$34,1)</formula>
    </cfRule>
  </conditionalFormatting>
  <conditionalFormatting sqref="HL39:HL78">
    <cfRule type="expression" dxfId="33" priority="204" stopIfTrue="1">
      <formula>IF($HL39&gt;$HL$34,1)</formula>
    </cfRule>
  </conditionalFormatting>
  <conditionalFormatting sqref="HM39:HM78">
    <cfRule type="expression" dxfId="32" priority="205" stopIfTrue="1">
      <formula>IF($HM39&gt;$HM$34,1)</formula>
    </cfRule>
  </conditionalFormatting>
  <conditionalFormatting sqref="HN39:HN78">
    <cfRule type="expression" dxfId="31" priority="206" stopIfTrue="1">
      <formula>IF($HN39&gt;$HN$34,1)</formula>
    </cfRule>
  </conditionalFormatting>
  <conditionalFormatting sqref="HO39:HO78">
    <cfRule type="expression" dxfId="30" priority="207" stopIfTrue="1">
      <formula>IF($HO39&gt;$HO$34,1)</formula>
    </cfRule>
  </conditionalFormatting>
  <conditionalFormatting sqref="HP39:HP78">
    <cfRule type="expression" dxfId="29" priority="208" stopIfTrue="1">
      <formula>IF($HP39&gt;$HP$34,1)</formula>
    </cfRule>
  </conditionalFormatting>
  <conditionalFormatting sqref="HQ39:HQ78">
    <cfRule type="expression" dxfId="28" priority="209" stopIfTrue="1">
      <formula>IF($HQ39&gt;$HQ$34,1)</formula>
    </cfRule>
  </conditionalFormatting>
  <conditionalFormatting sqref="HR39:HR78">
    <cfRule type="expression" dxfId="27" priority="210" stopIfTrue="1">
      <formula>IF($HR39&gt;$HR$34,1)</formula>
    </cfRule>
  </conditionalFormatting>
  <conditionalFormatting sqref="HS39:HS78">
    <cfRule type="expression" dxfId="26" priority="211" stopIfTrue="1">
      <formula>IF($HS39&gt;$HS$34,1)</formula>
    </cfRule>
  </conditionalFormatting>
  <conditionalFormatting sqref="HT39:HT78">
    <cfRule type="expression" dxfId="25" priority="212" stopIfTrue="1">
      <formula>IF($HT39&gt;$HT$34,1)</formula>
    </cfRule>
  </conditionalFormatting>
  <conditionalFormatting sqref="HU39:HU78">
    <cfRule type="expression" dxfId="24" priority="213" stopIfTrue="1">
      <formula>IF($HU39&gt;$HU$34,1)</formula>
    </cfRule>
  </conditionalFormatting>
  <conditionalFormatting sqref="HV39:HV78">
    <cfRule type="expression" dxfId="23" priority="214" stopIfTrue="1">
      <formula>IF($HV39&gt;$HV$34,1)</formula>
    </cfRule>
  </conditionalFormatting>
  <conditionalFormatting sqref="HW39:HW78">
    <cfRule type="expression" dxfId="22" priority="215" stopIfTrue="1">
      <formula>IF($HW39&gt;$HW$34,1)</formula>
    </cfRule>
  </conditionalFormatting>
  <conditionalFormatting sqref="GU39:GU78">
    <cfRule type="expression" dxfId="21" priority="216" stopIfTrue="1">
      <formula>IF($GU39&gt;$GU$34,1)</formula>
    </cfRule>
  </conditionalFormatting>
  <conditionalFormatting sqref="GX39:GX78">
    <cfRule type="expression" dxfId="20" priority="217" stopIfTrue="1">
      <formula>IF($GX39&gt;$GX$34,1)</formula>
    </cfRule>
  </conditionalFormatting>
  <conditionalFormatting sqref="GY39:GY78">
    <cfRule type="expression" dxfId="19" priority="218" stopIfTrue="1">
      <formula>IF($GY39&gt;$GY$34,1)</formula>
    </cfRule>
  </conditionalFormatting>
  <conditionalFormatting sqref="HG39:HG78">
    <cfRule type="expression" dxfId="18" priority="219" stopIfTrue="1">
      <formula>IF($HG39&gt;$HG$34,1)</formula>
    </cfRule>
  </conditionalFormatting>
  <conditionalFormatting sqref="HX39:HX78">
    <cfRule type="expression" dxfId="17" priority="220" stopIfTrue="1">
      <formula>IF($HX39&gt;$HX$34,1)</formula>
    </cfRule>
  </conditionalFormatting>
  <conditionalFormatting sqref="HY39:HY78">
    <cfRule type="expression" dxfId="16" priority="221" stopIfTrue="1">
      <formula>IF($HY39&gt;$HY$34,1)</formula>
    </cfRule>
  </conditionalFormatting>
  <conditionalFormatting sqref="D39:D40">
    <cfRule type="expression" dxfId="15" priority="222" stopIfTrue="1">
      <formula>IF($D39&gt;$D$34,1)</formula>
    </cfRule>
  </conditionalFormatting>
  <conditionalFormatting sqref="E39">
    <cfRule type="expression" dxfId="14" priority="223" stopIfTrue="1">
      <formula>IF($E39&gt;$E$34,1)</formula>
    </cfRule>
  </conditionalFormatting>
  <conditionalFormatting sqref="H41">
    <cfRule type="expression" dxfId="13" priority="224" stopIfTrue="1">
      <formula>IF($H41&gt;$H$34,1)</formula>
    </cfRule>
  </conditionalFormatting>
  <conditionalFormatting sqref="C13">
    <cfRule type="cellIs" dxfId="12" priority="225" stopIfTrue="1" operator="lessThan">
      <formula>$C$7</formula>
    </cfRule>
    <cfRule type="cellIs" dxfId="11" priority="226" stopIfTrue="1" operator="greaterThanOrEqual">
      <formula>$C$7</formula>
    </cfRule>
  </conditionalFormatting>
  <conditionalFormatting sqref="C14">
    <cfRule type="cellIs" dxfId="10" priority="227" stopIfTrue="1" operator="lessThan">
      <formula>0.5*SUM(C10:C12)</formula>
    </cfRule>
    <cfRule type="cellIs" dxfId="9" priority="228" stopIfTrue="1" operator="greaterThanOrEqual">
      <formula>0.5*SUM(C10:C12)</formula>
    </cfRule>
  </conditionalFormatting>
  <conditionalFormatting sqref="F39">
    <cfRule type="expression" dxfId="8" priority="229" stopIfTrue="1">
      <formula>IF($F39&gt;$F$34,1)</formula>
    </cfRule>
  </conditionalFormatting>
  <conditionalFormatting sqref="AI44 AI59">
    <cfRule type="expression" dxfId="7" priority="230" stopIfTrue="1">
      <formula>IF($AI44&gt;$AI$34,1)</formula>
    </cfRule>
  </conditionalFormatting>
  <conditionalFormatting sqref="AK43">
    <cfRule type="expression" dxfId="6" priority="231" stopIfTrue="1">
      <formula>IF($AK43&gt;$AK$34,1)</formula>
    </cfRule>
  </conditionalFormatting>
  <conditionalFormatting sqref="BS46">
    <cfRule type="expression" dxfId="5" priority="232" stopIfTrue="1">
      <formula>IF($BS46&gt;$BS$34,1)</formula>
    </cfRule>
  </conditionalFormatting>
  <conditionalFormatting sqref="BP39:BP78">
    <cfRule type="expression" dxfId="4" priority="233" stopIfTrue="1">
      <formula>IF($BP40&gt;$BP$34,1)</formula>
    </cfRule>
  </conditionalFormatting>
  <conditionalFormatting sqref="BP79">
    <cfRule type="expression" dxfId="3" priority="234" stopIfTrue="1">
      <formula>IF($BP81&gt;$BP$34,1)</formula>
    </cfRule>
  </conditionalFormatting>
  <conditionalFormatting sqref="AN37:BP37 BU37:CW37 DB37:ED37 EI37:FK37 FP37:GR37 GW37:HY37 G37:AI37">
    <cfRule type="cellIs" dxfId="2" priority="235" stopIfTrue="1" operator="equal">
      <formula>"Completed"</formula>
    </cfRule>
    <cfRule type="cellIs" dxfId="1" priority="236" stopIfTrue="1" operator="equal">
      <formula>"Delayed - amber"</formula>
    </cfRule>
    <cfRule type="cellIs" dxfId="0" priority="237" stopIfTrue="1" operator="equal">
      <formula>"Delayed - red"</formula>
    </cfRule>
  </conditionalFormatting>
  <dataValidations count="24">
    <dataValidation type="list" allowBlank="1" showInputMessage="1" showErrorMessage="1" sqref="D39:AI79 C6 GT34:HY34 D34:AI34 FU82 L81 AK34:BP34 CY39:ED79 EN82 BR34:CW34 BR39:CW79 GT39:HY79 CY34:ED34 EF39:FK79 AK39:BP79 EF34:FK34 FM39:GR79 FM34:GR34 HB82">
      <formula1>Date</formula1>
    </dataValidation>
    <dataValidation type="list" allowBlank="1" showInputMessage="1" showErrorMessage="1" sqref="E81:K82 C5 D81 L82:AI82 D80:AI80 M81:AI81 BR80:CW81 GT80:HY81 AK80:BP81 EO82 CY80:ED81 FV82 EF80:FK81 FM80:GR81 EF82:EM82 FM82:FT82 HC82 GT82:HA82">
      <formula1>Number_of_organisations</formula1>
    </dataValidation>
    <dataValidation type="list" allowBlank="1" showInputMessage="1" showErrorMessage="1" sqref="G21 J21 M21 P21 D21 S21 V21 Y21 AB21 AE21 AH21 AN21 AQ21 AT21 AW21 AK21 AZ21 BC21 BF21 BI21 BL21 BO21 BU21 BX21 CA21 CD21 BR21 CG21 CJ21 CM21 CP21 CS21 CV21 DB21 DE21 DH21 DK21 CY21 DN21 DQ21 DT21 DW21 DZ21 EC21 EI21 EL21 EO21 ER21 EF21 EU21 EX21 FA21 FD21 FG21 FJ21 FP21 FS21 FV21 FY21 FM21 GB21 GE21 GH21 GK21 GN21 GQ21 GW21 GZ21 HC21 HF21 GT21 HI21 HL21 HO21 HR21 HU21 HX21">
      <formula1>FIMS_Categories_Level_2_SHA</formula1>
    </dataValidation>
    <dataValidation type="list" allowBlank="1" showInputMessage="1" showErrorMessage="1" sqref="D20 G20 J20 M20 P20 S20 V20 Y20 AB20 AE20 AH20:AI20 AK20 AN20 AQ20 AT20 AW20 AZ20 BC20 BF20 BI20 BL20 BO20:BP20 BR20 BU20 BX20 CA20 CD20 CG20 CJ20 CM20 CP20 CS20 CV20:CW20 CY20 DB20 DE20 DH20 DK20 DN20 DQ20 DT20 DW20 DZ20 EC20:ED20 EF20 EI20 EL20 EO20 ER20 EU20 EX20 FA20 FD20 FG20 FJ20:FK20 FM20 FP20 FS20 FV20 FY20 GB20 GE20 GH20 GK20 GN20 GQ20:GR20 GT20 GW20 GZ20 HC20 HF20 HI20 HL20 HO20 HR20 HU20 HX20:HY20">
      <formula1>QIPP_Workstream_focus</formula1>
    </dataValidation>
    <dataValidation type="list" allowBlank="1" showInputMessage="1" showErrorMessage="1" sqref="DB37:ED37 FP37:GR37 EI37:FK37 G37:AI37 BU37:CW37 AN37:BP37 GW37:HY37">
      <formula1>Milestone_status</formula1>
    </dataValidation>
    <dataValidation type="list" allowBlank="1" showInputMessage="1" showErrorMessage="1" sqref="E16 AL16 BS16 CZ16 EG16 FN16 GU16">
      <formula1>Scale_of_QIPP_workstream</formula1>
    </dataValidation>
    <dataValidation type="list" allowBlank="1" showInputMessage="1" showErrorMessage="1" sqref="M17 U17 E17 AC17 FV17 GD17 FN17 GL17 AT17 BB17 AL17 BJ17 CA17 CI17 BS17 CQ17 DH17 DP17 CZ17 DX17 EO17 EW17 EG17 FE17 HC17 HK17 GU17 HS17">
      <formula1>FIMS_Categories</formula1>
    </dataValidation>
    <dataValidation type="list" allowBlank="1" showInputMessage="1" showErrorMessage="1" sqref="D22:AI22">
      <formula1>PCT_Milestone_Type_QIPP_Initiative_1</formula1>
    </dataValidation>
    <dataValidation type="list" allowBlank="1" showInputMessage="1" showErrorMessage="1" sqref="D33:AI33">
      <formula1>PCT_Milestone_end_date_QIPP_Initiative_1</formula1>
    </dataValidation>
    <dataValidation type="list" allowBlank="1" showInputMessage="1" showErrorMessage="1" sqref="AJ35 BQ35 CX35 EE35 FL35 GS35 HZ35">
      <formula1>RAG_Rating</formula1>
    </dataValidation>
    <dataValidation type="list" allowBlank="1" showInputMessage="1" showErrorMessage="1" sqref="AK22:BP22">
      <formula1>PCT_Milestone_Type_QIPP_Initiative_2</formula1>
    </dataValidation>
    <dataValidation type="list" allowBlank="1" showInputMessage="1" showErrorMessage="1" sqref="BR22:CW22">
      <formula1>PCT_Milestone_Type_QIPP_Initiative_3</formula1>
    </dataValidation>
    <dataValidation type="list" allowBlank="1" showInputMessage="1" showErrorMessage="1" sqref="CY22:ED22">
      <formula1>PCT_Milestone_Type_QIPP_Initiative_4</formula1>
    </dataValidation>
    <dataValidation type="list" allowBlank="1" showInputMessage="1" showErrorMessage="1" sqref="EF22:FK22">
      <formula1>PCT_Milestone_Type_QIPP_Initiative_5</formula1>
    </dataValidation>
    <dataValidation type="list" allowBlank="1" showInputMessage="1" showErrorMessage="1" sqref="FM22:GR22">
      <formula1>PCT_Milestone_Type_QIPP_Initiative_6</formula1>
    </dataValidation>
    <dataValidation type="list" allowBlank="1" showInputMessage="1" showErrorMessage="1" sqref="GT22:HY22">
      <formula1>PCT_Milestone_Type_QIPP_Initiative_7</formula1>
    </dataValidation>
    <dataValidation type="list" allowBlank="1" showInputMessage="1" showErrorMessage="1" sqref="C3">
      <formula1>SHA_Cluster</formula1>
    </dataValidation>
    <dataValidation type="list" allowBlank="1" showInputMessage="1" showErrorMessage="1" sqref="C4">
      <formula1>PCT_cluster</formula1>
    </dataValidation>
    <dataValidation type="list" allowBlank="1" showInputMessage="1" showErrorMessage="1" sqref="AK33:BP33">
      <formula1>PCT_Milestone_end_date_QIPP_Initiative_2</formula1>
    </dataValidation>
    <dataValidation type="list" allowBlank="1" showInputMessage="1" showErrorMessage="1" sqref="BR33:CW33">
      <formula1>PCT_Milestone_end_date_QIPP_Initiative_3</formula1>
    </dataValidation>
    <dataValidation type="list" allowBlank="1" showInputMessage="1" showErrorMessage="1" sqref="CY33:ED33">
      <formula1>PCT_Milestone_end_date_QIPP_Initiative_4</formula1>
    </dataValidation>
    <dataValidation type="list" allowBlank="1" showInputMessage="1" showErrorMessage="1" sqref="EF33:FK33">
      <formula1>PCT_Milestone_end_date_QIPP_Initiative_5</formula1>
    </dataValidation>
    <dataValidation type="list" allowBlank="1" showInputMessage="1" showErrorMessage="1" sqref="FM33:GR33">
      <formula1>PCT_Milestone_end_date_QIPP_Initiative_6</formula1>
    </dataValidation>
    <dataValidation type="list" allowBlank="1" showInputMessage="1" showErrorMessage="1" sqref="GT33:HY33">
      <formula1>PCT_Milestone_end_date_QIPP_Initiative_7</formula1>
    </dataValidation>
  </dataValidations>
  <pageMargins left="0.70866141732283472" right="0.70866141732283472" top="0.74803149606299213" bottom="0.74803149606299213" header="0.31496062992125984" footer="0.31496062992125984"/>
  <pageSetup paperSize="8" scale="13" fitToWidth="2" fitToHeight="2" orientation="landscape" r:id="rId8"/>
  <headerFooter alignWithMargins="0"/>
  <colBreaks count="6" manualBreakCount="6">
    <brk id="36" max="1048575" man="1"/>
    <brk id="69" max="1048575" man="1"/>
    <brk id="102" max="1048575" man="1"/>
    <brk id="135" max="1048575" man="1"/>
    <brk id="168" max="1048575" man="1"/>
    <brk id="201" max="1048575" man="1"/>
  </colBreaks>
</worksheet>
</file>

<file path=xl/worksheets/sheet15.xml><?xml version="1.0" encoding="utf-8"?>
<worksheet xmlns="http://schemas.openxmlformats.org/spreadsheetml/2006/main" xmlns:r="http://schemas.openxmlformats.org/officeDocument/2006/relationships">
  <sheetPr enableFormatConditionsCalculation="0">
    <tabColor indexed="13"/>
    <pageSetUpPr fitToPage="1"/>
  </sheetPr>
  <dimension ref="A1"/>
  <sheetViews>
    <sheetView workbookViewId="0">
      <selection activeCell="J172" sqref="J172"/>
    </sheetView>
  </sheetViews>
  <sheetFormatPr defaultRowHeight="15"/>
  <sheetData/>
  <sheetProtection password="CA07" sheet="1"/>
  <customSheetViews>
    <customSheetView guid="{40F3301A-350B-4C91-8A86-FCF6B8B00353}" fitToPage="1">
      <selection activeCell="J172" sqref="J172"/>
      <pageMargins left="0.7" right="0.7" top="0.75" bottom="0.75" header="0.3" footer="0.3"/>
      <pageSetup paperSize="9" scale="27" orientation="portrait" r:id="rId1"/>
      <headerFooter alignWithMargins="0"/>
    </customSheetView>
    <customSheetView guid="{602C46CA-75E7-4764-8EAC-8D1F7A92EF25}" fitToPage="1">
      <selection activeCell="J172" sqref="J172"/>
      <pageMargins left="0.7" right="0.7" top="0.75" bottom="0.75" header="0.3" footer="0.3"/>
      <pageSetup paperSize="9" scale="27" orientation="portrait" r:id="rId2"/>
      <headerFooter alignWithMargins="0"/>
    </customSheetView>
    <customSheetView guid="{ABDB51C7-6D08-40F7-B6BE-16703804264F}" showPageBreaks="1" fitToPage="1" printArea="1" showRuler="0" topLeftCell="Q88">
      <selection activeCell="J172" sqref="J172"/>
      <pageMargins left="0.7" right="0.7" top="0.75" bottom="0.75" header="0.3" footer="0.3"/>
      <pageSetup paperSize="9" scale="27" orientation="portrait" r:id="rId3"/>
      <headerFooter alignWithMargins="0"/>
    </customSheetView>
    <customSheetView guid="{7C8FB8B5-5EBC-470F-90AF-3696B4743E7A}" fitToPage="1">
      <selection activeCell="J172" sqref="J172"/>
      <pageMargins left="0.7" right="0.7" top="0.75" bottom="0.75" header="0.3" footer="0.3"/>
      <pageSetup paperSize="9" scale="27" orientation="portrait" r:id="rId4"/>
      <headerFooter alignWithMargins="0"/>
    </customSheetView>
    <customSheetView guid="{D8208DDB-97EB-4DC8-81A4-48BA925EBC49}" fitToPage="1">
      <selection activeCell="J172" sqref="J172"/>
      <pageMargins left="0.7" right="0.7" top="0.75" bottom="0.75" header="0.3" footer="0.3"/>
      <pageSetup paperSize="9" scale="27" orientation="portrait" r:id="rId5"/>
      <headerFooter alignWithMargins="0"/>
    </customSheetView>
    <customSheetView guid="{9F1F7529-1FF0-4D82-9EDA-00729703BE2B}" fitToPage="1">
      <selection activeCell="J172" sqref="J172"/>
      <pageMargins left="0.7" right="0.7" top="0.75" bottom="0.75" header="0.3" footer="0.3"/>
      <pageSetup paperSize="9" scale="27" orientation="portrait" r:id="rId6"/>
      <headerFooter alignWithMargins="0"/>
    </customSheetView>
    <customSheetView guid="{85DFE0C7-CF8F-4462-85BC-B49059D30F73}" fitToPage="1">
      <selection activeCell="J172" sqref="J172"/>
      <pageMargins left="0.7" right="0.7" top="0.75" bottom="0.75" header="0.3" footer="0.3"/>
      <pageSetup paperSize="9" scale="27" orientation="portrait" r:id="rId7"/>
      <headerFooter alignWithMargins="0"/>
    </customSheetView>
  </customSheetViews>
  <phoneticPr fontId="8" type="noConversion"/>
  <pageMargins left="0.7" right="0.7" top="0.75" bottom="0.75" header="0.3" footer="0.3"/>
  <pageSetup paperSize="9" scale="27" orientation="portrait" r:id="rId8"/>
  <headerFooter alignWithMargins="0"/>
  <drawing r:id="rId9"/>
</worksheet>
</file>

<file path=xl/worksheets/sheet16.xml><?xml version="1.0" encoding="utf-8"?>
<worksheet xmlns="http://schemas.openxmlformats.org/spreadsheetml/2006/main" xmlns:r="http://schemas.openxmlformats.org/officeDocument/2006/relationships">
  <dimension ref="A1:BH59"/>
  <sheetViews>
    <sheetView topLeftCell="BB29" workbookViewId="0">
      <selection activeCell="BF1" sqref="BF1"/>
    </sheetView>
  </sheetViews>
  <sheetFormatPr defaultRowHeight="15"/>
  <cols>
    <col min="1" max="1" width="17" bestFit="1" customWidth="1"/>
    <col min="2" max="2" width="17" customWidth="1"/>
    <col min="3" max="3" width="18.5703125" bestFit="1" customWidth="1"/>
    <col min="4" max="4" width="18.5703125" customWidth="1"/>
    <col min="5" max="5" width="17.42578125" bestFit="1" customWidth="1"/>
    <col min="6" max="6" width="17.42578125" customWidth="1"/>
    <col min="7" max="7" width="18.85546875" bestFit="1" customWidth="1"/>
    <col min="8" max="8" width="18.85546875" customWidth="1"/>
    <col min="9" max="9" width="19.28515625" bestFit="1" customWidth="1"/>
    <col min="10" max="10" width="19.28515625" customWidth="1"/>
    <col min="11" max="11" width="22" bestFit="1" customWidth="1"/>
    <col min="12" max="14" width="22" customWidth="1"/>
    <col min="15" max="15" width="17" bestFit="1" customWidth="1"/>
    <col min="16" max="16" width="17" customWidth="1"/>
    <col min="17" max="17" width="18.5703125" bestFit="1" customWidth="1"/>
    <col min="18" max="18" width="18.5703125" customWidth="1"/>
    <col min="19" max="19" width="17.42578125" bestFit="1" customWidth="1"/>
    <col min="20" max="20" width="17.42578125" customWidth="1"/>
    <col min="21" max="21" width="18.85546875" bestFit="1" customWidth="1"/>
    <col min="22" max="22" width="18.85546875" customWidth="1"/>
    <col min="23" max="23" width="19.28515625" bestFit="1" customWidth="1"/>
    <col min="24" max="24" width="19.28515625" customWidth="1"/>
    <col min="25" max="25" width="22" bestFit="1" customWidth="1"/>
    <col min="26" max="46" width="22" customWidth="1"/>
    <col min="47" max="47" width="17.85546875" bestFit="1" customWidth="1"/>
    <col min="48" max="48" width="17.85546875" customWidth="1"/>
    <col min="49" max="49" width="18.42578125" customWidth="1"/>
    <col min="50" max="50" width="32.5703125" customWidth="1"/>
    <col min="51" max="51" width="23.42578125" customWidth="1"/>
    <col min="52" max="52" width="41.5703125" bestFit="1" customWidth="1"/>
    <col min="53" max="53" width="25.7109375" customWidth="1"/>
    <col min="54" max="54" width="36.140625" customWidth="1"/>
    <col min="55" max="55" width="10.85546875" bestFit="1" customWidth="1"/>
    <col min="56" max="56" width="24.140625" bestFit="1" customWidth="1"/>
    <col min="57" max="57" width="21.42578125" style="16" bestFit="1" customWidth="1"/>
    <col min="58" max="58" width="38" style="18" bestFit="1" customWidth="1"/>
    <col min="59" max="59" width="38" style="18" customWidth="1"/>
    <col min="60" max="60" width="12.7109375" style="2" customWidth="1"/>
  </cols>
  <sheetData>
    <row r="1" spans="1:60" ht="60">
      <c r="A1" s="14" t="s">
        <v>2584</v>
      </c>
      <c r="B1" s="14" t="s">
        <v>1650</v>
      </c>
      <c r="C1" s="14" t="s">
        <v>1651</v>
      </c>
      <c r="D1" s="14" t="s">
        <v>1652</v>
      </c>
      <c r="E1" s="14" t="s">
        <v>1653</v>
      </c>
      <c r="F1" s="14" t="s">
        <v>1654</v>
      </c>
      <c r="G1" s="14" t="s">
        <v>1655</v>
      </c>
      <c r="H1" s="14" t="s">
        <v>1656</v>
      </c>
      <c r="I1" s="14" t="s">
        <v>1657</v>
      </c>
      <c r="J1" s="14" t="s">
        <v>1658</v>
      </c>
      <c r="K1" s="14" t="s">
        <v>1659</v>
      </c>
      <c r="L1" s="14" t="s">
        <v>1660</v>
      </c>
      <c r="M1" s="14" t="s">
        <v>1661</v>
      </c>
      <c r="N1" s="14" t="s">
        <v>1662</v>
      </c>
      <c r="O1" s="14" t="s">
        <v>1663</v>
      </c>
      <c r="P1" s="14" t="s">
        <v>1664</v>
      </c>
      <c r="Q1" s="14" t="s">
        <v>1665</v>
      </c>
      <c r="R1" s="14" t="s">
        <v>1666</v>
      </c>
      <c r="S1" s="14" t="s">
        <v>1667</v>
      </c>
      <c r="T1" s="14" t="s">
        <v>1668</v>
      </c>
      <c r="U1" s="14" t="s">
        <v>1669</v>
      </c>
      <c r="V1" s="14" t="s">
        <v>1670</v>
      </c>
      <c r="W1" s="14" t="s">
        <v>1671</v>
      </c>
      <c r="X1" s="14" t="s">
        <v>2583</v>
      </c>
      <c r="Y1" s="14" t="s">
        <v>1672</v>
      </c>
      <c r="Z1" s="14" t="s">
        <v>1673</v>
      </c>
      <c r="AA1" s="14" t="s">
        <v>1674</v>
      </c>
      <c r="AB1" s="14" t="s">
        <v>1675</v>
      </c>
      <c r="AC1" s="14" t="s">
        <v>684</v>
      </c>
      <c r="AD1" s="14" t="s">
        <v>721</v>
      </c>
      <c r="AE1" s="14" t="s">
        <v>720</v>
      </c>
      <c r="AF1" s="14" t="s">
        <v>719</v>
      </c>
      <c r="AG1" s="14" t="s">
        <v>722</v>
      </c>
      <c r="AH1" s="14" t="s">
        <v>723</v>
      </c>
      <c r="AI1" s="14" t="s">
        <v>724</v>
      </c>
      <c r="AJ1" s="14" t="s">
        <v>725</v>
      </c>
      <c r="AK1" s="14" t="s">
        <v>726</v>
      </c>
      <c r="AL1" s="14" t="s">
        <v>727</v>
      </c>
      <c r="AM1" s="14" t="s">
        <v>728</v>
      </c>
      <c r="AN1" s="14" t="s">
        <v>729</v>
      </c>
      <c r="AO1" s="14" t="s">
        <v>730</v>
      </c>
      <c r="AP1" s="14" t="s">
        <v>731</v>
      </c>
      <c r="AQ1" s="14" t="s">
        <v>732</v>
      </c>
      <c r="AR1" s="14" t="s">
        <v>733</v>
      </c>
      <c r="AS1" s="14" t="s">
        <v>101</v>
      </c>
      <c r="AT1" s="14" t="s">
        <v>734</v>
      </c>
      <c r="AU1" s="14" t="s">
        <v>0</v>
      </c>
      <c r="AV1" s="14" t="s">
        <v>1</v>
      </c>
      <c r="AW1" s="8" t="s">
        <v>3568</v>
      </c>
      <c r="AX1" s="15" t="s">
        <v>1196</v>
      </c>
      <c r="AY1" s="15" t="s">
        <v>2955</v>
      </c>
      <c r="AZ1" s="15" t="s">
        <v>2939</v>
      </c>
      <c r="BA1" s="15" t="s">
        <v>606</v>
      </c>
      <c r="BB1" s="30" t="s">
        <v>2954</v>
      </c>
      <c r="BC1" s="6" t="s">
        <v>634</v>
      </c>
      <c r="BD1" s="15" t="s">
        <v>3567</v>
      </c>
      <c r="BE1" s="16" t="s">
        <v>3572</v>
      </c>
      <c r="BF1" s="18" t="s">
        <v>3573</v>
      </c>
      <c r="BG1" s="18" t="s">
        <v>2949</v>
      </c>
      <c r="BH1" s="23" t="s">
        <v>2950</v>
      </c>
    </row>
    <row r="2" spans="1:60">
      <c r="A2" s="9" t="s">
        <v>2585</v>
      </c>
      <c r="B2" s="9" t="s">
        <v>2585</v>
      </c>
      <c r="C2" s="9" t="s">
        <v>1731</v>
      </c>
      <c r="D2" s="9" t="s">
        <v>1731</v>
      </c>
      <c r="E2" s="9" t="s">
        <v>1434</v>
      </c>
      <c r="F2" s="9" t="s">
        <v>1434</v>
      </c>
      <c r="G2" s="9" t="s">
        <v>1545</v>
      </c>
      <c r="H2" s="9" t="s">
        <v>1545</v>
      </c>
      <c r="I2" s="9" t="s">
        <v>237</v>
      </c>
      <c r="J2" s="9" t="s">
        <v>237</v>
      </c>
      <c r="K2" s="9" t="s">
        <v>348</v>
      </c>
      <c r="L2" s="9" t="s">
        <v>348</v>
      </c>
      <c r="M2" s="9" t="s">
        <v>914</v>
      </c>
      <c r="N2" s="9" t="s">
        <v>914</v>
      </c>
      <c r="O2" s="9" t="s">
        <v>1025</v>
      </c>
      <c r="P2" s="9" t="s">
        <v>1025</v>
      </c>
      <c r="Q2" s="9" t="s">
        <v>2114</v>
      </c>
      <c r="R2" s="9" t="s">
        <v>2114</v>
      </c>
      <c r="S2" s="9" t="s">
        <v>1287</v>
      </c>
      <c r="T2" s="9" t="s">
        <v>1287</v>
      </c>
      <c r="U2" s="9" t="s">
        <v>3259</v>
      </c>
      <c r="V2" s="9" t="s">
        <v>3259</v>
      </c>
      <c r="W2" s="9" t="s">
        <v>2624</v>
      </c>
      <c r="X2" s="9" t="s">
        <v>2624</v>
      </c>
      <c r="Y2" s="9" t="s">
        <v>3494</v>
      </c>
      <c r="Z2" s="9" t="s">
        <v>3494</v>
      </c>
      <c r="AA2" s="9" t="s">
        <v>492</v>
      </c>
      <c r="AB2" s="9" t="s">
        <v>492</v>
      </c>
      <c r="AC2" s="9" t="s">
        <v>735</v>
      </c>
      <c r="AD2" s="9" t="s">
        <v>735</v>
      </c>
      <c r="AE2" s="9" t="s">
        <v>2406</v>
      </c>
      <c r="AF2" s="9" t="s">
        <v>2406</v>
      </c>
      <c r="AG2" s="9" t="s">
        <v>2409</v>
      </c>
      <c r="AH2" s="9" t="s">
        <v>2409</v>
      </c>
      <c r="AI2" s="9" t="s">
        <v>2412</v>
      </c>
      <c r="AJ2" s="9" t="s">
        <v>2412</v>
      </c>
      <c r="AK2" s="9" t="s">
        <v>2415</v>
      </c>
      <c r="AL2" s="9" t="s">
        <v>2415</v>
      </c>
      <c r="AM2" s="9" t="s">
        <v>2418</v>
      </c>
      <c r="AN2" s="9" t="s">
        <v>2418</v>
      </c>
      <c r="AO2" s="9" t="s">
        <v>2421</v>
      </c>
      <c r="AP2" s="9" t="s">
        <v>2421</v>
      </c>
      <c r="AQ2" s="9" t="s">
        <v>2424</v>
      </c>
      <c r="AR2" s="9" t="s">
        <v>2424</v>
      </c>
      <c r="AS2" s="9" t="s">
        <v>2427</v>
      </c>
      <c r="AT2" s="9" t="s">
        <v>2427</v>
      </c>
      <c r="AU2" s="9" t="s">
        <v>1197</v>
      </c>
      <c r="AV2" s="9" t="s">
        <v>1197</v>
      </c>
      <c r="AW2" s="11">
        <v>40908</v>
      </c>
      <c r="AX2" s="3" t="s">
        <v>1188</v>
      </c>
      <c r="AY2" s="3" t="s">
        <v>2949</v>
      </c>
      <c r="AZ2" s="24" t="s">
        <v>660</v>
      </c>
      <c r="BA2" s="24" t="s">
        <v>660</v>
      </c>
      <c r="BB2" s="28" t="s">
        <v>607</v>
      </c>
      <c r="BC2" s="4" t="s">
        <v>635</v>
      </c>
      <c r="BD2" s="2" t="s">
        <v>2951</v>
      </c>
      <c r="BE2" s="17" t="s">
        <v>3574</v>
      </c>
      <c r="BF2" s="21" t="s">
        <v>2901</v>
      </c>
      <c r="BG2" s="21"/>
      <c r="BH2" s="2" t="s">
        <v>661</v>
      </c>
    </row>
    <row r="3" spans="1:60">
      <c r="A3" s="9" t="s">
        <v>2586</v>
      </c>
      <c r="B3" s="9" t="s">
        <v>2</v>
      </c>
      <c r="C3" s="9" t="s">
        <v>1732</v>
      </c>
      <c r="D3" s="9" t="s">
        <v>1143</v>
      </c>
      <c r="E3" s="9" t="s">
        <v>1435</v>
      </c>
      <c r="F3" s="9" t="s">
        <v>1490</v>
      </c>
      <c r="G3" s="9" t="s">
        <v>1546</v>
      </c>
      <c r="H3" s="9" t="s">
        <v>1601</v>
      </c>
      <c r="I3" s="9" t="s">
        <v>238</v>
      </c>
      <c r="J3" s="9" t="s">
        <v>293</v>
      </c>
      <c r="K3" s="9" t="s">
        <v>349</v>
      </c>
      <c r="L3" s="9" t="s">
        <v>1787</v>
      </c>
      <c r="M3" s="9" t="s">
        <v>915</v>
      </c>
      <c r="N3" s="9" t="s">
        <v>970</v>
      </c>
      <c r="O3" s="9" t="s">
        <v>1026</v>
      </c>
      <c r="P3" s="9" t="s">
        <v>2059</v>
      </c>
      <c r="Q3" s="9" t="s">
        <v>2115</v>
      </c>
      <c r="R3" s="9" t="s">
        <v>2170</v>
      </c>
      <c r="S3" s="9" t="s">
        <v>1288</v>
      </c>
      <c r="T3" s="9" t="s">
        <v>3204</v>
      </c>
      <c r="U3" s="9" t="s">
        <v>3260</v>
      </c>
      <c r="V3" s="9" t="s">
        <v>181</v>
      </c>
      <c r="W3" s="9" t="s">
        <v>2625</v>
      </c>
      <c r="X3" s="9" t="s">
        <v>2680</v>
      </c>
      <c r="Y3" s="9" t="s">
        <v>3495</v>
      </c>
      <c r="Z3" s="9" t="s">
        <v>437</v>
      </c>
      <c r="AA3" s="9" t="s">
        <v>493</v>
      </c>
      <c r="AB3" s="9" t="s">
        <v>548</v>
      </c>
      <c r="AC3" s="9" t="s">
        <v>736</v>
      </c>
      <c r="AD3" s="9" t="s">
        <v>736</v>
      </c>
      <c r="AE3" s="9" t="s">
        <v>2407</v>
      </c>
      <c r="AF3" s="9" t="s">
        <v>2407</v>
      </c>
      <c r="AG3" s="9" t="s">
        <v>2410</v>
      </c>
      <c r="AH3" s="9" t="s">
        <v>2410</v>
      </c>
      <c r="AI3" s="9" t="s">
        <v>2413</v>
      </c>
      <c r="AJ3" s="9" t="s">
        <v>2413</v>
      </c>
      <c r="AK3" s="9" t="s">
        <v>2416</v>
      </c>
      <c r="AL3" s="9" t="s">
        <v>2416</v>
      </c>
      <c r="AM3" s="9" t="s">
        <v>2419</v>
      </c>
      <c r="AN3" s="9" t="s">
        <v>2419</v>
      </c>
      <c r="AO3" s="9" t="s">
        <v>2422</v>
      </c>
      <c r="AP3" s="9" t="s">
        <v>2422</v>
      </c>
      <c r="AQ3" s="9" t="s">
        <v>2425</v>
      </c>
      <c r="AR3" s="9" t="s">
        <v>2425</v>
      </c>
      <c r="AS3" s="9" t="s">
        <v>2428</v>
      </c>
      <c r="AT3" s="9" t="s">
        <v>2428</v>
      </c>
      <c r="AU3" s="9" t="s">
        <v>1198</v>
      </c>
      <c r="AV3" s="9" t="s">
        <v>3512</v>
      </c>
      <c r="AW3" s="11">
        <v>40939</v>
      </c>
      <c r="AX3" s="3" t="s">
        <v>1189</v>
      </c>
      <c r="AY3" s="3" t="s">
        <v>2956</v>
      </c>
      <c r="AZ3" s="24" t="s">
        <v>2958</v>
      </c>
      <c r="BA3" s="27" t="s">
        <v>2895</v>
      </c>
      <c r="BB3" s="28" t="s">
        <v>608</v>
      </c>
      <c r="BC3" s="4" t="s">
        <v>636</v>
      </c>
      <c r="BD3" s="2" t="s">
        <v>2952</v>
      </c>
      <c r="BE3" s="17" t="s">
        <v>3575</v>
      </c>
      <c r="BF3" s="21" t="s">
        <v>2902</v>
      </c>
      <c r="BG3" s="21"/>
      <c r="BH3" s="2">
        <v>1</v>
      </c>
    </row>
    <row r="4" spans="1:60">
      <c r="A4" s="9" t="s">
        <v>2587</v>
      </c>
      <c r="B4" s="9" t="s">
        <v>3</v>
      </c>
      <c r="C4" s="9" t="s">
        <v>1733</v>
      </c>
      <c r="D4" s="9" t="s">
        <v>1144</v>
      </c>
      <c r="E4" s="9" t="s">
        <v>1436</v>
      </c>
      <c r="F4" s="9" t="s">
        <v>1491</v>
      </c>
      <c r="G4" s="9" t="s">
        <v>1547</v>
      </c>
      <c r="H4" s="9" t="s">
        <v>1602</v>
      </c>
      <c r="I4" s="9" t="s">
        <v>239</v>
      </c>
      <c r="J4" s="9" t="s">
        <v>294</v>
      </c>
      <c r="K4" s="9" t="s">
        <v>350</v>
      </c>
      <c r="L4" s="9" t="s">
        <v>1788</v>
      </c>
      <c r="M4" s="9" t="s">
        <v>916</v>
      </c>
      <c r="N4" s="9" t="s">
        <v>971</v>
      </c>
      <c r="O4" s="9" t="s">
        <v>1027</v>
      </c>
      <c r="P4" s="9" t="s">
        <v>2060</v>
      </c>
      <c r="Q4" s="9" t="s">
        <v>2116</v>
      </c>
      <c r="R4" s="9" t="s">
        <v>2171</v>
      </c>
      <c r="S4" s="9" t="s">
        <v>1289</v>
      </c>
      <c r="T4" s="9" t="s">
        <v>3205</v>
      </c>
      <c r="U4" s="9" t="s">
        <v>3261</v>
      </c>
      <c r="V4" s="9" t="s">
        <v>182</v>
      </c>
      <c r="W4" s="9" t="s">
        <v>2626</v>
      </c>
      <c r="X4" s="9" t="s">
        <v>2681</v>
      </c>
      <c r="Y4" s="9" t="s">
        <v>3496</v>
      </c>
      <c r="Z4" s="9" t="s">
        <v>438</v>
      </c>
      <c r="AA4" s="9" t="s">
        <v>494</v>
      </c>
      <c r="AB4" s="9" t="s">
        <v>549</v>
      </c>
      <c r="AC4" s="9" t="s">
        <v>737</v>
      </c>
      <c r="AD4" s="9" t="s">
        <v>737</v>
      </c>
      <c r="AE4" s="9" t="s">
        <v>2408</v>
      </c>
      <c r="AF4" s="9" t="s">
        <v>2408</v>
      </c>
      <c r="AG4" s="9" t="s">
        <v>2411</v>
      </c>
      <c r="AH4" s="9" t="s">
        <v>2411</v>
      </c>
      <c r="AI4" s="9" t="s">
        <v>2414</v>
      </c>
      <c r="AJ4" s="9" t="s">
        <v>2414</v>
      </c>
      <c r="AK4" s="9" t="s">
        <v>2417</v>
      </c>
      <c r="AL4" s="9" t="s">
        <v>2417</v>
      </c>
      <c r="AM4" s="9" t="s">
        <v>2420</v>
      </c>
      <c r="AN4" s="9" t="s">
        <v>2420</v>
      </c>
      <c r="AO4" s="9" t="s">
        <v>2423</v>
      </c>
      <c r="AP4" s="9" t="s">
        <v>2423</v>
      </c>
      <c r="AQ4" s="9" t="s">
        <v>2426</v>
      </c>
      <c r="AR4" s="9" t="s">
        <v>2426</v>
      </c>
      <c r="AS4" s="9" t="s">
        <v>2429</v>
      </c>
      <c r="AT4" s="9" t="s">
        <v>2429</v>
      </c>
      <c r="AU4" s="9" t="s">
        <v>1199</v>
      </c>
      <c r="AV4" s="9" t="s">
        <v>3513</v>
      </c>
      <c r="AW4" s="11">
        <v>40967</v>
      </c>
      <c r="AX4" s="3" t="s">
        <v>1190</v>
      </c>
      <c r="AY4" s="3" t="s">
        <v>3573</v>
      </c>
      <c r="AZ4" s="24" t="s">
        <v>2959</v>
      </c>
      <c r="BA4" s="27" t="s">
        <v>2896</v>
      </c>
      <c r="BB4" s="28" t="s">
        <v>609</v>
      </c>
      <c r="BC4" s="4" t="s">
        <v>637</v>
      </c>
      <c r="BD4" s="2" t="s">
        <v>374</v>
      </c>
      <c r="BE4" s="17" t="s">
        <v>3576</v>
      </c>
      <c r="BF4" s="21" t="s">
        <v>2903</v>
      </c>
      <c r="BG4" s="21"/>
      <c r="BH4" s="2">
        <v>2</v>
      </c>
    </row>
    <row r="5" spans="1:60">
      <c r="A5" s="9" t="s">
        <v>2588</v>
      </c>
      <c r="B5" s="9" t="s">
        <v>4</v>
      </c>
      <c r="C5" s="9" t="s">
        <v>1734</v>
      </c>
      <c r="D5" s="9" t="s">
        <v>1145</v>
      </c>
      <c r="E5" s="9" t="s">
        <v>1437</v>
      </c>
      <c r="F5" s="9" t="s">
        <v>1492</v>
      </c>
      <c r="G5" s="9" t="s">
        <v>1548</v>
      </c>
      <c r="H5" s="9" t="s">
        <v>1603</v>
      </c>
      <c r="I5" s="9" t="s">
        <v>240</v>
      </c>
      <c r="J5" s="9" t="s">
        <v>295</v>
      </c>
      <c r="K5" s="9" t="s">
        <v>351</v>
      </c>
      <c r="L5" s="9" t="s">
        <v>1789</v>
      </c>
      <c r="M5" s="9" t="s">
        <v>917</v>
      </c>
      <c r="N5" s="9" t="s">
        <v>972</v>
      </c>
      <c r="O5" s="9" t="s">
        <v>1028</v>
      </c>
      <c r="P5" s="9" t="s">
        <v>2061</v>
      </c>
      <c r="Q5" s="9" t="s">
        <v>2117</v>
      </c>
      <c r="R5" s="9" t="s">
        <v>2172</v>
      </c>
      <c r="S5" s="9" t="s">
        <v>1290</v>
      </c>
      <c r="T5" s="9" t="s">
        <v>3206</v>
      </c>
      <c r="U5" s="9" t="s">
        <v>3262</v>
      </c>
      <c r="V5" s="9" t="s">
        <v>183</v>
      </c>
      <c r="W5" s="9" t="s">
        <v>2627</v>
      </c>
      <c r="X5" s="9" t="s">
        <v>2682</v>
      </c>
      <c r="Y5" s="9" t="s">
        <v>3497</v>
      </c>
      <c r="Z5" s="9" t="s">
        <v>439</v>
      </c>
      <c r="AA5" s="9" t="s">
        <v>495</v>
      </c>
      <c r="AB5" s="9" t="s">
        <v>550</v>
      </c>
      <c r="AC5" s="9" t="s">
        <v>738</v>
      </c>
      <c r="AD5" s="9" t="s">
        <v>790</v>
      </c>
      <c r="AE5" s="9" t="s">
        <v>2217</v>
      </c>
      <c r="AF5" s="9" t="s">
        <v>2218</v>
      </c>
      <c r="AG5" s="9" t="s">
        <v>2312</v>
      </c>
      <c r="AH5" s="9" t="s">
        <v>2313</v>
      </c>
      <c r="AI5" s="9" t="s">
        <v>2434</v>
      </c>
      <c r="AJ5" s="9" t="s">
        <v>2435</v>
      </c>
      <c r="AK5" s="9" t="s">
        <v>3293</v>
      </c>
      <c r="AL5" s="9" t="s">
        <v>3294</v>
      </c>
      <c r="AM5" s="9" t="s">
        <v>2747</v>
      </c>
      <c r="AN5" s="9" t="s">
        <v>2748</v>
      </c>
      <c r="AO5" s="9" t="s">
        <v>2852</v>
      </c>
      <c r="AP5" s="9" t="s">
        <v>2853</v>
      </c>
      <c r="AQ5" s="9" t="s">
        <v>1876</v>
      </c>
      <c r="AR5" s="9" t="s">
        <v>1877</v>
      </c>
      <c r="AS5" s="9" t="s">
        <v>1981</v>
      </c>
      <c r="AT5" s="9" t="s">
        <v>1982</v>
      </c>
      <c r="AU5" s="9" t="s">
        <v>1200</v>
      </c>
      <c r="AV5" s="9" t="s">
        <v>3514</v>
      </c>
      <c r="AW5" s="11">
        <v>40999</v>
      </c>
      <c r="AX5" s="3" t="s">
        <v>1191</v>
      </c>
      <c r="AY5" s="3" t="s">
        <v>2957</v>
      </c>
      <c r="AZ5" s="24" t="s">
        <v>2881</v>
      </c>
      <c r="BA5" s="28" t="s">
        <v>2897</v>
      </c>
      <c r="BB5" s="28" t="s">
        <v>610</v>
      </c>
      <c r="BC5" s="4" t="s">
        <v>638</v>
      </c>
      <c r="BD5" s="2" t="s">
        <v>375</v>
      </c>
      <c r="BE5" s="17" t="s">
        <v>3577</v>
      </c>
      <c r="BF5" s="21" t="s">
        <v>2904</v>
      </c>
      <c r="BG5" s="21"/>
      <c r="BH5" s="2">
        <v>3</v>
      </c>
    </row>
    <row r="6" spans="1:60">
      <c r="A6" s="9" t="s">
        <v>2589</v>
      </c>
      <c r="B6" s="9" t="s">
        <v>5</v>
      </c>
      <c r="C6" s="9" t="s">
        <v>1735</v>
      </c>
      <c r="D6" s="9" t="s">
        <v>1146</v>
      </c>
      <c r="E6" s="9" t="s">
        <v>1438</v>
      </c>
      <c r="F6" s="9" t="s">
        <v>1493</v>
      </c>
      <c r="G6" s="9" t="s">
        <v>1549</v>
      </c>
      <c r="H6" s="9" t="s">
        <v>1604</v>
      </c>
      <c r="I6" s="9" t="s">
        <v>241</v>
      </c>
      <c r="J6" s="9" t="s">
        <v>296</v>
      </c>
      <c r="K6" s="9" t="s">
        <v>352</v>
      </c>
      <c r="L6" s="9" t="s">
        <v>1790</v>
      </c>
      <c r="M6" s="9" t="s">
        <v>918</v>
      </c>
      <c r="N6" s="9" t="s">
        <v>973</v>
      </c>
      <c r="O6" s="9" t="s">
        <v>1029</v>
      </c>
      <c r="P6" s="9" t="s">
        <v>2062</v>
      </c>
      <c r="Q6" s="9" t="s">
        <v>2118</v>
      </c>
      <c r="R6" s="9" t="s">
        <v>2173</v>
      </c>
      <c r="S6" s="9" t="s">
        <v>1291</v>
      </c>
      <c r="T6" s="9" t="s">
        <v>3207</v>
      </c>
      <c r="U6" s="9" t="s">
        <v>3263</v>
      </c>
      <c r="V6" s="9" t="s">
        <v>3155</v>
      </c>
      <c r="W6" s="9" t="s">
        <v>2628</v>
      </c>
      <c r="X6" s="9" t="s">
        <v>2683</v>
      </c>
      <c r="Y6" s="9" t="s">
        <v>3498</v>
      </c>
      <c r="Z6" s="9" t="s">
        <v>440</v>
      </c>
      <c r="AA6" s="9" t="s">
        <v>496</v>
      </c>
      <c r="AB6" s="9" t="s">
        <v>551</v>
      </c>
      <c r="AC6" s="9" t="s">
        <v>739</v>
      </c>
      <c r="AD6" s="9" t="s">
        <v>839</v>
      </c>
      <c r="AE6" s="9" t="s">
        <v>2219</v>
      </c>
      <c r="AF6" s="9" t="s">
        <v>801</v>
      </c>
      <c r="AG6" s="9" t="s">
        <v>2314</v>
      </c>
      <c r="AH6" s="9" t="s">
        <v>2315</v>
      </c>
      <c r="AI6" s="9" t="s">
        <v>2436</v>
      </c>
      <c r="AJ6" s="9" t="s">
        <v>2437</v>
      </c>
      <c r="AK6" s="9" t="s">
        <v>3295</v>
      </c>
      <c r="AL6" s="9" t="s">
        <v>3296</v>
      </c>
      <c r="AM6" s="9" t="s">
        <v>2749</v>
      </c>
      <c r="AN6" s="9" t="s">
        <v>2750</v>
      </c>
      <c r="AO6" s="9" t="s">
        <v>2854</v>
      </c>
      <c r="AP6" s="9" t="s">
        <v>2855</v>
      </c>
      <c r="AQ6" s="9" t="s">
        <v>1878</v>
      </c>
      <c r="AR6" s="9" t="s">
        <v>1879</v>
      </c>
      <c r="AS6" s="9" t="s">
        <v>1983</v>
      </c>
      <c r="AT6" s="9" t="s">
        <v>1984</v>
      </c>
      <c r="AU6" s="9" t="s">
        <v>1201</v>
      </c>
      <c r="AV6" s="9" t="s">
        <v>3515</v>
      </c>
      <c r="AW6" s="11">
        <v>41029</v>
      </c>
      <c r="AX6" s="3" t="s">
        <v>630</v>
      </c>
      <c r="AY6" s="3" t="s">
        <v>3572</v>
      </c>
      <c r="AZ6" s="24" t="s">
        <v>2882</v>
      </c>
      <c r="BA6" s="27" t="s">
        <v>2898</v>
      </c>
      <c r="BB6" s="28" t="s">
        <v>611</v>
      </c>
      <c r="BD6" s="2" t="s">
        <v>2953</v>
      </c>
      <c r="BF6" s="21" t="s">
        <v>2905</v>
      </c>
      <c r="BG6" s="21"/>
      <c r="BH6" s="2">
        <v>4</v>
      </c>
    </row>
    <row r="7" spans="1:60">
      <c r="A7" s="9" t="s">
        <v>2590</v>
      </c>
      <c r="B7" s="9" t="s">
        <v>6</v>
      </c>
      <c r="C7" s="9" t="s">
        <v>1736</v>
      </c>
      <c r="D7" s="9" t="s">
        <v>1147</v>
      </c>
      <c r="E7" s="9" t="s">
        <v>1439</v>
      </c>
      <c r="F7" s="9" t="s">
        <v>1494</v>
      </c>
      <c r="G7" s="9" t="s">
        <v>1550</v>
      </c>
      <c r="H7" s="9" t="s">
        <v>1605</v>
      </c>
      <c r="I7" s="9" t="s">
        <v>242</v>
      </c>
      <c r="J7" s="9" t="s">
        <v>297</v>
      </c>
      <c r="K7" s="9" t="s">
        <v>353</v>
      </c>
      <c r="L7" s="9" t="s">
        <v>1791</v>
      </c>
      <c r="M7" s="9" t="s">
        <v>919</v>
      </c>
      <c r="N7" s="9" t="s">
        <v>974</v>
      </c>
      <c r="O7" s="9" t="s">
        <v>1030</v>
      </c>
      <c r="P7" s="9" t="s">
        <v>2063</v>
      </c>
      <c r="Q7" s="9" t="s">
        <v>2119</v>
      </c>
      <c r="R7" s="9" t="s">
        <v>2174</v>
      </c>
      <c r="S7" s="9" t="s">
        <v>1292</v>
      </c>
      <c r="T7" s="9" t="s">
        <v>3208</v>
      </c>
      <c r="U7" s="9" t="s">
        <v>3264</v>
      </c>
      <c r="V7" s="9" t="s">
        <v>3156</v>
      </c>
      <c r="W7" s="9" t="s">
        <v>2629</v>
      </c>
      <c r="X7" s="9" t="s">
        <v>2684</v>
      </c>
      <c r="Y7" s="9" t="s">
        <v>3499</v>
      </c>
      <c r="Z7" s="9" t="s">
        <v>441</v>
      </c>
      <c r="AA7" s="9" t="s">
        <v>497</v>
      </c>
      <c r="AB7" s="9" t="s">
        <v>552</v>
      </c>
      <c r="AC7" s="9" t="s">
        <v>740</v>
      </c>
      <c r="AD7" s="9" t="s">
        <v>840</v>
      </c>
      <c r="AE7" s="9" t="s">
        <v>2220</v>
      </c>
      <c r="AF7" s="9" t="s">
        <v>2221</v>
      </c>
      <c r="AG7" s="9" t="s">
        <v>2316</v>
      </c>
      <c r="AH7" s="9" t="s">
        <v>812</v>
      </c>
      <c r="AI7" s="9" t="s">
        <v>2438</v>
      </c>
      <c r="AJ7" s="9" t="s">
        <v>2439</v>
      </c>
      <c r="AK7" s="9" t="s">
        <v>3297</v>
      </c>
      <c r="AL7" s="9" t="s">
        <v>3298</v>
      </c>
      <c r="AM7" s="9" t="s">
        <v>2751</v>
      </c>
      <c r="AN7" s="9" t="s">
        <v>2752</v>
      </c>
      <c r="AO7" s="9" t="s">
        <v>2856</v>
      </c>
      <c r="AP7" s="9" t="s">
        <v>2857</v>
      </c>
      <c r="AQ7" s="9" t="s">
        <v>1880</v>
      </c>
      <c r="AR7" s="9" t="s">
        <v>1881</v>
      </c>
      <c r="AS7" s="9" t="s">
        <v>1985</v>
      </c>
      <c r="AT7" s="9" t="s">
        <v>1986</v>
      </c>
      <c r="AU7" s="9" t="s">
        <v>1202</v>
      </c>
      <c r="AV7" s="9" t="s">
        <v>3516</v>
      </c>
      <c r="AW7" s="11">
        <v>41060</v>
      </c>
      <c r="AX7" s="3" t="s">
        <v>1193</v>
      </c>
      <c r="AY7" s="3"/>
      <c r="AZ7" s="24" t="s">
        <v>2883</v>
      </c>
      <c r="BA7" s="27" t="s">
        <v>2899</v>
      </c>
      <c r="BB7" s="28" t="s">
        <v>612</v>
      </c>
      <c r="BD7" s="2"/>
      <c r="BF7" s="21" t="s">
        <v>2906</v>
      </c>
      <c r="BG7" s="21"/>
      <c r="BH7" s="2">
        <v>5</v>
      </c>
    </row>
    <row r="8" spans="1:60">
      <c r="A8" s="9" t="s">
        <v>2591</v>
      </c>
      <c r="B8" s="9" t="s">
        <v>7</v>
      </c>
      <c r="C8" s="9" t="s">
        <v>1737</v>
      </c>
      <c r="D8" s="9" t="s">
        <v>1148</v>
      </c>
      <c r="E8" s="9" t="s">
        <v>1440</v>
      </c>
      <c r="F8" s="9" t="s">
        <v>1495</v>
      </c>
      <c r="G8" s="9" t="s">
        <v>1551</v>
      </c>
      <c r="H8" s="9" t="s">
        <v>1606</v>
      </c>
      <c r="I8" s="9" t="s">
        <v>243</v>
      </c>
      <c r="J8" s="9" t="s">
        <v>298</v>
      </c>
      <c r="K8" s="9" t="s">
        <v>354</v>
      </c>
      <c r="L8" s="9" t="s">
        <v>1792</v>
      </c>
      <c r="M8" s="9" t="s">
        <v>920</v>
      </c>
      <c r="N8" s="9" t="s">
        <v>975</v>
      </c>
      <c r="O8" s="9" t="s">
        <v>1031</v>
      </c>
      <c r="P8" s="9" t="s">
        <v>2064</v>
      </c>
      <c r="Q8" s="9" t="s">
        <v>2120</v>
      </c>
      <c r="R8" s="9" t="s">
        <v>2175</v>
      </c>
      <c r="S8" s="9" t="s">
        <v>1293</v>
      </c>
      <c r="T8" s="9" t="s">
        <v>3209</v>
      </c>
      <c r="U8" s="9" t="s">
        <v>3265</v>
      </c>
      <c r="V8" s="9" t="s">
        <v>3157</v>
      </c>
      <c r="W8" s="9" t="s">
        <v>2630</v>
      </c>
      <c r="X8" s="9" t="s">
        <v>2685</v>
      </c>
      <c r="Y8" s="9" t="s">
        <v>3500</v>
      </c>
      <c r="Z8" s="9" t="s">
        <v>442</v>
      </c>
      <c r="AA8" s="9" t="s">
        <v>498</v>
      </c>
      <c r="AB8" s="9" t="s">
        <v>553</v>
      </c>
      <c r="AC8" s="9" t="s">
        <v>741</v>
      </c>
      <c r="AD8" s="9" t="s">
        <v>841</v>
      </c>
      <c r="AE8" s="9" t="s">
        <v>2222</v>
      </c>
      <c r="AF8" s="9" t="s">
        <v>2223</v>
      </c>
      <c r="AG8" s="9" t="s">
        <v>2317</v>
      </c>
      <c r="AH8" s="9" t="s">
        <v>2318</v>
      </c>
      <c r="AI8" s="9" t="s">
        <v>2440</v>
      </c>
      <c r="AJ8" s="9" t="s">
        <v>822</v>
      </c>
      <c r="AK8" s="9" t="s">
        <v>3299</v>
      </c>
      <c r="AL8" s="9" t="s">
        <v>3300</v>
      </c>
      <c r="AM8" s="9" t="s">
        <v>2753</v>
      </c>
      <c r="AN8" s="9" t="s">
        <v>2754</v>
      </c>
      <c r="AO8" s="9" t="s">
        <v>2858</v>
      </c>
      <c r="AP8" s="9" t="s">
        <v>2859</v>
      </c>
      <c r="AQ8" s="9" t="s">
        <v>1882</v>
      </c>
      <c r="AR8" s="9" t="s">
        <v>1883</v>
      </c>
      <c r="AS8" s="9" t="s">
        <v>1987</v>
      </c>
      <c r="AT8" s="9" t="s">
        <v>1988</v>
      </c>
      <c r="AU8" s="9" t="s">
        <v>1203</v>
      </c>
      <c r="AV8" s="9" t="s">
        <v>3517</v>
      </c>
      <c r="AW8" s="11">
        <v>41090</v>
      </c>
      <c r="AX8" s="3" t="s">
        <v>1194</v>
      </c>
      <c r="AY8" s="3"/>
      <c r="AZ8" s="24" t="s">
        <v>2884</v>
      </c>
      <c r="BA8" s="27" t="s">
        <v>2900</v>
      </c>
      <c r="BB8" s="28" t="s">
        <v>613</v>
      </c>
      <c r="BD8" s="2"/>
      <c r="BF8" s="21" t="s">
        <v>2907</v>
      </c>
      <c r="BG8" s="21"/>
      <c r="BH8" s="2">
        <v>6</v>
      </c>
    </row>
    <row r="9" spans="1:60">
      <c r="A9" s="9" t="s">
        <v>2592</v>
      </c>
      <c r="B9" s="9" t="s">
        <v>8</v>
      </c>
      <c r="C9" s="9" t="s">
        <v>1738</v>
      </c>
      <c r="D9" s="9" t="s">
        <v>1149</v>
      </c>
      <c r="E9" s="9" t="s">
        <v>1441</v>
      </c>
      <c r="F9" s="9" t="s">
        <v>1496</v>
      </c>
      <c r="G9" s="9" t="s">
        <v>1552</v>
      </c>
      <c r="H9" s="9" t="s">
        <v>1607</v>
      </c>
      <c r="I9" s="9" t="s">
        <v>244</v>
      </c>
      <c r="J9" s="9" t="s">
        <v>299</v>
      </c>
      <c r="K9" s="9" t="s">
        <v>355</v>
      </c>
      <c r="L9" s="9" t="s">
        <v>1793</v>
      </c>
      <c r="M9" s="9" t="s">
        <v>921</v>
      </c>
      <c r="N9" s="9" t="s">
        <v>976</v>
      </c>
      <c r="O9" s="9" t="s">
        <v>1032</v>
      </c>
      <c r="P9" s="9" t="s">
        <v>2065</v>
      </c>
      <c r="Q9" s="9" t="s">
        <v>2121</v>
      </c>
      <c r="R9" s="9" t="s">
        <v>2176</v>
      </c>
      <c r="S9" s="9" t="s">
        <v>1294</v>
      </c>
      <c r="T9" s="9" t="s">
        <v>3210</v>
      </c>
      <c r="U9" s="9" t="s">
        <v>3266</v>
      </c>
      <c r="V9" s="9" t="s">
        <v>3158</v>
      </c>
      <c r="W9" s="9" t="s">
        <v>2631</v>
      </c>
      <c r="X9" s="9" t="s">
        <v>2686</v>
      </c>
      <c r="Y9" s="9" t="s">
        <v>3501</v>
      </c>
      <c r="Z9" s="9" t="s">
        <v>443</v>
      </c>
      <c r="AA9" s="9" t="s">
        <v>499</v>
      </c>
      <c r="AB9" s="9" t="s">
        <v>554</v>
      </c>
      <c r="AC9" s="9" t="s">
        <v>742</v>
      </c>
      <c r="AD9" s="9" t="s">
        <v>842</v>
      </c>
      <c r="AE9" s="9" t="s">
        <v>2224</v>
      </c>
      <c r="AF9" s="9" t="s">
        <v>2225</v>
      </c>
      <c r="AG9" s="9" t="s">
        <v>2319</v>
      </c>
      <c r="AH9" s="9" t="s">
        <v>2320</v>
      </c>
      <c r="AI9" s="9" t="s">
        <v>2441</v>
      </c>
      <c r="AJ9" s="9" t="s">
        <v>2442</v>
      </c>
      <c r="AK9" s="9" t="s">
        <v>3301</v>
      </c>
      <c r="AL9" s="9" t="s">
        <v>834</v>
      </c>
      <c r="AM9" s="9" t="s">
        <v>2755</v>
      </c>
      <c r="AN9" s="9" t="s">
        <v>2756</v>
      </c>
      <c r="AO9" s="9" t="s">
        <v>2860</v>
      </c>
      <c r="AP9" s="9" t="s">
        <v>2861</v>
      </c>
      <c r="AQ9" s="9" t="s">
        <v>1884</v>
      </c>
      <c r="AR9" s="9" t="s">
        <v>1885</v>
      </c>
      <c r="AS9" s="9" t="s">
        <v>1989</v>
      </c>
      <c r="AT9" s="9" t="s">
        <v>1990</v>
      </c>
      <c r="AU9" s="9" t="s">
        <v>1204</v>
      </c>
      <c r="AV9" s="9" t="s">
        <v>3518</v>
      </c>
      <c r="AW9" s="11">
        <v>41121</v>
      </c>
      <c r="AX9" s="3" t="s">
        <v>1192</v>
      </c>
      <c r="AY9" s="3"/>
      <c r="AZ9" s="24" t="s">
        <v>2885</v>
      </c>
      <c r="BA9" s="27" t="s">
        <v>604</v>
      </c>
      <c r="BB9" s="28" t="s">
        <v>614</v>
      </c>
      <c r="BD9" s="2"/>
      <c r="BF9" s="21" t="s">
        <v>2908</v>
      </c>
      <c r="BG9" s="21"/>
      <c r="BH9" s="2">
        <v>7</v>
      </c>
    </row>
    <row r="10" spans="1:60">
      <c r="A10" s="9" t="s">
        <v>2593</v>
      </c>
      <c r="B10" s="9" t="s">
        <v>9</v>
      </c>
      <c r="C10" s="9" t="s">
        <v>1739</v>
      </c>
      <c r="D10" s="9" t="s">
        <v>1150</v>
      </c>
      <c r="E10" s="9" t="s">
        <v>1442</v>
      </c>
      <c r="F10" s="9" t="s">
        <v>1497</v>
      </c>
      <c r="G10" s="9" t="s">
        <v>1553</v>
      </c>
      <c r="H10" s="9" t="s">
        <v>1608</v>
      </c>
      <c r="I10" s="9" t="s">
        <v>245</v>
      </c>
      <c r="J10" s="9" t="s">
        <v>300</v>
      </c>
      <c r="K10" s="9" t="s">
        <v>356</v>
      </c>
      <c r="L10" s="9" t="s">
        <v>1794</v>
      </c>
      <c r="M10" s="9" t="s">
        <v>922</v>
      </c>
      <c r="N10" s="9" t="s">
        <v>977</v>
      </c>
      <c r="O10" s="9" t="s">
        <v>1033</v>
      </c>
      <c r="P10" s="9" t="s">
        <v>2066</v>
      </c>
      <c r="Q10" s="9" t="s">
        <v>2122</v>
      </c>
      <c r="R10" s="9" t="s">
        <v>2177</v>
      </c>
      <c r="S10" s="9" t="s">
        <v>1295</v>
      </c>
      <c r="T10" s="9" t="s">
        <v>3211</v>
      </c>
      <c r="U10" s="9" t="s">
        <v>3267</v>
      </c>
      <c r="V10" s="9" t="s">
        <v>3159</v>
      </c>
      <c r="W10" s="9" t="s">
        <v>2632</v>
      </c>
      <c r="X10" s="9" t="s">
        <v>2687</v>
      </c>
      <c r="Y10" s="9" t="s">
        <v>3502</v>
      </c>
      <c r="Z10" s="9" t="s">
        <v>444</v>
      </c>
      <c r="AA10" s="9" t="s">
        <v>500</v>
      </c>
      <c r="AB10" s="9" t="s">
        <v>555</v>
      </c>
      <c r="AC10" s="9" t="s">
        <v>743</v>
      </c>
      <c r="AD10" s="9" t="s">
        <v>2308</v>
      </c>
      <c r="AE10" s="9" t="s">
        <v>2226</v>
      </c>
      <c r="AF10" s="9" t="s">
        <v>2430</v>
      </c>
      <c r="AG10" s="9" t="s">
        <v>2321</v>
      </c>
      <c r="AH10" s="9" t="s">
        <v>2322</v>
      </c>
      <c r="AI10" s="9" t="s">
        <v>2443</v>
      </c>
      <c r="AJ10" s="9" t="s">
        <v>2444</v>
      </c>
      <c r="AK10" s="9" t="s">
        <v>3302</v>
      </c>
      <c r="AL10" s="9" t="s">
        <v>3303</v>
      </c>
      <c r="AM10" s="9" t="s">
        <v>2757</v>
      </c>
      <c r="AN10" s="9" t="s">
        <v>2758</v>
      </c>
      <c r="AO10" s="9" t="s">
        <v>2862</v>
      </c>
      <c r="AP10" s="9" t="s">
        <v>2863</v>
      </c>
      <c r="AQ10" s="9" t="s">
        <v>1886</v>
      </c>
      <c r="AR10" s="9" t="s">
        <v>1887</v>
      </c>
      <c r="AS10" s="9" t="s">
        <v>1991</v>
      </c>
      <c r="AT10" s="9" t="s">
        <v>1992</v>
      </c>
      <c r="AU10" s="9" t="s">
        <v>1205</v>
      </c>
      <c r="AV10" s="9" t="s">
        <v>3519</v>
      </c>
      <c r="AW10" s="11">
        <v>41152</v>
      </c>
      <c r="AX10" s="3" t="s">
        <v>631</v>
      </c>
      <c r="AY10" s="3"/>
      <c r="AZ10" s="24" t="s">
        <v>2886</v>
      </c>
      <c r="BA10" s="28" t="s">
        <v>605</v>
      </c>
      <c r="BB10" s="28" t="s">
        <v>615</v>
      </c>
      <c r="BD10" s="2"/>
      <c r="BF10" s="167" t="s">
        <v>1705</v>
      </c>
      <c r="BG10" s="21"/>
      <c r="BH10" s="2">
        <v>8</v>
      </c>
    </row>
    <row r="11" spans="1:60">
      <c r="A11" s="9" t="s">
        <v>2594</v>
      </c>
      <c r="B11" s="9" t="s">
        <v>10</v>
      </c>
      <c r="C11" s="9" t="s">
        <v>1740</v>
      </c>
      <c r="D11" s="9" t="s">
        <v>1151</v>
      </c>
      <c r="E11" s="9" t="s">
        <v>1443</v>
      </c>
      <c r="F11" s="9" t="s">
        <v>1498</v>
      </c>
      <c r="G11" s="9" t="s">
        <v>1554</v>
      </c>
      <c r="H11" s="9" t="s">
        <v>1609</v>
      </c>
      <c r="I11" s="9" t="s">
        <v>246</v>
      </c>
      <c r="J11" s="9" t="s">
        <v>301</v>
      </c>
      <c r="K11" s="9" t="s">
        <v>357</v>
      </c>
      <c r="L11" s="9" t="s">
        <v>1795</v>
      </c>
      <c r="M11" s="9" t="s">
        <v>923</v>
      </c>
      <c r="N11" s="9" t="s">
        <v>978</v>
      </c>
      <c r="O11" s="9" t="s">
        <v>1034</v>
      </c>
      <c r="P11" s="9" t="s">
        <v>2067</v>
      </c>
      <c r="Q11" s="9" t="s">
        <v>2123</v>
      </c>
      <c r="R11" s="9" t="s">
        <v>2178</v>
      </c>
      <c r="S11" s="9" t="s">
        <v>1296</v>
      </c>
      <c r="T11" s="9" t="s">
        <v>3212</v>
      </c>
      <c r="U11" s="9" t="s">
        <v>3268</v>
      </c>
      <c r="V11" s="9" t="s">
        <v>3160</v>
      </c>
      <c r="W11" s="9" t="s">
        <v>2633</v>
      </c>
      <c r="X11" s="9" t="s">
        <v>3447</v>
      </c>
      <c r="Y11" s="9" t="s">
        <v>3503</v>
      </c>
      <c r="Z11" s="9" t="s">
        <v>445</v>
      </c>
      <c r="AA11" s="9" t="s">
        <v>501</v>
      </c>
      <c r="AB11" s="9" t="s">
        <v>556</v>
      </c>
      <c r="AC11" s="9" t="s">
        <v>744</v>
      </c>
      <c r="AD11" s="9" t="s">
        <v>2309</v>
      </c>
      <c r="AE11" s="9" t="s">
        <v>2227</v>
      </c>
      <c r="AF11" s="9" t="s">
        <v>2431</v>
      </c>
      <c r="AG11" s="9" t="s">
        <v>2323</v>
      </c>
      <c r="AH11" s="9" t="s">
        <v>2324</v>
      </c>
      <c r="AI11" s="9" t="s">
        <v>2445</v>
      </c>
      <c r="AJ11" s="9" t="s">
        <v>2446</v>
      </c>
      <c r="AK11" s="9" t="s">
        <v>3304</v>
      </c>
      <c r="AL11" s="9" t="s">
        <v>3305</v>
      </c>
      <c r="AM11" s="9" t="s">
        <v>2759</v>
      </c>
      <c r="AN11" s="9" t="s">
        <v>2760</v>
      </c>
      <c r="AO11" s="9" t="s">
        <v>2864</v>
      </c>
      <c r="AP11" s="9" t="s">
        <v>2865</v>
      </c>
      <c r="AQ11" s="9" t="s">
        <v>1888</v>
      </c>
      <c r="AR11" s="9" t="s">
        <v>1889</v>
      </c>
      <c r="AS11" s="9" t="s">
        <v>1993</v>
      </c>
      <c r="AT11" s="9" t="s">
        <v>1994</v>
      </c>
      <c r="AU11" s="9" t="s">
        <v>1206</v>
      </c>
      <c r="AV11" s="9" t="s">
        <v>3520</v>
      </c>
      <c r="AW11" s="11">
        <v>41182</v>
      </c>
      <c r="AX11" s="3" t="s">
        <v>1195</v>
      </c>
      <c r="AY11" s="3"/>
      <c r="AZ11" s="24" t="s">
        <v>2887</v>
      </c>
      <c r="BA11" s="26"/>
      <c r="BB11" s="28" t="s">
        <v>616</v>
      </c>
      <c r="BD11" s="2"/>
      <c r="BF11" s="167" t="s">
        <v>1706</v>
      </c>
      <c r="BG11" s="21"/>
      <c r="BH11" s="2">
        <v>9</v>
      </c>
    </row>
    <row r="12" spans="1:60">
      <c r="A12" s="9" t="s">
        <v>2595</v>
      </c>
      <c r="B12" s="9" t="s">
        <v>11</v>
      </c>
      <c r="C12" s="9" t="s">
        <v>1741</v>
      </c>
      <c r="D12" s="9" t="s">
        <v>1152</v>
      </c>
      <c r="E12" s="9" t="s">
        <v>1444</v>
      </c>
      <c r="F12" s="9" t="s">
        <v>1499</v>
      </c>
      <c r="G12" s="9" t="s">
        <v>1555</v>
      </c>
      <c r="H12" s="9" t="s">
        <v>1610</v>
      </c>
      <c r="I12" s="9" t="s">
        <v>247</v>
      </c>
      <c r="J12" s="9" t="s">
        <v>302</v>
      </c>
      <c r="K12" s="9" t="s">
        <v>358</v>
      </c>
      <c r="L12" s="9" t="s">
        <v>1796</v>
      </c>
      <c r="M12" s="9" t="s">
        <v>924</v>
      </c>
      <c r="N12" s="9" t="s">
        <v>979</v>
      </c>
      <c r="O12" s="9" t="s">
        <v>1035</v>
      </c>
      <c r="P12" s="9" t="s">
        <v>2068</v>
      </c>
      <c r="Q12" s="9" t="s">
        <v>2124</v>
      </c>
      <c r="R12" s="9" t="s">
        <v>2179</v>
      </c>
      <c r="S12" s="9" t="s">
        <v>1297</v>
      </c>
      <c r="T12" s="9" t="s">
        <v>3213</v>
      </c>
      <c r="U12" s="9" t="s">
        <v>3269</v>
      </c>
      <c r="V12" s="9" t="s">
        <v>3161</v>
      </c>
      <c r="W12" s="9" t="s">
        <v>2634</v>
      </c>
      <c r="X12" s="9" t="s">
        <v>3448</v>
      </c>
      <c r="Y12" s="9" t="s">
        <v>3504</v>
      </c>
      <c r="Z12" s="9" t="s">
        <v>446</v>
      </c>
      <c r="AA12" s="9" t="s">
        <v>502</v>
      </c>
      <c r="AB12" s="9" t="s">
        <v>557</v>
      </c>
      <c r="AC12" s="9" t="s">
        <v>745</v>
      </c>
      <c r="AD12" s="9" t="s">
        <v>2310</v>
      </c>
      <c r="AE12" s="9" t="s">
        <v>2228</v>
      </c>
      <c r="AF12" s="9" t="s">
        <v>2432</v>
      </c>
      <c r="AG12" s="9" t="s">
        <v>2325</v>
      </c>
      <c r="AH12" s="9" t="s">
        <v>2326</v>
      </c>
      <c r="AI12" s="9" t="s">
        <v>2447</v>
      </c>
      <c r="AJ12" s="9" t="s">
        <v>2448</v>
      </c>
      <c r="AK12" s="9" t="s">
        <v>3306</v>
      </c>
      <c r="AL12" s="9" t="s">
        <v>3307</v>
      </c>
      <c r="AM12" s="9" t="s">
        <v>2761</v>
      </c>
      <c r="AN12" s="9" t="s">
        <v>2762</v>
      </c>
      <c r="AO12" s="9" t="s">
        <v>2866</v>
      </c>
      <c r="AP12" s="9" t="s">
        <v>2867</v>
      </c>
      <c r="AQ12" s="9" t="s">
        <v>1890</v>
      </c>
      <c r="AR12" s="9" t="s">
        <v>1891</v>
      </c>
      <c r="AS12" s="9" t="s">
        <v>1995</v>
      </c>
      <c r="AT12" s="9" t="s">
        <v>1996</v>
      </c>
      <c r="AU12" s="9" t="s">
        <v>1207</v>
      </c>
      <c r="AV12" s="9" t="s">
        <v>3521</v>
      </c>
      <c r="AW12" s="11">
        <v>41213</v>
      </c>
      <c r="AX12" s="3" t="s">
        <v>1713</v>
      </c>
      <c r="AY12" s="3"/>
      <c r="AZ12" s="24" t="s">
        <v>2888</v>
      </c>
      <c r="BA12" s="26"/>
      <c r="BB12" s="28" t="s">
        <v>617</v>
      </c>
      <c r="BD12" s="2"/>
      <c r="BF12" s="21" t="s">
        <v>2909</v>
      </c>
      <c r="BG12" s="21"/>
      <c r="BH12" s="2">
        <v>10</v>
      </c>
    </row>
    <row r="13" spans="1:60">
      <c r="A13" s="9" t="s">
        <v>2596</v>
      </c>
      <c r="B13" s="9" t="s">
        <v>12</v>
      </c>
      <c r="C13" s="9" t="s">
        <v>1742</v>
      </c>
      <c r="D13" s="9" t="s">
        <v>1153</v>
      </c>
      <c r="E13" s="9" t="s">
        <v>1445</v>
      </c>
      <c r="F13" s="9" t="s">
        <v>1500</v>
      </c>
      <c r="G13" s="9" t="s">
        <v>1556</v>
      </c>
      <c r="H13" s="9" t="s">
        <v>1611</v>
      </c>
      <c r="I13" s="9" t="s">
        <v>248</v>
      </c>
      <c r="J13" s="9" t="s">
        <v>303</v>
      </c>
      <c r="K13" s="9" t="s">
        <v>359</v>
      </c>
      <c r="L13" s="9" t="s">
        <v>1797</v>
      </c>
      <c r="M13" s="9" t="s">
        <v>925</v>
      </c>
      <c r="N13" s="9" t="s">
        <v>980</v>
      </c>
      <c r="O13" s="9" t="s">
        <v>2014</v>
      </c>
      <c r="P13" s="9" t="s">
        <v>2069</v>
      </c>
      <c r="Q13" s="9" t="s">
        <v>2125</v>
      </c>
      <c r="R13" s="9" t="s">
        <v>2180</v>
      </c>
      <c r="S13" s="9" t="s">
        <v>1298</v>
      </c>
      <c r="T13" s="9" t="s">
        <v>3214</v>
      </c>
      <c r="U13" s="9" t="s">
        <v>3270</v>
      </c>
      <c r="V13" s="9" t="s">
        <v>3162</v>
      </c>
      <c r="W13" s="9" t="s">
        <v>2635</v>
      </c>
      <c r="X13" s="9" t="s">
        <v>3449</v>
      </c>
      <c r="Y13" s="9" t="s">
        <v>3505</v>
      </c>
      <c r="Z13" s="9" t="s">
        <v>447</v>
      </c>
      <c r="AA13" s="9" t="s">
        <v>503</v>
      </c>
      <c r="AB13" s="9" t="s">
        <v>558</v>
      </c>
      <c r="AC13" s="9" t="s">
        <v>746</v>
      </c>
      <c r="AD13" s="9" t="s">
        <v>2311</v>
      </c>
      <c r="AE13" s="9" t="s">
        <v>2229</v>
      </c>
      <c r="AF13" s="9" t="s">
        <v>2433</v>
      </c>
      <c r="AG13" s="9" t="s">
        <v>2327</v>
      </c>
      <c r="AH13" s="9" t="s">
        <v>2328</v>
      </c>
      <c r="AI13" s="9" t="s">
        <v>1036</v>
      </c>
      <c r="AJ13" s="9" t="s">
        <v>1037</v>
      </c>
      <c r="AK13" s="9" t="s">
        <v>3308</v>
      </c>
      <c r="AL13" s="9" t="s">
        <v>3309</v>
      </c>
      <c r="AM13" s="9" t="s">
        <v>2763</v>
      </c>
      <c r="AN13" s="9" t="s">
        <v>2764</v>
      </c>
      <c r="AO13" s="9" t="s">
        <v>2868</v>
      </c>
      <c r="AP13" s="9" t="s">
        <v>2869</v>
      </c>
      <c r="AQ13" s="9" t="s">
        <v>1892</v>
      </c>
      <c r="AR13" s="9" t="s">
        <v>1893</v>
      </c>
      <c r="AS13" s="9" t="s">
        <v>1997</v>
      </c>
      <c r="AT13" s="9" t="s">
        <v>1998</v>
      </c>
      <c r="AU13" s="9" t="s">
        <v>1208</v>
      </c>
      <c r="AV13" s="9" t="s">
        <v>3522</v>
      </c>
      <c r="AW13" s="11">
        <v>41243</v>
      </c>
      <c r="AX13" s="3" t="s">
        <v>657</v>
      </c>
      <c r="AY13" s="3"/>
      <c r="AZ13" s="24" t="s">
        <v>2889</v>
      </c>
      <c r="BA13" s="25"/>
      <c r="BB13" s="28" t="s">
        <v>618</v>
      </c>
      <c r="BD13" s="2"/>
      <c r="BF13" s="21" t="s">
        <v>2910</v>
      </c>
      <c r="BG13" s="21"/>
      <c r="BH13" s="2">
        <v>11</v>
      </c>
    </row>
    <row r="14" spans="1:60">
      <c r="A14" s="9" t="s">
        <v>2597</v>
      </c>
      <c r="B14" s="9" t="s">
        <v>13</v>
      </c>
      <c r="C14" s="9" t="s">
        <v>1743</v>
      </c>
      <c r="D14" s="9" t="s">
        <v>1154</v>
      </c>
      <c r="E14" s="9" t="s">
        <v>1446</v>
      </c>
      <c r="F14" s="9" t="s">
        <v>1501</v>
      </c>
      <c r="G14" s="9" t="s">
        <v>1557</v>
      </c>
      <c r="H14" s="9" t="s">
        <v>1612</v>
      </c>
      <c r="I14" s="9" t="s">
        <v>249</v>
      </c>
      <c r="J14" s="9" t="s">
        <v>304</v>
      </c>
      <c r="K14" s="9" t="s">
        <v>360</v>
      </c>
      <c r="L14" s="9" t="s">
        <v>1798</v>
      </c>
      <c r="M14" s="9" t="s">
        <v>926</v>
      </c>
      <c r="N14" s="9" t="s">
        <v>981</v>
      </c>
      <c r="O14" s="9" t="s">
        <v>2015</v>
      </c>
      <c r="P14" s="9" t="s">
        <v>2070</v>
      </c>
      <c r="Q14" s="9" t="s">
        <v>2126</v>
      </c>
      <c r="R14" s="9" t="s">
        <v>2181</v>
      </c>
      <c r="S14" s="9" t="s">
        <v>1299</v>
      </c>
      <c r="T14" s="9" t="s">
        <v>3215</v>
      </c>
      <c r="U14" s="9" t="s">
        <v>3271</v>
      </c>
      <c r="V14" s="9" t="s">
        <v>3163</v>
      </c>
      <c r="W14" s="9" t="s">
        <v>2636</v>
      </c>
      <c r="X14" s="9" t="s">
        <v>3450</v>
      </c>
      <c r="Y14" s="9" t="s">
        <v>3506</v>
      </c>
      <c r="Z14" s="9" t="s">
        <v>448</v>
      </c>
      <c r="AA14" s="9" t="s">
        <v>504</v>
      </c>
      <c r="AB14" s="9" t="s">
        <v>559</v>
      </c>
      <c r="AC14" s="9" t="s">
        <v>747</v>
      </c>
      <c r="AD14" s="9" t="s">
        <v>791</v>
      </c>
      <c r="AE14" s="9" t="s">
        <v>2230</v>
      </c>
      <c r="AF14" s="9" t="s">
        <v>2231</v>
      </c>
      <c r="AG14" s="9" t="s">
        <v>2329</v>
      </c>
      <c r="AH14" s="9" t="s">
        <v>2330</v>
      </c>
      <c r="AI14" s="9" t="s">
        <v>1038</v>
      </c>
      <c r="AJ14" s="9" t="s">
        <v>1039</v>
      </c>
      <c r="AK14" s="9" t="s">
        <v>3310</v>
      </c>
      <c r="AL14" s="9" t="s">
        <v>3311</v>
      </c>
      <c r="AM14" s="9" t="s">
        <v>2765</v>
      </c>
      <c r="AN14" s="9" t="s">
        <v>2766</v>
      </c>
      <c r="AO14" s="9" t="s">
        <v>2870</v>
      </c>
      <c r="AP14" s="9" t="s">
        <v>2871</v>
      </c>
      <c r="AQ14" s="9" t="s">
        <v>1894</v>
      </c>
      <c r="AR14" s="9" t="s">
        <v>1895</v>
      </c>
      <c r="AS14" s="9" t="s">
        <v>1999</v>
      </c>
      <c r="AT14" s="9" t="s">
        <v>2000</v>
      </c>
      <c r="AU14" s="9" t="s">
        <v>1209</v>
      </c>
      <c r="AV14" s="9" t="s">
        <v>3523</v>
      </c>
      <c r="AW14" s="11">
        <v>41274</v>
      </c>
      <c r="AX14" s="3" t="s">
        <v>656</v>
      </c>
      <c r="AY14" s="3"/>
      <c r="AZ14" s="24" t="s">
        <v>2890</v>
      </c>
      <c r="BA14" s="26"/>
      <c r="BB14" s="28" t="s">
        <v>619</v>
      </c>
      <c r="BD14" s="2"/>
      <c r="BF14" s="21" t="s">
        <v>2911</v>
      </c>
      <c r="BG14" s="21"/>
      <c r="BH14" s="2">
        <v>12</v>
      </c>
    </row>
    <row r="15" spans="1:60">
      <c r="A15" s="9" t="s">
        <v>2598</v>
      </c>
      <c r="B15" s="9" t="s">
        <v>14</v>
      </c>
      <c r="C15" s="9" t="s">
        <v>1744</v>
      </c>
      <c r="D15" s="9" t="s">
        <v>1155</v>
      </c>
      <c r="E15" s="9" t="s">
        <v>1447</v>
      </c>
      <c r="F15" s="9" t="s">
        <v>1502</v>
      </c>
      <c r="G15" s="9" t="s">
        <v>1558</v>
      </c>
      <c r="H15" s="9" t="s">
        <v>1613</v>
      </c>
      <c r="I15" s="9" t="s">
        <v>250</v>
      </c>
      <c r="J15" s="9" t="s">
        <v>305</v>
      </c>
      <c r="K15" s="9" t="s">
        <v>361</v>
      </c>
      <c r="L15" s="9" t="s">
        <v>1799</v>
      </c>
      <c r="M15" s="9" t="s">
        <v>927</v>
      </c>
      <c r="N15" s="9" t="s">
        <v>982</v>
      </c>
      <c r="O15" s="9" t="s">
        <v>2016</v>
      </c>
      <c r="P15" s="9" t="s">
        <v>2071</v>
      </c>
      <c r="Q15" s="9" t="s">
        <v>2127</v>
      </c>
      <c r="R15" s="9" t="s">
        <v>2182</v>
      </c>
      <c r="S15" s="9" t="s">
        <v>1300</v>
      </c>
      <c r="T15" s="9" t="s">
        <v>3216</v>
      </c>
      <c r="U15" s="9" t="s">
        <v>3272</v>
      </c>
      <c r="V15" s="9" t="s">
        <v>3164</v>
      </c>
      <c r="W15" s="9" t="s">
        <v>2637</v>
      </c>
      <c r="X15" s="9" t="s">
        <v>3451</v>
      </c>
      <c r="Y15" s="9" t="s">
        <v>3507</v>
      </c>
      <c r="Z15" s="9" t="s">
        <v>449</v>
      </c>
      <c r="AA15" s="9" t="s">
        <v>505</v>
      </c>
      <c r="AB15" s="9" t="s">
        <v>560</v>
      </c>
      <c r="AC15" s="9" t="s">
        <v>748</v>
      </c>
      <c r="AD15" s="9" t="s">
        <v>800</v>
      </c>
      <c r="AE15" s="9" t="s">
        <v>2232</v>
      </c>
      <c r="AF15" s="9" t="s">
        <v>2233</v>
      </c>
      <c r="AG15" s="9" t="s">
        <v>2331</v>
      </c>
      <c r="AH15" s="9" t="s">
        <v>2332</v>
      </c>
      <c r="AI15" s="9" t="s">
        <v>1040</v>
      </c>
      <c r="AJ15" s="9" t="s">
        <v>1041</v>
      </c>
      <c r="AK15" s="9" t="s">
        <v>3312</v>
      </c>
      <c r="AL15" s="9" t="s">
        <v>3313</v>
      </c>
      <c r="AM15" s="9" t="s">
        <v>2767</v>
      </c>
      <c r="AN15" s="9" t="s">
        <v>2768</v>
      </c>
      <c r="AO15" s="9" t="s">
        <v>2872</v>
      </c>
      <c r="AP15" s="9" t="s">
        <v>2873</v>
      </c>
      <c r="AQ15" s="9" t="s">
        <v>1896</v>
      </c>
      <c r="AR15" s="9" t="s">
        <v>1897</v>
      </c>
      <c r="AS15" s="9" t="s">
        <v>2001</v>
      </c>
      <c r="AT15" s="9" t="s">
        <v>2002</v>
      </c>
      <c r="AU15" s="9" t="s">
        <v>1210</v>
      </c>
      <c r="AV15" s="9" t="s">
        <v>3524</v>
      </c>
      <c r="AW15" s="11">
        <v>41305</v>
      </c>
      <c r="AX15" s="3" t="s">
        <v>658</v>
      </c>
      <c r="AY15" s="3"/>
      <c r="AZ15" s="24" t="s">
        <v>2891</v>
      </c>
      <c r="BA15" s="26"/>
      <c r="BB15" s="28" t="s">
        <v>620</v>
      </c>
      <c r="BD15" s="2"/>
      <c r="BF15" s="21" t="s">
        <v>2912</v>
      </c>
      <c r="BG15" s="20"/>
      <c r="BH15" s="2">
        <v>13</v>
      </c>
    </row>
    <row r="16" spans="1:60">
      <c r="A16" s="9" t="s">
        <v>2599</v>
      </c>
      <c r="B16" s="9" t="s">
        <v>15</v>
      </c>
      <c r="C16" s="9" t="s">
        <v>1101</v>
      </c>
      <c r="D16" s="9" t="s">
        <v>1156</v>
      </c>
      <c r="E16" s="9" t="s">
        <v>1448</v>
      </c>
      <c r="F16" s="9" t="s">
        <v>1503</v>
      </c>
      <c r="G16" s="9" t="s">
        <v>1559</v>
      </c>
      <c r="H16" s="9" t="s">
        <v>1614</v>
      </c>
      <c r="I16" s="9" t="s">
        <v>251</v>
      </c>
      <c r="J16" s="9" t="s">
        <v>306</v>
      </c>
      <c r="K16" s="9" t="s">
        <v>362</v>
      </c>
      <c r="L16" s="9" t="s">
        <v>872</v>
      </c>
      <c r="M16" s="9" t="s">
        <v>928</v>
      </c>
      <c r="N16" s="9" t="s">
        <v>983</v>
      </c>
      <c r="O16" s="9" t="s">
        <v>2017</v>
      </c>
      <c r="P16" s="9" t="s">
        <v>2072</v>
      </c>
      <c r="Q16" s="9" t="s">
        <v>2128</v>
      </c>
      <c r="R16" s="9" t="s">
        <v>2183</v>
      </c>
      <c r="S16" s="9" t="s">
        <v>1301</v>
      </c>
      <c r="T16" s="9" t="s">
        <v>3217</v>
      </c>
      <c r="U16" s="9" t="s">
        <v>3273</v>
      </c>
      <c r="V16" s="9" t="s">
        <v>3165</v>
      </c>
      <c r="W16" s="9" t="s">
        <v>2638</v>
      </c>
      <c r="X16" s="9" t="s">
        <v>3452</v>
      </c>
      <c r="Y16" s="9" t="s">
        <v>3508</v>
      </c>
      <c r="Z16" s="9" t="s">
        <v>450</v>
      </c>
      <c r="AA16" s="9" t="s">
        <v>506</v>
      </c>
      <c r="AB16" s="9" t="s">
        <v>561</v>
      </c>
      <c r="AC16" s="9" t="s">
        <v>749</v>
      </c>
      <c r="AD16" s="9" t="s">
        <v>792</v>
      </c>
      <c r="AE16" s="9" t="s">
        <v>2234</v>
      </c>
      <c r="AF16" s="9" t="s">
        <v>2235</v>
      </c>
      <c r="AG16" s="9" t="s">
        <v>2333</v>
      </c>
      <c r="AH16" s="9" t="s">
        <v>2334</v>
      </c>
      <c r="AI16" s="9" t="s">
        <v>1042</v>
      </c>
      <c r="AJ16" s="9" t="s">
        <v>1043</v>
      </c>
      <c r="AK16" s="9" t="s">
        <v>3314</v>
      </c>
      <c r="AL16" s="9" t="s">
        <v>1676</v>
      </c>
      <c r="AM16" s="9" t="s">
        <v>2769</v>
      </c>
      <c r="AN16" s="9" t="s">
        <v>2770</v>
      </c>
      <c r="AO16" s="9" t="s">
        <v>2874</v>
      </c>
      <c r="AP16" s="9" t="s">
        <v>2875</v>
      </c>
      <c r="AQ16" s="9" t="s">
        <v>1898</v>
      </c>
      <c r="AR16" s="9" t="s">
        <v>1899</v>
      </c>
      <c r="AS16" s="9" t="s">
        <v>2003</v>
      </c>
      <c r="AT16" s="9" t="s">
        <v>2004</v>
      </c>
      <c r="AU16" s="9" t="s">
        <v>1211</v>
      </c>
      <c r="AV16" s="9" t="s">
        <v>3525</v>
      </c>
      <c r="AW16" s="11">
        <v>41333</v>
      </c>
      <c r="AX16" s="3" t="s">
        <v>659</v>
      </c>
      <c r="AY16" s="3"/>
      <c r="AZ16" s="24" t="s">
        <v>2892</v>
      </c>
      <c r="BA16" s="26"/>
      <c r="BB16" s="28" t="s">
        <v>621</v>
      </c>
      <c r="BD16" s="2"/>
      <c r="BF16" s="20" t="s">
        <v>2913</v>
      </c>
      <c r="BG16" s="20"/>
      <c r="BH16" s="2">
        <v>14</v>
      </c>
    </row>
    <row r="17" spans="1:60">
      <c r="A17" s="9" t="s">
        <v>2600</v>
      </c>
      <c r="B17" s="9" t="s">
        <v>16</v>
      </c>
      <c r="C17" s="9" t="s">
        <v>1102</v>
      </c>
      <c r="D17" s="9" t="s">
        <v>1157</v>
      </c>
      <c r="E17" s="9" t="s">
        <v>1449</v>
      </c>
      <c r="F17" s="9" t="s">
        <v>1504</v>
      </c>
      <c r="G17" s="9" t="s">
        <v>1560</v>
      </c>
      <c r="H17" s="9" t="s">
        <v>1615</v>
      </c>
      <c r="I17" s="9" t="s">
        <v>252</v>
      </c>
      <c r="J17" s="9" t="s">
        <v>307</v>
      </c>
      <c r="K17" s="9" t="s">
        <v>363</v>
      </c>
      <c r="L17" s="9" t="s">
        <v>873</v>
      </c>
      <c r="M17" s="9" t="s">
        <v>929</v>
      </c>
      <c r="N17" s="9" t="s">
        <v>984</v>
      </c>
      <c r="O17" s="9" t="s">
        <v>2018</v>
      </c>
      <c r="P17" s="9" t="s">
        <v>2073</v>
      </c>
      <c r="Q17" s="9" t="s">
        <v>2129</v>
      </c>
      <c r="R17" s="9" t="s">
        <v>2184</v>
      </c>
      <c r="S17" s="9" t="s">
        <v>1302</v>
      </c>
      <c r="T17" s="9" t="s">
        <v>3218</v>
      </c>
      <c r="U17" s="9" t="s">
        <v>3274</v>
      </c>
      <c r="V17" s="9" t="s">
        <v>3166</v>
      </c>
      <c r="W17" s="9" t="s">
        <v>2639</v>
      </c>
      <c r="X17" s="9" t="s">
        <v>3453</v>
      </c>
      <c r="Y17" s="9" t="s">
        <v>3509</v>
      </c>
      <c r="Z17" s="9" t="s">
        <v>451</v>
      </c>
      <c r="AA17" s="9" t="s">
        <v>507</v>
      </c>
      <c r="AB17" s="9" t="s">
        <v>562</v>
      </c>
      <c r="AC17" s="9" t="s">
        <v>750</v>
      </c>
      <c r="AD17" s="9" t="s">
        <v>793</v>
      </c>
      <c r="AE17" s="9" t="s">
        <v>2236</v>
      </c>
      <c r="AF17" s="9" t="s">
        <v>2237</v>
      </c>
      <c r="AG17" s="9" t="s">
        <v>2335</v>
      </c>
      <c r="AH17" s="9" t="s">
        <v>2336</v>
      </c>
      <c r="AI17" s="9" t="s">
        <v>1044</v>
      </c>
      <c r="AJ17" s="9" t="s">
        <v>1045</v>
      </c>
      <c r="AK17" s="9" t="s">
        <v>1677</v>
      </c>
      <c r="AL17" s="9" t="s">
        <v>1678</v>
      </c>
      <c r="AM17" s="9" t="s">
        <v>2771</v>
      </c>
      <c r="AN17" s="9" t="s">
        <v>2772</v>
      </c>
      <c r="AO17" s="9" t="s">
        <v>2876</v>
      </c>
      <c r="AP17" s="9" t="s">
        <v>2877</v>
      </c>
      <c r="AQ17" s="9" t="s">
        <v>1900</v>
      </c>
      <c r="AR17" s="9" t="s">
        <v>1901</v>
      </c>
      <c r="AS17" s="9" t="s">
        <v>2005</v>
      </c>
      <c r="AT17" s="9" t="s">
        <v>2006</v>
      </c>
      <c r="AU17" s="9" t="s">
        <v>1212</v>
      </c>
      <c r="AV17" s="9" t="s">
        <v>3526</v>
      </c>
      <c r="AW17" s="11">
        <v>41364</v>
      </c>
      <c r="AX17" s="3"/>
      <c r="AY17" s="3"/>
      <c r="AZ17" s="24" t="s">
        <v>2893</v>
      </c>
      <c r="BA17" s="26"/>
      <c r="BB17" s="28" t="s">
        <v>622</v>
      </c>
      <c r="BD17" s="2"/>
      <c r="BF17" s="20" t="s">
        <v>2914</v>
      </c>
      <c r="BG17" s="20"/>
      <c r="BH17" s="2">
        <v>15</v>
      </c>
    </row>
    <row r="18" spans="1:60">
      <c r="A18" s="9" t="s">
        <v>2601</v>
      </c>
      <c r="B18" s="9" t="s">
        <v>17</v>
      </c>
      <c r="C18" s="9" t="s">
        <v>1103</v>
      </c>
      <c r="D18" s="9" t="s">
        <v>1158</v>
      </c>
      <c r="E18" s="9" t="s">
        <v>1450</v>
      </c>
      <c r="F18" s="9" t="s">
        <v>1505</v>
      </c>
      <c r="G18" s="9" t="s">
        <v>1561</v>
      </c>
      <c r="H18" s="9" t="s">
        <v>1616</v>
      </c>
      <c r="I18" s="9" t="s">
        <v>253</v>
      </c>
      <c r="J18" s="9" t="s">
        <v>308</v>
      </c>
      <c r="K18" s="9" t="s">
        <v>364</v>
      </c>
      <c r="L18" s="9" t="s">
        <v>874</v>
      </c>
      <c r="M18" s="9" t="s">
        <v>930</v>
      </c>
      <c r="N18" s="9" t="s">
        <v>985</v>
      </c>
      <c r="O18" s="9" t="s">
        <v>2019</v>
      </c>
      <c r="P18" s="9" t="s">
        <v>2074</v>
      </c>
      <c r="Q18" s="9" t="s">
        <v>2130</v>
      </c>
      <c r="R18" s="9" t="s">
        <v>2185</v>
      </c>
      <c r="S18" s="9" t="s">
        <v>1303</v>
      </c>
      <c r="T18" s="9" t="s">
        <v>3219</v>
      </c>
      <c r="U18" s="9" t="s">
        <v>3275</v>
      </c>
      <c r="V18" s="9" t="s">
        <v>3167</v>
      </c>
      <c r="W18" s="9" t="s">
        <v>2640</v>
      </c>
      <c r="X18" s="9" t="s">
        <v>3454</v>
      </c>
      <c r="Y18" s="9" t="s">
        <v>3510</v>
      </c>
      <c r="Z18" s="9" t="s">
        <v>452</v>
      </c>
      <c r="AA18" s="9" t="s">
        <v>508</v>
      </c>
      <c r="AB18" s="9" t="s">
        <v>563</v>
      </c>
      <c r="AC18" s="9" t="s">
        <v>751</v>
      </c>
      <c r="AD18" s="9" t="s">
        <v>794</v>
      </c>
      <c r="AE18" s="9" t="s">
        <v>2238</v>
      </c>
      <c r="AF18" s="9" t="s">
        <v>2239</v>
      </c>
      <c r="AG18" s="9" t="s">
        <v>2337</v>
      </c>
      <c r="AH18" s="9" t="s">
        <v>2338</v>
      </c>
      <c r="AI18" s="9" t="s">
        <v>1046</v>
      </c>
      <c r="AJ18" s="9" t="s">
        <v>1047</v>
      </c>
      <c r="AK18" s="9" t="s">
        <v>1679</v>
      </c>
      <c r="AL18" s="9" t="s">
        <v>1680</v>
      </c>
      <c r="AM18" s="9" t="s">
        <v>2773</v>
      </c>
      <c r="AN18" s="9" t="s">
        <v>2774</v>
      </c>
      <c r="AO18" s="9" t="s">
        <v>2878</v>
      </c>
      <c r="AP18" s="9" t="s">
        <v>2879</v>
      </c>
      <c r="AQ18" s="9" t="s">
        <v>1902</v>
      </c>
      <c r="AR18" s="9" t="s">
        <v>1903</v>
      </c>
      <c r="AS18" s="9" t="s">
        <v>2007</v>
      </c>
      <c r="AT18" s="9" t="s">
        <v>2008</v>
      </c>
      <c r="AU18" s="9" t="s">
        <v>1213</v>
      </c>
      <c r="AV18" s="9" t="s">
        <v>3527</v>
      </c>
      <c r="AW18" s="11">
        <v>41394</v>
      </c>
      <c r="AX18" s="3"/>
      <c r="AY18" s="3"/>
      <c r="AZ18" s="24" t="s">
        <v>2894</v>
      </c>
      <c r="BA18" s="26"/>
      <c r="BB18" s="28" t="s">
        <v>623</v>
      </c>
      <c r="BD18" s="2"/>
      <c r="BF18" s="20" t="s">
        <v>2915</v>
      </c>
      <c r="BG18" s="20"/>
      <c r="BH18" s="2">
        <v>16</v>
      </c>
    </row>
    <row r="19" spans="1:60">
      <c r="A19" s="9" t="s">
        <v>2602</v>
      </c>
      <c r="B19" s="9" t="s">
        <v>18</v>
      </c>
      <c r="C19" s="9" t="s">
        <v>1104</v>
      </c>
      <c r="D19" s="9" t="s">
        <v>1159</v>
      </c>
      <c r="E19" s="9" t="s">
        <v>1451</v>
      </c>
      <c r="F19" s="9" t="s">
        <v>1506</v>
      </c>
      <c r="G19" s="9" t="s">
        <v>1562</v>
      </c>
      <c r="H19" s="9" t="s">
        <v>1617</v>
      </c>
      <c r="I19" s="9" t="s">
        <v>254</v>
      </c>
      <c r="J19" s="9" t="s">
        <v>309</v>
      </c>
      <c r="K19" s="9" t="s">
        <v>365</v>
      </c>
      <c r="L19" s="9" t="s">
        <v>875</v>
      </c>
      <c r="M19" s="9" t="s">
        <v>931</v>
      </c>
      <c r="N19" s="9" t="s">
        <v>986</v>
      </c>
      <c r="O19" s="9" t="s">
        <v>2020</v>
      </c>
      <c r="P19" s="9" t="s">
        <v>2075</v>
      </c>
      <c r="Q19" s="9" t="s">
        <v>2131</v>
      </c>
      <c r="R19" s="9" t="s">
        <v>2186</v>
      </c>
      <c r="S19" s="9" t="s">
        <v>1304</v>
      </c>
      <c r="T19" s="9" t="s">
        <v>3220</v>
      </c>
      <c r="U19" s="9" t="s">
        <v>3276</v>
      </c>
      <c r="V19" s="9" t="s">
        <v>3168</v>
      </c>
      <c r="W19" s="9" t="s">
        <v>2641</v>
      </c>
      <c r="X19" s="9" t="s">
        <v>3455</v>
      </c>
      <c r="Y19" s="9" t="s">
        <v>3511</v>
      </c>
      <c r="Z19" s="9" t="s">
        <v>453</v>
      </c>
      <c r="AA19" s="9" t="s">
        <v>509</v>
      </c>
      <c r="AB19" s="9" t="s">
        <v>564</v>
      </c>
      <c r="AC19" s="9" t="s">
        <v>752</v>
      </c>
      <c r="AD19" s="9" t="s">
        <v>795</v>
      </c>
      <c r="AE19" s="9" t="s">
        <v>2240</v>
      </c>
      <c r="AF19" s="9" t="s">
        <v>2241</v>
      </c>
      <c r="AG19" s="9" t="s">
        <v>2339</v>
      </c>
      <c r="AH19" s="9" t="s">
        <v>2340</v>
      </c>
      <c r="AI19" s="9" t="s">
        <v>1048</v>
      </c>
      <c r="AJ19" s="9" t="s">
        <v>1049</v>
      </c>
      <c r="AK19" s="9" t="s">
        <v>1681</v>
      </c>
      <c r="AL19" s="9" t="s">
        <v>1682</v>
      </c>
      <c r="AM19" s="9" t="s">
        <v>2775</v>
      </c>
      <c r="AN19" s="9" t="s">
        <v>2776</v>
      </c>
      <c r="AO19" s="9" t="s">
        <v>2880</v>
      </c>
      <c r="AP19" s="9" t="s">
        <v>1800</v>
      </c>
      <c r="AQ19" s="9" t="s">
        <v>1904</v>
      </c>
      <c r="AR19" s="9" t="s">
        <v>1905</v>
      </c>
      <c r="AS19" s="9" t="s">
        <v>2009</v>
      </c>
      <c r="AT19" s="9" t="s">
        <v>2010</v>
      </c>
      <c r="AU19" s="9" t="s">
        <v>1214</v>
      </c>
      <c r="AV19" s="9" t="s">
        <v>3528</v>
      </c>
      <c r="AW19" s="11">
        <v>41425</v>
      </c>
      <c r="AX19" s="3"/>
      <c r="AY19" s="3"/>
      <c r="AZ19" s="3"/>
      <c r="BA19" s="26"/>
      <c r="BB19" s="28" t="s">
        <v>624</v>
      </c>
      <c r="BD19" s="2"/>
      <c r="BF19" s="20" t="s">
        <v>2916</v>
      </c>
      <c r="BG19" s="20"/>
      <c r="BH19" s="2">
        <v>17</v>
      </c>
    </row>
    <row r="20" spans="1:60">
      <c r="A20" s="9" t="s">
        <v>2603</v>
      </c>
      <c r="B20" s="9" t="s">
        <v>19</v>
      </c>
      <c r="C20" s="9" t="s">
        <v>1105</v>
      </c>
      <c r="D20" s="9" t="s">
        <v>1160</v>
      </c>
      <c r="E20" s="9" t="s">
        <v>1452</v>
      </c>
      <c r="F20" s="9" t="s">
        <v>1507</v>
      </c>
      <c r="G20" s="9" t="s">
        <v>1563</v>
      </c>
      <c r="H20" s="9" t="s">
        <v>1618</v>
      </c>
      <c r="I20" s="9" t="s">
        <v>255</v>
      </c>
      <c r="J20" s="9" t="s">
        <v>310</v>
      </c>
      <c r="K20" s="9" t="s">
        <v>366</v>
      </c>
      <c r="L20" s="9" t="s">
        <v>876</v>
      </c>
      <c r="M20" s="9" t="s">
        <v>932</v>
      </c>
      <c r="N20" s="9" t="s">
        <v>987</v>
      </c>
      <c r="O20" s="9" t="s">
        <v>2021</v>
      </c>
      <c r="P20" s="9" t="s">
        <v>2076</v>
      </c>
      <c r="Q20" s="9" t="s">
        <v>2132</v>
      </c>
      <c r="R20" s="9" t="s">
        <v>2187</v>
      </c>
      <c r="S20" s="9" t="s">
        <v>1305</v>
      </c>
      <c r="T20" s="9" t="s">
        <v>3221</v>
      </c>
      <c r="U20" s="9" t="s">
        <v>3277</v>
      </c>
      <c r="V20" s="9" t="s">
        <v>3169</v>
      </c>
      <c r="W20" s="9" t="s">
        <v>2642</v>
      </c>
      <c r="X20" s="9" t="s">
        <v>3456</v>
      </c>
      <c r="Y20" s="9" t="s">
        <v>1253</v>
      </c>
      <c r="Z20" s="9" t="s">
        <v>454</v>
      </c>
      <c r="AA20" s="9" t="s">
        <v>510</v>
      </c>
      <c r="AB20" s="9" t="s">
        <v>565</v>
      </c>
      <c r="AC20" s="9" t="s">
        <v>753</v>
      </c>
      <c r="AD20" s="9" t="s">
        <v>796</v>
      </c>
      <c r="AE20" s="9" t="s">
        <v>2242</v>
      </c>
      <c r="AF20" s="9" t="s">
        <v>2243</v>
      </c>
      <c r="AG20" s="9" t="s">
        <v>2341</v>
      </c>
      <c r="AH20" s="9" t="s">
        <v>2342</v>
      </c>
      <c r="AI20" s="9" t="s">
        <v>1050</v>
      </c>
      <c r="AJ20" s="9" t="s">
        <v>1051</v>
      </c>
      <c r="AK20" s="9" t="s">
        <v>1683</v>
      </c>
      <c r="AL20" s="9" t="s">
        <v>1684</v>
      </c>
      <c r="AM20" s="9" t="s">
        <v>2777</v>
      </c>
      <c r="AN20" s="9" t="s">
        <v>2778</v>
      </c>
      <c r="AO20" s="9" t="s">
        <v>1801</v>
      </c>
      <c r="AP20" s="9" t="s">
        <v>1802</v>
      </c>
      <c r="AQ20" s="9" t="s">
        <v>1906</v>
      </c>
      <c r="AR20" s="9" t="s">
        <v>1907</v>
      </c>
      <c r="AS20" s="9" t="s">
        <v>2011</v>
      </c>
      <c r="AT20" s="9" t="s">
        <v>2012</v>
      </c>
      <c r="AU20" s="9" t="s">
        <v>1215</v>
      </c>
      <c r="AV20" s="9" t="s">
        <v>3529</v>
      </c>
      <c r="AW20" s="11">
        <v>41455</v>
      </c>
      <c r="AX20" s="3"/>
      <c r="AY20" s="3"/>
      <c r="AZ20" s="3"/>
      <c r="BA20" s="26"/>
      <c r="BB20" s="28" t="s">
        <v>625</v>
      </c>
      <c r="BD20" s="2"/>
      <c r="BF20" s="200" t="s">
        <v>869</v>
      </c>
      <c r="BG20" s="20"/>
      <c r="BH20" s="2">
        <v>18</v>
      </c>
    </row>
    <row r="21" spans="1:60">
      <c r="A21" s="9" t="s">
        <v>2604</v>
      </c>
      <c r="B21" s="9" t="s">
        <v>20</v>
      </c>
      <c r="C21" s="9" t="s">
        <v>1106</v>
      </c>
      <c r="D21" s="9" t="s">
        <v>1161</v>
      </c>
      <c r="E21" s="9" t="s">
        <v>1453</v>
      </c>
      <c r="F21" s="9" t="s">
        <v>1508</v>
      </c>
      <c r="G21" s="9" t="s">
        <v>1564</v>
      </c>
      <c r="H21" s="9" t="s">
        <v>1619</v>
      </c>
      <c r="I21" s="9" t="s">
        <v>256</v>
      </c>
      <c r="J21" s="9" t="s">
        <v>311</v>
      </c>
      <c r="K21" s="9" t="s">
        <v>367</v>
      </c>
      <c r="L21" s="9" t="s">
        <v>877</v>
      </c>
      <c r="M21" s="9" t="s">
        <v>933</v>
      </c>
      <c r="N21" s="9" t="s">
        <v>988</v>
      </c>
      <c r="O21" s="9" t="s">
        <v>2022</v>
      </c>
      <c r="P21" s="9" t="s">
        <v>2077</v>
      </c>
      <c r="Q21" s="9" t="s">
        <v>2133</v>
      </c>
      <c r="R21" s="9" t="s">
        <v>2188</v>
      </c>
      <c r="S21" s="9" t="s">
        <v>1306</v>
      </c>
      <c r="T21" s="9" t="s">
        <v>3222</v>
      </c>
      <c r="U21" s="9" t="s">
        <v>3278</v>
      </c>
      <c r="V21" s="9" t="s">
        <v>3170</v>
      </c>
      <c r="W21" s="9" t="s">
        <v>2643</v>
      </c>
      <c r="X21" s="9" t="s">
        <v>3457</v>
      </c>
      <c r="Y21" s="9" t="s">
        <v>1254</v>
      </c>
      <c r="Z21" s="9" t="s">
        <v>455</v>
      </c>
      <c r="AA21" s="9" t="s">
        <v>511</v>
      </c>
      <c r="AB21" s="9" t="s">
        <v>566</v>
      </c>
      <c r="AC21" s="9" t="s">
        <v>754</v>
      </c>
      <c r="AD21" s="9" t="s">
        <v>797</v>
      </c>
      <c r="AE21" s="9" t="s">
        <v>2244</v>
      </c>
      <c r="AF21" s="9" t="s">
        <v>2245</v>
      </c>
      <c r="AG21" s="9" t="s">
        <v>2343</v>
      </c>
      <c r="AH21" s="9" t="s">
        <v>2344</v>
      </c>
      <c r="AI21" s="9" t="s">
        <v>1052</v>
      </c>
      <c r="AJ21" s="9" t="s">
        <v>1053</v>
      </c>
      <c r="AK21" s="9" t="s">
        <v>1685</v>
      </c>
      <c r="AL21" s="9" t="s">
        <v>1686</v>
      </c>
      <c r="AM21" s="9" t="s">
        <v>2779</v>
      </c>
      <c r="AN21" s="9" t="s">
        <v>2780</v>
      </c>
      <c r="AO21" s="9" t="s">
        <v>1803</v>
      </c>
      <c r="AP21" s="9" t="s">
        <v>1804</v>
      </c>
      <c r="AQ21" s="9" t="s">
        <v>1908</v>
      </c>
      <c r="AR21" s="9" t="s">
        <v>1909</v>
      </c>
      <c r="AS21" s="9" t="s">
        <v>2013</v>
      </c>
      <c r="AT21" s="9" t="s">
        <v>690</v>
      </c>
      <c r="AU21" s="9" t="s">
        <v>1216</v>
      </c>
      <c r="AV21" s="9" t="s">
        <v>3530</v>
      </c>
      <c r="AW21" s="11">
        <v>41486</v>
      </c>
      <c r="AX21" s="3"/>
      <c r="AY21" s="3"/>
      <c r="AZ21" s="3"/>
      <c r="BA21" s="26"/>
      <c r="BB21" s="28" t="s">
        <v>626</v>
      </c>
      <c r="BD21" s="2"/>
      <c r="BF21" s="20" t="s">
        <v>2917</v>
      </c>
      <c r="BG21" s="20"/>
      <c r="BH21" s="2">
        <v>19</v>
      </c>
    </row>
    <row r="22" spans="1:60">
      <c r="A22" s="9" t="s">
        <v>2605</v>
      </c>
      <c r="B22" s="9" t="s">
        <v>21</v>
      </c>
      <c r="C22" s="9" t="s">
        <v>1107</v>
      </c>
      <c r="D22" s="9" t="s">
        <v>1162</v>
      </c>
      <c r="E22" s="9" t="s">
        <v>1454</v>
      </c>
      <c r="F22" s="9" t="s">
        <v>1509</v>
      </c>
      <c r="G22" s="9" t="s">
        <v>1565</v>
      </c>
      <c r="H22" s="9" t="s">
        <v>1620</v>
      </c>
      <c r="I22" s="9" t="s">
        <v>257</v>
      </c>
      <c r="J22" s="9" t="s">
        <v>312</v>
      </c>
      <c r="K22" s="9" t="s">
        <v>368</v>
      </c>
      <c r="L22" s="9" t="s">
        <v>878</v>
      </c>
      <c r="M22" s="9" t="s">
        <v>934</v>
      </c>
      <c r="N22" s="9" t="s">
        <v>989</v>
      </c>
      <c r="O22" s="9" t="s">
        <v>2023</v>
      </c>
      <c r="P22" s="9" t="s">
        <v>2078</v>
      </c>
      <c r="Q22" s="9" t="s">
        <v>2134</v>
      </c>
      <c r="R22" s="9" t="s">
        <v>2189</v>
      </c>
      <c r="S22" s="9" t="s">
        <v>1307</v>
      </c>
      <c r="T22" s="9" t="s">
        <v>3223</v>
      </c>
      <c r="U22" s="9" t="s">
        <v>145</v>
      </c>
      <c r="V22" s="9" t="s">
        <v>3171</v>
      </c>
      <c r="W22" s="9" t="s">
        <v>2644</v>
      </c>
      <c r="X22" s="9" t="s">
        <v>3458</v>
      </c>
      <c r="Y22" s="9" t="s">
        <v>1255</v>
      </c>
      <c r="Z22" s="9" t="s">
        <v>456</v>
      </c>
      <c r="AA22" s="9" t="s">
        <v>512</v>
      </c>
      <c r="AB22" s="9" t="s">
        <v>567</v>
      </c>
      <c r="AC22" s="9" t="s">
        <v>755</v>
      </c>
      <c r="AD22" s="9" t="s">
        <v>798</v>
      </c>
      <c r="AE22" s="9" t="s">
        <v>2246</v>
      </c>
      <c r="AF22" s="9" t="s">
        <v>2247</v>
      </c>
      <c r="AG22" s="9" t="s">
        <v>2345</v>
      </c>
      <c r="AH22" s="9" t="s">
        <v>2346</v>
      </c>
      <c r="AI22" s="9" t="s">
        <v>1054</v>
      </c>
      <c r="AJ22" s="9" t="s">
        <v>1055</v>
      </c>
      <c r="AK22" s="9" t="s">
        <v>1687</v>
      </c>
      <c r="AL22" s="9" t="s">
        <v>1688</v>
      </c>
      <c r="AM22" s="9" t="s">
        <v>2781</v>
      </c>
      <c r="AN22" s="9" t="s">
        <v>2782</v>
      </c>
      <c r="AO22" s="9" t="s">
        <v>1805</v>
      </c>
      <c r="AP22" s="9" t="s">
        <v>1806</v>
      </c>
      <c r="AQ22" s="9" t="s">
        <v>1910</v>
      </c>
      <c r="AR22" s="9" t="s">
        <v>1911</v>
      </c>
      <c r="AS22" s="9" t="s">
        <v>691</v>
      </c>
      <c r="AT22" s="9" t="s">
        <v>692</v>
      </c>
      <c r="AU22" s="9" t="s">
        <v>1217</v>
      </c>
      <c r="AV22" s="9" t="s">
        <v>3531</v>
      </c>
      <c r="AW22" s="11">
        <v>41517</v>
      </c>
      <c r="AX22" s="3"/>
      <c r="AY22" s="3"/>
      <c r="AZ22" s="3"/>
      <c r="BA22" s="26"/>
      <c r="BB22" s="28" t="s">
        <v>627</v>
      </c>
      <c r="BD22" s="2"/>
      <c r="BF22" s="20" t="s">
        <v>2918</v>
      </c>
      <c r="BG22" s="20"/>
      <c r="BH22" s="2">
        <v>20</v>
      </c>
    </row>
    <row r="23" spans="1:60">
      <c r="A23" s="9" t="s">
        <v>2606</v>
      </c>
      <c r="B23" s="9" t="s">
        <v>22</v>
      </c>
      <c r="C23" s="9" t="s">
        <v>1108</v>
      </c>
      <c r="D23" s="9" t="s">
        <v>1163</v>
      </c>
      <c r="E23" s="9" t="s">
        <v>1455</v>
      </c>
      <c r="F23" s="9" t="s">
        <v>1510</v>
      </c>
      <c r="G23" s="9" t="s">
        <v>1566</v>
      </c>
      <c r="H23" s="9" t="s">
        <v>1621</v>
      </c>
      <c r="I23" s="9" t="s">
        <v>258</v>
      </c>
      <c r="J23" s="9" t="s">
        <v>313</v>
      </c>
      <c r="K23" s="9" t="s">
        <v>369</v>
      </c>
      <c r="L23" s="9" t="s">
        <v>879</v>
      </c>
      <c r="M23" s="9" t="s">
        <v>935</v>
      </c>
      <c r="N23" s="9" t="s">
        <v>990</v>
      </c>
      <c r="O23" s="9" t="s">
        <v>2024</v>
      </c>
      <c r="P23" s="9" t="s">
        <v>2079</v>
      </c>
      <c r="Q23" s="9" t="s">
        <v>2135</v>
      </c>
      <c r="R23" s="9" t="s">
        <v>2190</v>
      </c>
      <c r="S23" s="9" t="s">
        <v>1308</v>
      </c>
      <c r="T23" s="9" t="s">
        <v>3224</v>
      </c>
      <c r="U23" s="9" t="s">
        <v>146</v>
      </c>
      <c r="V23" s="9" t="s">
        <v>3172</v>
      </c>
      <c r="W23" s="9" t="s">
        <v>2645</v>
      </c>
      <c r="X23" s="9" t="s">
        <v>3459</v>
      </c>
      <c r="Y23" s="9" t="s">
        <v>1256</v>
      </c>
      <c r="Z23" s="9" t="s">
        <v>457</v>
      </c>
      <c r="AA23" s="9" t="s">
        <v>513</v>
      </c>
      <c r="AB23" s="9" t="s">
        <v>568</v>
      </c>
      <c r="AC23" s="9" t="s">
        <v>756</v>
      </c>
      <c r="AD23" s="9" t="s">
        <v>799</v>
      </c>
      <c r="AE23" s="9" t="s">
        <v>2248</v>
      </c>
      <c r="AF23" s="9" t="s">
        <v>2249</v>
      </c>
      <c r="AG23" s="9" t="s">
        <v>2347</v>
      </c>
      <c r="AH23" s="9" t="s">
        <v>2348</v>
      </c>
      <c r="AI23" s="9" t="s">
        <v>1056</v>
      </c>
      <c r="AJ23" s="9" t="s">
        <v>1057</v>
      </c>
      <c r="AK23" s="9" t="s">
        <v>1689</v>
      </c>
      <c r="AL23" s="9" t="s">
        <v>1690</v>
      </c>
      <c r="AM23" s="9" t="s">
        <v>2783</v>
      </c>
      <c r="AN23" s="9" t="s">
        <v>2784</v>
      </c>
      <c r="AO23" s="9" t="s">
        <v>1807</v>
      </c>
      <c r="AP23" s="9" t="s">
        <v>1808</v>
      </c>
      <c r="AQ23" s="9" t="s">
        <v>1912</v>
      </c>
      <c r="AR23" s="9" t="s">
        <v>1913</v>
      </c>
      <c r="AS23" s="9" t="s">
        <v>693</v>
      </c>
      <c r="AT23" s="9" t="s">
        <v>694</v>
      </c>
      <c r="AU23" s="9" t="s">
        <v>1218</v>
      </c>
      <c r="AV23" s="9" t="s">
        <v>3532</v>
      </c>
      <c r="AW23" s="11">
        <v>41547</v>
      </c>
      <c r="AX23" s="3"/>
      <c r="AY23" s="3"/>
      <c r="AZ23" s="3"/>
      <c r="BA23" s="26"/>
      <c r="BB23" s="28" t="s">
        <v>628</v>
      </c>
      <c r="BD23" s="2"/>
      <c r="BF23" s="20" t="s">
        <v>2919</v>
      </c>
      <c r="BG23" s="20"/>
      <c r="BH23" s="2">
        <v>21</v>
      </c>
    </row>
    <row r="24" spans="1:60">
      <c r="A24" s="9" t="s">
        <v>2607</v>
      </c>
      <c r="B24" s="9" t="s">
        <v>23</v>
      </c>
      <c r="C24" s="9" t="s">
        <v>1109</v>
      </c>
      <c r="D24" s="9" t="s">
        <v>1164</v>
      </c>
      <c r="E24" s="9" t="s">
        <v>1456</v>
      </c>
      <c r="F24" s="9" t="s">
        <v>1511</v>
      </c>
      <c r="G24" s="9" t="s">
        <v>1567</v>
      </c>
      <c r="H24" s="9" t="s">
        <v>1622</v>
      </c>
      <c r="I24" s="9" t="s">
        <v>259</v>
      </c>
      <c r="J24" s="9" t="s">
        <v>314</v>
      </c>
      <c r="K24" s="9" t="s">
        <v>370</v>
      </c>
      <c r="L24" s="9" t="s">
        <v>880</v>
      </c>
      <c r="M24" s="9" t="s">
        <v>936</v>
      </c>
      <c r="N24" s="9" t="s">
        <v>991</v>
      </c>
      <c r="O24" s="9" t="s">
        <v>2025</v>
      </c>
      <c r="P24" s="9" t="s">
        <v>2080</v>
      </c>
      <c r="Q24" s="9" t="s">
        <v>2136</v>
      </c>
      <c r="R24" s="9" t="s">
        <v>2191</v>
      </c>
      <c r="S24" s="9" t="s">
        <v>1309</v>
      </c>
      <c r="T24" s="9" t="s">
        <v>3225</v>
      </c>
      <c r="U24" s="9" t="s">
        <v>147</v>
      </c>
      <c r="V24" s="9" t="s">
        <v>3173</v>
      </c>
      <c r="W24" s="9" t="s">
        <v>2646</v>
      </c>
      <c r="X24" s="9" t="s">
        <v>3460</v>
      </c>
      <c r="Y24" s="9" t="s">
        <v>1257</v>
      </c>
      <c r="Z24" s="9" t="s">
        <v>458</v>
      </c>
      <c r="AA24" s="9" t="s">
        <v>514</v>
      </c>
      <c r="AB24" s="9" t="s">
        <v>569</v>
      </c>
      <c r="AC24" s="9" t="s">
        <v>757</v>
      </c>
      <c r="AD24" s="9" t="s">
        <v>843</v>
      </c>
      <c r="AE24" s="9" t="s">
        <v>2250</v>
      </c>
      <c r="AF24" s="9" t="s">
        <v>802</v>
      </c>
      <c r="AG24" s="9" t="s">
        <v>2349</v>
      </c>
      <c r="AH24" s="9" t="s">
        <v>2350</v>
      </c>
      <c r="AI24" s="9" t="s">
        <v>1058</v>
      </c>
      <c r="AJ24" s="9" t="s">
        <v>1059</v>
      </c>
      <c r="AK24" s="9" t="s">
        <v>1691</v>
      </c>
      <c r="AL24" s="9" t="s">
        <v>1692</v>
      </c>
      <c r="AM24" s="9" t="s">
        <v>2785</v>
      </c>
      <c r="AN24" s="9" t="s">
        <v>2786</v>
      </c>
      <c r="AO24" s="9" t="s">
        <v>1809</v>
      </c>
      <c r="AP24" s="9" t="s">
        <v>1810</v>
      </c>
      <c r="AQ24" s="9" t="s">
        <v>1914</v>
      </c>
      <c r="AR24" s="9" t="s">
        <v>1915</v>
      </c>
      <c r="AS24" s="9" t="s">
        <v>695</v>
      </c>
      <c r="AT24" s="9" t="s">
        <v>696</v>
      </c>
      <c r="AU24" s="9" t="s">
        <v>1219</v>
      </c>
      <c r="AV24" s="9" t="s">
        <v>3533</v>
      </c>
      <c r="AW24" s="11">
        <v>41578</v>
      </c>
      <c r="AX24" s="3"/>
      <c r="AY24" s="3"/>
      <c r="AZ24" s="3"/>
      <c r="BA24" s="26"/>
      <c r="BB24" s="28" t="s">
        <v>629</v>
      </c>
      <c r="BD24" s="2"/>
      <c r="BF24" s="20" t="s">
        <v>2920</v>
      </c>
      <c r="BG24" s="20"/>
      <c r="BH24" s="2">
        <v>22</v>
      </c>
    </row>
    <row r="25" spans="1:60">
      <c r="A25" s="9" t="s">
        <v>2608</v>
      </c>
      <c r="B25" s="9" t="s">
        <v>24</v>
      </c>
      <c r="C25" s="9" t="s">
        <v>1110</v>
      </c>
      <c r="D25" s="9" t="s">
        <v>1165</v>
      </c>
      <c r="E25" s="9" t="s">
        <v>1457</v>
      </c>
      <c r="F25" s="9" t="s">
        <v>1512</v>
      </c>
      <c r="G25" s="9" t="s">
        <v>1568</v>
      </c>
      <c r="H25" s="9" t="s">
        <v>1623</v>
      </c>
      <c r="I25" s="9" t="s">
        <v>260</v>
      </c>
      <c r="J25" s="9" t="s">
        <v>315</v>
      </c>
      <c r="K25" s="9" t="s">
        <v>371</v>
      </c>
      <c r="L25" s="9" t="s">
        <v>881</v>
      </c>
      <c r="M25" s="9" t="s">
        <v>937</v>
      </c>
      <c r="N25" s="9" t="s">
        <v>992</v>
      </c>
      <c r="O25" s="9" t="s">
        <v>2026</v>
      </c>
      <c r="P25" s="9" t="s">
        <v>2081</v>
      </c>
      <c r="Q25" s="9" t="s">
        <v>2137</v>
      </c>
      <c r="R25" s="9" t="s">
        <v>2192</v>
      </c>
      <c r="S25" s="9" t="s">
        <v>1310</v>
      </c>
      <c r="T25" s="9" t="s">
        <v>3226</v>
      </c>
      <c r="U25" s="9" t="s">
        <v>148</v>
      </c>
      <c r="V25" s="9" t="s">
        <v>3174</v>
      </c>
      <c r="W25" s="9" t="s">
        <v>2647</v>
      </c>
      <c r="X25" s="9" t="s">
        <v>3461</v>
      </c>
      <c r="Y25" s="9" t="s">
        <v>1258</v>
      </c>
      <c r="Z25" s="9" t="s">
        <v>459</v>
      </c>
      <c r="AA25" s="9" t="s">
        <v>515</v>
      </c>
      <c r="AB25" s="9" t="s">
        <v>570</v>
      </c>
      <c r="AC25" s="9" t="s">
        <v>758</v>
      </c>
      <c r="AD25" s="9" t="s">
        <v>844</v>
      </c>
      <c r="AE25" s="9" t="s">
        <v>2251</v>
      </c>
      <c r="AF25" s="9" t="s">
        <v>803</v>
      </c>
      <c r="AG25" s="9" t="s">
        <v>2351</v>
      </c>
      <c r="AH25" s="9" t="s">
        <v>2352</v>
      </c>
      <c r="AI25" s="9" t="s">
        <v>1060</v>
      </c>
      <c r="AJ25" s="9" t="s">
        <v>1061</v>
      </c>
      <c r="AK25" s="9" t="s">
        <v>1693</v>
      </c>
      <c r="AL25" s="9" t="s">
        <v>1694</v>
      </c>
      <c r="AM25" s="9" t="s">
        <v>2787</v>
      </c>
      <c r="AN25" s="9" t="s">
        <v>2788</v>
      </c>
      <c r="AO25" s="9" t="s">
        <v>1811</v>
      </c>
      <c r="AP25" s="9" t="s">
        <v>1812</v>
      </c>
      <c r="AQ25" s="9" t="s">
        <v>1916</v>
      </c>
      <c r="AR25" s="9" t="s">
        <v>1917</v>
      </c>
      <c r="AS25" s="9" t="s">
        <v>697</v>
      </c>
      <c r="AT25" s="9" t="s">
        <v>698</v>
      </c>
      <c r="AU25" s="9" t="s">
        <v>1220</v>
      </c>
      <c r="AV25" s="9" t="s">
        <v>3534</v>
      </c>
      <c r="AW25" s="11">
        <v>41608</v>
      </c>
      <c r="AX25" s="3"/>
      <c r="AY25" s="3"/>
      <c r="AZ25" s="3"/>
      <c r="BA25" s="25"/>
      <c r="BB25" s="28" t="s">
        <v>605</v>
      </c>
      <c r="BD25" s="2"/>
      <c r="BF25" s="20" t="s">
        <v>2921</v>
      </c>
      <c r="BG25" s="20"/>
      <c r="BH25" s="2">
        <v>23</v>
      </c>
    </row>
    <row r="26" spans="1:60">
      <c r="A26" s="9" t="s">
        <v>2609</v>
      </c>
      <c r="B26" s="9" t="s">
        <v>25</v>
      </c>
      <c r="C26" s="9" t="s">
        <v>1111</v>
      </c>
      <c r="D26" s="9" t="s">
        <v>1166</v>
      </c>
      <c r="E26" s="9" t="s">
        <v>1458</v>
      </c>
      <c r="F26" s="9" t="s">
        <v>1513</v>
      </c>
      <c r="G26" s="9" t="s">
        <v>1569</v>
      </c>
      <c r="H26" s="9" t="s">
        <v>2449</v>
      </c>
      <c r="I26" s="9" t="s">
        <v>261</v>
      </c>
      <c r="J26" s="9" t="s">
        <v>316</v>
      </c>
      <c r="K26" s="9" t="s">
        <v>372</v>
      </c>
      <c r="L26" s="9" t="s">
        <v>882</v>
      </c>
      <c r="M26" s="9" t="s">
        <v>938</v>
      </c>
      <c r="N26" s="9" t="s">
        <v>993</v>
      </c>
      <c r="O26" s="9" t="s">
        <v>2027</v>
      </c>
      <c r="P26" s="9" t="s">
        <v>2082</v>
      </c>
      <c r="Q26" s="9" t="s">
        <v>2138</v>
      </c>
      <c r="R26" s="9" t="s">
        <v>2193</v>
      </c>
      <c r="S26" s="9" t="s">
        <v>1311</v>
      </c>
      <c r="T26" s="9" t="s">
        <v>3227</v>
      </c>
      <c r="U26" s="9" t="s">
        <v>149</v>
      </c>
      <c r="V26" s="9" t="s">
        <v>3175</v>
      </c>
      <c r="W26" s="9" t="s">
        <v>2648</v>
      </c>
      <c r="X26" s="9" t="s">
        <v>3462</v>
      </c>
      <c r="Y26" s="9" t="s">
        <v>1259</v>
      </c>
      <c r="Z26" s="9" t="s">
        <v>460</v>
      </c>
      <c r="AA26" s="9" t="s">
        <v>516</v>
      </c>
      <c r="AB26" s="9" t="s">
        <v>571</v>
      </c>
      <c r="AC26" s="9" t="s">
        <v>759</v>
      </c>
      <c r="AD26" s="9" t="s">
        <v>845</v>
      </c>
      <c r="AE26" s="9" t="s">
        <v>2252</v>
      </c>
      <c r="AF26" s="9" t="s">
        <v>811</v>
      </c>
      <c r="AG26" s="9" t="s">
        <v>2353</v>
      </c>
      <c r="AH26" s="9" t="s">
        <v>2354</v>
      </c>
      <c r="AI26" s="9" t="s">
        <v>1062</v>
      </c>
      <c r="AJ26" s="9" t="s">
        <v>1063</v>
      </c>
      <c r="AK26" s="9" t="s">
        <v>2688</v>
      </c>
      <c r="AL26" s="9" t="s">
        <v>2689</v>
      </c>
      <c r="AM26" s="9" t="s">
        <v>2789</v>
      </c>
      <c r="AN26" s="9" t="s">
        <v>2790</v>
      </c>
      <c r="AO26" s="9" t="s">
        <v>1813</v>
      </c>
      <c r="AP26" s="9" t="s">
        <v>1814</v>
      </c>
      <c r="AQ26" s="9" t="s">
        <v>1918</v>
      </c>
      <c r="AR26" s="9" t="s">
        <v>1919</v>
      </c>
      <c r="AS26" s="9" t="s">
        <v>699</v>
      </c>
      <c r="AT26" s="9" t="s">
        <v>700</v>
      </c>
      <c r="AU26" s="9" t="s">
        <v>1221</v>
      </c>
      <c r="AV26" s="9" t="s">
        <v>3535</v>
      </c>
      <c r="AW26" s="11">
        <v>41639</v>
      </c>
      <c r="AX26" s="3"/>
      <c r="AY26" s="3"/>
      <c r="AZ26" s="3"/>
      <c r="BA26" s="3"/>
      <c r="BB26" s="3"/>
      <c r="BD26" s="2"/>
      <c r="BF26" s="20" t="s">
        <v>2922</v>
      </c>
      <c r="BG26" s="20"/>
      <c r="BH26" s="2">
        <v>24</v>
      </c>
    </row>
    <row r="27" spans="1:60">
      <c r="A27" s="9" t="s">
        <v>2610</v>
      </c>
      <c r="B27" s="9" t="s">
        <v>26</v>
      </c>
      <c r="C27" s="9" t="s">
        <v>1112</v>
      </c>
      <c r="D27" s="9" t="s">
        <v>1167</v>
      </c>
      <c r="E27" s="9" t="s">
        <v>1459</v>
      </c>
      <c r="F27" s="9" t="s">
        <v>1514</v>
      </c>
      <c r="G27" s="9" t="s">
        <v>1570</v>
      </c>
      <c r="H27" s="9" t="s">
        <v>2450</v>
      </c>
      <c r="I27" s="9" t="s">
        <v>262</v>
      </c>
      <c r="J27" s="9" t="s">
        <v>317</v>
      </c>
      <c r="K27" s="9" t="s">
        <v>1756</v>
      </c>
      <c r="L27" s="9" t="s">
        <v>883</v>
      </c>
      <c r="M27" s="9" t="s">
        <v>939</v>
      </c>
      <c r="N27" s="9" t="s">
        <v>994</v>
      </c>
      <c r="O27" s="9" t="s">
        <v>2028</v>
      </c>
      <c r="P27" s="9" t="s">
        <v>2083</v>
      </c>
      <c r="Q27" s="9" t="s">
        <v>2139</v>
      </c>
      <c r="R27" s="9" t="s">
        <v>2194</v>
      </c>
      <c r="S27" s="9" t="s">
        <v>1312</v>
      </c>
      <c r="T27" s="9" t="s">
        <v>3228</v>
      </c>
      <c r="U27" s="9" t="s">
        <v>150</v>
      </c>
      <c r="V27" s="9" t="s">
        <v>3176</v>
      </c>
      <c r="W27" s="9" t="s">
        <v>2649</v>
      </c>
      <c r="X27" s="9" t="s">
        <v>3463</v>
      </c>
      <c r="Y27" s="9" t="s">
        <v>1260</v>
      </c>
      <c r="Z27" s="9" t="s">
        <v>461</v>
      </c>
      <c r="AA27" s="9" t="s">
        <v>517</v>
      </c>
      <c r="AB27" s="9" t="s">
        <v>572</v>
      </c>
      <c r="AC27" s="9" t="s">
        <v>760</v>
      </c>
      <c r="AD27" s="9" t="s">
        <v>846</v>
      </c>
      <c r="AE27" s="9" t="s">
        <v>2253</v>
      </c>
      <c r="AF27" s="9" t="s">
        <v>804</v>
      </c>
      <c r="AG27" s="9" t="s">
        <v>2355</v>
      </c>
      <c r="AH27" s="9" t="s">
        <v>2356</v>
      </c>
      <c r="AI27" s="9" t="s">
        <v>1064</v>
      </c>
      <c r="AJ27" s="9" t="s">
        <v>1065</v>
      </c>
      <c r="AK27" s="9" t="s">
        <v>2690</v>
      </c>
      <c r="AL27" s="9" t="s">
        <v>2691</v>
      </c>
      <c r="AM27" s="9" t="s">
        <v>2791</v>
      </c>
      <c r="AN27" s="9" t="s">
        <v>2792</v>
      </c>
      <c r="AO27" s="9" t="s">
        <v>1815</v>
      </c>
      <c r="AP27" s="9" t="s">
        <v>1816</v>
      </c>
      <c r="AQ27" s="9" t="s">
        <v>1920</v>
      </c>
      <c r="AR27" s="9" t="s">
        <v>1921</v>
      </c>
      <c r="AS27" s="9" t="s">
        <v>701</v>
      </c>
      <c r="AT27" s="9" t="s">
        <v>702</v>
      </c>
      <c r="AU27" s="9" t="s">
        <v>1222</v>
      </c>
      <c r="AV27" s="9" t="s">
        <v>3536</v>
      </c>
      <c r="AW27" s="11">
        <v>41670</v>
      </c>
      <c r="AX27" s="3"/>
      <c r="AY27" s="3"/>
      <c r="AZ27" s="3"/>
      <c r="BA27" s="3"/>
      <c r="BB27" s="3"/>
      <c r="BD27" s="2"/>
      <c r="BF27" s="20" t="s">
        <v>2923</v>
      </c>
      <c r="BG27" s="20"/>
      <c r="BH27" s="2">
        <v>25</v>
      </c>
    </row>
    <row r="28" spans="1:60">
      <c r="A28" s="9" t="s">
        <v>2611</v>
      </c>
      <c r="B28" s="9" t="s">
        <v>27</v>
      </c>
      <c r="C28" s="9" t="s">
        <v>1113</v>
      </c>
      <c r="D28" s="9" t="s">
        <v>1168</v>
      </c>
      <c r="E28" s="9" t="s">
        <v>1460</v>
      </c>
      <c r="F28" s="9" t="s">
        <v>1515</v>
      </c>
      <c r="G28" s="9" t="s">
        <v>1571</v>
      </c>
      <c r="H28" s="9" t="s">
        <v>2451</v>
      </c>
      <c r="I28" s="9" t="s">
        <v>263</v>
      </c>
      <c r="J28" s="9" t="s">
        <v>318</v>
      </c>
      <c r="K28" s="9" t="s">
        <v>1757</v>
      </c>
      <c r="L28" s="9" t="s">
        <v>884</v>
      </c>
      <c r="M28" s="9" t="s">
        <v>940</v>
      </c>
      <c r="N28" s="9" t="s">
        <v>995</v>
      </c>
      <c r="O28" s="9" t="s">
        <v>2029</v>
      </c>
      <c r="P28" s="9" t="s">
        <v>2084</v>
      </c>
      <c r="Q28" s="9" t="s">
        <v>2140</v>
      </c>
      <c r="R28" s="9" t="s">
        <v>2195</v>
      </c>
      <c r="S28" s="9" t="s">
        <v>1313</v>
      </c>
      <c r="T28" s="9" t="s">
        <v>3229</v>
      </c>
      <c r="U28" s="9" t="s">
        <v>151</v>
      </c>
      <c r="V28" s="9" t="s">
        <v>3177</v>
      </c>
      <c r="W28" s="9" t="s">
        <v>2650</v>
      </c>
      <c r="X28" s="9" t="s">
        <v>3464</v>
      </c>
      <c r="Y28" s="9" t="s">
        <v>1261</v>
      </c>
      <c r="Z28" s="9" t="s">
        <v>462</v>
      </c>
      <c r="AA28" s="9" t="s">
        <v>518</v>
      </c>
      <c r="AB28" s="9" t="s">
        <v>573</v>
      </c>
      <c r="AC28" s="9" t="s">
        <v>761</v>
      </c>
      <c r="AD28" s="9" t="s">
        <v>847</v>
      </c>
      <c r="AE28" s="9" t="s">
        <v>2254</v>
      </c>
      <c r="AF28" s="9" t="s">
        <v>805</v>
      </c>
      <c r="AG28" s="9" t="s">
        <v>2357</v>
      </c>
      <c r="AH28" s="9" t="s">
        <v>2358</v>
      </c>
      <c r="AI28" s="9" t="s">
        <v>1066</v>
      </c>
      <c r="AJ28" s="9" t="s">
        <v>1067</v>
      </c>
      <c r="AK28" s="9" t="s">
        <v>2692</v>
      </c>
      <c r="AL28" s="9" t="s">
        <v>2693</v>
      </c>
      <c r="AM28" s="9" t="s">
        <v>2793</v>
      </c>
      <c r="AN28" s="9" t="s">
        <v>2794</v>
      </c>
      <c r="AO28" s="9" t="s">
        <v>1817</v>
      </c>
      <c r="AP28" s="9" t="s">
        <v>1818</v>
      </c>
      <c r="AQ28" s="9" t="s">
        <v>1922</v>
      </c>
      <c r="AR28" s="9" t="s">
        <v>1923</v>
      </c>
      <c r="AS28" s="9" t="s">
        <v>703</v>
      </c>
      <c r="AT28" s="9" t="s">
        <v>704</v>
      </c>
      <c r="AU28" s="9" t="s">
        <v>1223</v>
      </c>
      <c r="AV28" s="9" t="s">
        <v>3537</v>
      </c>
      <c r="AW28" s="11">
        <v>41698</v>
      </c>
      <c r="AX28" s="3"/>
      <c r="AY28" s="3"/>
      <c r="AZ28" s="3"/>
      <c r="BA28" s="3"/>
      <c r="BB28" s="3"/>
      <c r="BD28" s="2"/>
      <c r="BF28" s="20" t="s">
        <v>2924</v>
      </c>
      <c r="BG28" s="20"/>
      <c r="BH28" s="2">
        <v>26</v>
      </c>
    </row>
    <row r="29" spans="1:60">
      <c r="A29" s="9" t="s">
        <v>2612</v>
      </c>
      <c r="B29" s="9" t="s">
        <v>28</v>
      </c>
      <c r="C29" s="9" t="s">
        <v>1114</v>
      </c>
      <c r="D29" s="9" t="s">
        <v>1169</v>
      </c>
      <c r="E29" s="9" t="s">
        <v>1461</v>
      </c>
      <c r="F29" s="9" t="s">
        <v>1516</v>
      </c>
      <c r="G29" s="9" t="s">
        <v>1572</v>
      </c>
      <c r="H29" s="9" t="s">
        <v>2452</v>
      </c>
      <c r="I29" s="9" t="s">
        <v>264</v>
      </c>
      <c r="J29" s="9" t="s">
        <v>319</v>
      </c>
      <c r="K29" s="9" t="s">
        <v>1758</v>
      </c>
      <c r="L29" s="9" t="s">
        <v>885</v>
      </c>
      <c r="M29" s="9" t="s">
        <v>941</v>
      </c>
      <c r="N29" s="9" t="s">
        <v>996</v>
      </c>
      <c r="O29" s="9" t="s">
        <v>2030</v>
      </c>
      <c r="P29" s="9" t="s">
        <v>2085</v>
      </c>
      <c r="Q29" s="9" t="s">
        <v>2141</v>
      </c>
      <c r="R29" s="9" t="s">
        <v>2196</v>
      </c>
      <c r="S29" s="9" t="s">
        <v>1314</v>
      </c>
      <c r="T29" s="9" t="s">
        <v>3230</v>
      </c>
      <c r="U29" s="9" t="s">
        <v>152</v>
      </c>
      <c r="V29" s="9" t="s">
        <v>3178</v>
      </c>
      <c r="W29" s="9" t="s">
        <v>2651</v>
      </c>
      <c r="X29" s="9" t="s">
        <v>3465</v>
      </c>
      <c r="Y29" s="9" t="s">
        <v>1262</v>
      </c>
      <c r="Z29" s="9" t="s">
        <v>463</v>
      </c>
      <c r="AA29" s="9" t="s">
        <v>519</v>
      </c>
      <c r="AB29" s="9" t="s">
        <v>574</v>
      </c>
      <c r="AC29" s="9" t="s">
        <v>762</v>
      </c>
      <c r="AD29" s="9" t="s">
        <v>848</v>
      </c>
      <c r="AE29" s="9" t="s">
        <v>2255</v>
      </c>
      <c r="AF29" s="9" t="s">
        <v>806</v>
      </c>
      <c r="AG29" s="9" t="s">
        <v>2359</v>
      </c>
      <c r="AH29" s="9" t="s">
        <v>2360</v>
      </c>
      <c r="AI29" s="9" t="s">
        <v>1068</v>
      </c>
      <c r="AJ29" s="9" t="s">
        <v>1069</v>
      </c>
      <c r="AK29" s="9" t="s">
        <v>2694</v>
      </c>
      <c r="AL29" s="9" t="s">
        <v>2695</v>
      </c>
      <c r="AM29" s="9" t="s">
        <v>2795</v>
      </c>
      <c r="AN29" s="9" t="s">
        <v>2796</v>
      </c>
      <c r="AO29" s="9" t="s">
        <v>1819</v>
      </c>
      <c r="AP29" s="9" t="s">
        <v>1820</v>
      </c>
      <c r="AQ29" s="9" t="s">
        <v>1924</v>
      </c>
      <c r="AR29" s="9" t="s">
        <v>1925</v>
      </c>
      <c r="AS29" s="9" t="s">
        <v>705</v>
      </c>
      <c r="AT29" s="9" t="s">
        <v>706</v>
      </c>
      <c r="AU29" s="9" t="s">
        <v>1224</v>
      </c>
      <c r="AV29" s="9" t="s">
        <v>3538</v>
      </c>
      <c r="AW29" s="11">
        <v>41729</v>
      </c>
      <c r="AX29" s="3"/>
      <c r="AY29" s="3"/>
      <c r="AZ29" s="3"/>
      <c r="BA29" s="3"/>
      <c r="BB29" s="3"/>
      <c r="BD29" s="2"/>
      <c r="BF29" s="20" t="s">
        <v>2925</v>
      </c>
      <c r="BG29" s="20"/>
      <c r="BH29" s="2">
        <v>27</v>
      </c>
    </row>
    <row r="30" spans="1:60">
      <c r="A30" s="9" t="s">
        <v>2613</v>
      </c>
      <c r="B30" s="9" t="s">
        <v>29</v>
      </c>
      <c r="C30" s="9" t="s">
        <v>1115</v>
      </c>
      <c r="D30" s="9" t="s">
        <v>1170</v>
      </c>
      <c r="E30" s="9" t="s">
        <v>1462</v>
      </c>
      <c r="F30" s="9" t="s">
        <v>1517</v>
      </c>
      <c r="G30" s="9" t="s">
        <v>1573</v>
      </c>
      <c r="H30" s="9" t="s">
        <v>2453</v>
      </c>
      <c r="I30" s="9" t="s">
        <v>265</v>
      </c>
      <c r="J30" s="9" t="s">
        <v>320</v>
      </c>
      <c r="K30" s="9" t="s">
        <v>1759</v>
      </c>
      <c r="L30" s="9" t="s">
        <v>886</v>
      </c>
      <c r="M30" s="9" t="s">
        <v>942</v>
      </c>
      <c r="N30" s="9" t="s">
        <v>997</v>
      </c>
      <c r="O30" s="9" t="s">
        <v>2031</v>
      </c>
      <c r="P30" s="9" t="s">
        <v>2086</v>
      </c>
      <c r="Q30" s="9" t="s">
        <v>2142</v>
      </c>
      <c r="R30" s="9" t="s">
        <v>2197</v>
      </c>
      <c r="S30" s="9" t="s">
        <v>1315</v>
      </c>
      <c r="T30" s="9" t="s">
        <v>3231</v>
      </c>
      <c r="U30" s="9" t="s">
        <v>153</v>
      </c>
      <c r="V30" s="9" t="s">
        <v>3179</v>
      </c>
      <c r="W30" s="9" t="s">
        <v>2652</v>
      </c>
      <c r="X30" s="9" t="s">
        <v>3466</v>
      </c>
      <c r="Y30" s="9" t="s">
        <v>1263</v>
      </c>
      <c r="Z30" s="9" t="s">
        <v>464</v>
      </c>
      <c r="AA30" s="9" t="s">
        <v>520</v>
      </c>
      <c r="AB30" s="9" t="s">
        <v>575</v>
      </c>
      <c r="AC30" s="9" t="s">
        <v>763</v>
      </c>
      <c r="AD30" s="9" t="s">
        <v>849</v>
      </c>
      <c r="AE30" s="9" t="s">
        <v>2256</v>
      </c>
      <c r="AF30" s="9" t="s">
        <v>807</v>
      </c>
      <c r="AG30" s="9" t="s">
        <v>2361</v>
      </c>
      <c r="AH30" s="9" t="s">
        <v>2362</v>
      </c>
      <c r="AI30" s="9" t="s">
        <v>1070</v>
      </c>
      <c r="AJ30" s="9" t="s">
        <v>1071</v>
      </c>
      <c r="AK30" s="9" t="s">
        <v>2696</v>
      </c>
      <c r="AL30" s="9" t="s">
        <v>2697</v>
      </c>
      <c r="AM30" s="9" t="s">
        <v>2797</v>
      </c>
      <c r="AN30" s="9" t="s">
        <v>2798</v>
      </c>
      <c r="AO30" s="9" t="s">
        <v>1821</v>
      </c>
      <c r="AP30" s="9" t="s">
        <v>1822</v>
      </c>
      <c r="AQ30" s="9" t="s">
        <v>1926</v>
      </c>
      <c r="AR30" s="9" t="s">
        <v>1927</v>
      </c>
      <c r="AS30" s="9" t="s">
        <v>707</v>
      </c>
      <c r="AT30" s="9" t="s">
        <v>708</v>
      </c>
      <c r="AU30" s="9" t="s">
        <v>1225</v>
      </c>
      <c r="AV30" s="9" t="s">
        <v>3539</v>
      </c>
      <c r="AW30" s="11">
        <v>41759</v>
      </c>
      <c r="AX30" s="3"/>
      <c r="AY30" s="3"/>
      <c r="AZ30" s="3"/>
      <c r="BA30" s="3"/>
      <c r="BB30" s="3"/>
      <c r="BD30" s="2"/>
      <c r="BF30" s="20" t="s">
        <v>2926</v>
      </c>
      <c r="BG30" s="20"/>
      <c r="BH30" s="2">
        <v>28</v>
      </c>
    </row>
    <row r="31" spans="1:60">
      <c r="A31" s="9" t="s">
        <v>2614</v>
      </c>
      <c r="B31" s="9" t="s">
        <v>30</v>
      </c>
      <c r="C31" s="9" t="s">
        <v>1116</v>
      </c>
      <c r="D31" s="9" t="s">
        <v>1171</v>
      </c>
      <c r="E31" s="9" t="s">
        <v>1463</v>
      </c>
      <c r="F31" s="9" t="s">
        <v>1518</v>
      </c>
      <c r="G31" s="9" t="s">
        <v>1574</v>
      </c>
      <c r="H31" s="9" t="s">
        <v>2454</v>
      </c>
      <c r="I31" s="9" t="s">
        <v>266</v>
      </c>
      <c r="J31" s="9" t="s">
        <v>321</v>
      </c>
      <c r="K31" s="9" t="s">
        <v>1760</v>
      </c>
      <c r="L31" s="9" t="s">
        <v>887</v>
      </c>
      <c r="M31" s="9" t="s">
        <v>943</v>
      </c>
      <c r="N31" s="9" t="s">
        <v>998</v>
      </c>
      <c r="O31" s="9" t="s">
        <v>2032</v>
      </c>
      <c r="P31" s="9" t="s">
        <v>2087</v>
      </c>
      <c r="Q31" s="9" t="s">
        <v>2143</v>
      </c>
      <c r="R31" s="9" t="s">
        <v>2198</v>
      </c>
      <c r="S31" s="9" t="s">
        <v>1316</v>
      </c>
      <c r="T31" s="9" t="s">
        <v>3232</v>
      </c>
      <c r="U31" s="9" t="s">
        <v>154</v>
      </c>
      <c r="V31" s="9" t="s">
        <v>3180</v>
      </c>
      <c r="W31" s="9" t="s">
        <v>2653</v>
      </c>
      <c r="X31" s="9" t="s">
        <v>3467</v>
      </c>
      <c r="Y31" s="9" t="s">
        <v>410</v>
      </c>
      <c r="Z31" s="9" t="s">
        <v>465</v>
      </c>
      <c r="AA31" s="9" t="s">
        <v>521</v>
      </c>
      <c r="AB31" s="9" t="s">
        <v>576</v>
      </c>
      <c r="AC31" s="9" t="s">
        <v>1704</v>
      </c>
      <c r="AD31" s="9" t="s">
        <v>850</v>
      </c>
      <c r="AE31" s="9" t="s">
        <v>2307</v>
      </c>
      <c r="AF31" s="9" t="s">
        <v>808</v>
      </c>
      <c r="AG31" s="9" t="s">
        <v>1703</v>
      </c>
      <c r="AH31" s="9" t="s">
        <v>2363</v>
      </c>
      <c r="AI31" s="9" t="s">
        <v>1697</v>
      </c>
      <c r="AJ31" s="9" t="s">
        <v>1072</v>
      </c>
      <c r="AK31" s="9" t="s">
        <v>1698</v>
      </c>
      <c r="AL31" s="9" t="s">
        <v>2698</v>
      </c>
      <c r="AM31" s="9" t="s">
        <v>1699</v>
      </c>
      <c r="AN31" s="9" t="s">
        <v>2799</v>
      </c>
      <c r="AO31" s="9" t="s">
        <v>1700</v>
      </c>
      <c r="AP31" s="9" t="s">
        <v>1823</v>
      </c>
      <c r="AQ31" s="9" t="s">
        <v>1701</v>
      </c>
      <c r="AR31" s="9" t="s">
        <v>1928</v>
      </c>
      <c r="AS31" s="9" t="s">
        <v>1702</v>
      </c>
      <c r="AT31" s="9" t="s">
        <v>709</v>
      </c>
      <c r="AU31" s="9" t="s">
        <v>1226</v>
      </c>
      <c r="AV31" s="9" t="s">
        <v>3540</v>
      </c>
      <c r="AW31" s="11">
        <v>41790</v>
      </c>
      <c r="AX31" s="3"/>
      <c r="AY31" s="3"/>
      <c r="AZ31" s="3"/>
      <c r="BA31" s="3"/>
      <c r="BB31" s="3"/>
      <c r="BD31" s="2"/>
      <c r="BF31" s="20" t="s">
        <v>2927</v>
      </c>
      <c r="BG31" s="20"/>
      <c r="BH31" s="2">
        <v>29</v>
      </c>
    </row>
    <row r="32" spans="1:60">
      <c r="A32" s="9" t="s">
        <v>1624</v>
      </c>
      <c r="B32" s="9" t="s">
        <v>31</v>
      </c>
      <c r="C32" s="9" t="s">
        <v>1117</v>
      </c>
      <c r="D32" s="9" t="s">
        <v>1172</v>
      </c>
      <c r="E32" s="9" t="s">
        <v>1464</v>
      </c>
      <c r="F32" s="9" t="s">
        <v>1519</v>
      </c>
      <c r="G32" s="9" t="s">
        <v>1575</v>
      </c>
      <c r="H32" s="9" t="s">
        <v>2455</v>
      </c>
      <c r="I32" s="9" t="s">
        <v>267</v>
      </c>
      <c r="J32" s="9" t="s">
        <v>322</v>
      </c>
      <c r="K32" s="9" t="s">
        <v>1761</v>
      </c>
      <c r="L32" s="9" t="s">
        <v>888</v>
      </c>
      <c r="M32" s="9" t="s">
        <v>944</v>
      </c>
      <c r="N32" s="9" t="s">
        <v>999</v>
      </c>
      <c r="O32" s="9" t="s">
        <v>2033</v>
      </c>
      <c r="P32" s="9" t="s">
        <v>2088</v>
      </c>
      <c r="Q32" s="9" t="s">
        <v>2144</v>
      </c>
      <c r="R32" s="9" t="s">
        <v>2199</v>
      </c>
      <c r="S32" s="9" t="s">
        <v>1317</v>
      </c>
      <c r="T32" s="9" t="s">
        <v>3233</v>
      </c>
      <c r="U32" s="9" t="s">
        <v>155</v>
      </c>
      <c r="V32" s="9" t="s">
        <v>3181</v>
      </c>
      <c r="W32" s="9" t="s">
        <v>2654</v>
      </c>
      <c r="X32" s="9" t="s">
        <v>3468</v>
      </c>
      <c r="Y32" s="9" t="s">
        <v>411</v>
      </c>
      <c r="Z32" s="9" t="s">
        <v>466</v>
      </c>
      <c r="AA32" s="9" t="s">
        <v>522</v>
      </c>
      <c r="AB32" s="9" t="s">
        <v>577</v>
      </c>
      <c r="AC32" s="9" t="s">
        <v>764</v>
      </c>
      <c r="AD32" s="9" t="s">
        <v>851</v>
      </c>
      <c r="AE32" s="9" t="s">
        <v>2257</v>
      </c>
      <c r="AF32" s="9" t="s">
        <v>809</v>
      </c>
      <c r="AG32" s="9" t="s">
        <v>2364</v>
      </c>
      <c r="AH32" s="9" t="s">
        <v>2365</v>
      </c>
      <c r="AI32" s="9" t="s">
        <v>1073</v>
      </c>
      <c r="AJ32" s="9" t="s">
        <v>1074</v>
      </c>
      <c r="AK32" s="9" t="s">
        <v>2699</v>
      </c>
      <c r="AL32" s="9" t="s">
        <v>2700</v>
      </c>
      <c r="AM32" s="9" t="s">
        <v>2800</v>
      </c>
      <c r="AN32" s="9" t="s">
        <v>2801</v>
      </c>
      <c r="AO32" s="9" t="s">
        <v>1824</v>
      </c>
      <c r="AP32" s="9" t="s">
        <v>1825</v>
      </c>
      <c r="AQ32" s="9" t="s">
        <v>1929</v>
      </c>
      <c r="AR32" s="9" t="s">
        <v>1930</v>
      </c>
      <c r="AS32" s="9" t="s">
        <v>710</v>
      </c>
      <c r="AT32" s="9" t="s">
        <v>711</v>
      </c>
      <c r="AU32" s="9" t="s">
        <v>1227</v>
      </c>
      <c r="AV32" s="9" t="s">
        <v>3541</v>
      </c>
      <c r="AW32" s="11">
        <v>41820</v>
      </c>
      <c r="AX32" s="3"/>
      <c r="AY32" s="3"/>
      <c r="AZ32" s="3"/>
      <c r="BA32" s="3"/>
      <c r="BB32" s="3"/>
      <c r="BD32" s="2"/>
      <c r="BF32" s="20" t="s">
        <v>2928</v>
      </c>
      <c r="BG32" s="20"/>
      <c r="BH32" s="2">
        <v>30</v>
      </c>
    </row>
    <row r="33" spans="1:60">
      <c r="A33" s="9" t="s">
        <v>1625</v>
      </c>
      <c r="B33" s="9" t="s">
        <v>32</v>
      </c>
      <c r="C33" s="9" t="s">
        <v>1118</v>
      </c>
      <c r="D33" s="9" t="s">
        <v>1173</v>
      </c>
      <c r="E33" s="9" t="s">
        <v>1465</v>
      </c>
      <c r="F33" s="9" t="s">
        <v>1520</v>
      </c>
      <c r="G33" s="9" t="s">
        <v>1576</v>
      </c>
      <c r="H33" s="9" t="s">
        <v>212</v>
      </c>
      <c r="I33" s="9" t="s">
        <v>268</v>
      </c>
      <c r="J33" s="9" t="s">
        <v>323</v>
      </c>
      <c r="K33" s="9" t="s">
        <v>1762</v>
      </c>
      <c r="L33" s="9" t="s">
        <v>889</v>
      </c>
      <c r="M33" s="9" t="s">
        <v>945</v>
      </c>
      <c r="N33" s="9" t="s">
        <v>1000</v>
      </c>
      <c r="O33" s="9" t="s">
        <v>2034</v>
      </c>
      <c r="P33" s="9" t="s">
        <v>2089</v>
      </c>
      <c r="Q33" s="9" t="s">
        <v>2145</v>
      </c>
      <c r="R33" s="9" t="s">
        <v>2200</v>
      </c>
      <c r="S33" s="9" t="s">
        <v>1318</v>
      </c>
      <c r="T33" s="9" t="s">
        <v>3234</v>
      </c>
      <c r="U33" s="9" t="s">
        <v>156</v>
      </c>
      <c r="V33" s="9" t="s">
        <v>3182</v>
      </c>
      <c r="W33" s="9" t="s">
        <v>2655</v>
      </c>
      <c r="X33" s="9" t="s">
        <v>3469</v>
      </c>
      <c r="Y33" s="9" t="s">
        <v>412</v>
      </c>
      <c r="Z33" s="9" t="s">
        <v>467</v>
      </c>
      <c r="AA33" s="9" t="s">
        <v>523</v>
      </c>
      <c r="AB33" s="9" t="s">
        <v>578</v>
      </c>
      <c r="AC33" s="9" t="s">
        <v>765</v>
      </c>
      <c r="AD33" s="9" t="s">
        <v>852</v>
      </c>
      <c r="AE33" s="9" t="s">
        <v>2258</v>
      </c>
      <c r="AF33" s="9" t="s">
        <v>810</v>
      </c>
      <c r="AG33" s="9" t="s">
        <v>2366</v>
      </c>
      <c r="AH33" s="9" t="s">
        <v>2367</v>
      </c>
      <c r="AI33" s="9" t="s">
        <v>1075</v>
      </c>
      <c r="AJ33" s="9" t="s">
        <v>1076</v>
      </c>
      <c r="AK33" s="9" t="s">
        <v>2701</v>
      </c>
      <c r="AL33" s="9" t="s">
        <v>2702</v>
      </c>
      <c r="AM33" s="9" t="s">
        <v>2802</v>
      </c>
      <c r="AN33" s="9" t="s">
        <v>2803</v>
      </c>
      <c r="AO33" s="9" t="s">
        <v>1826</v>
      </c>
      <c r="AP33" s="9" t="s">
        <v>1827</v>
      </c>
      <c r="AQ33" s="9" t="s">
        <v>1931</v>
      </c>
      <c r="AR33" s="9" t="s">
        <v>1932</v>
      </c>
      <c r="AS33" s="9" t="s">
        <v>712</v>
      </c>
      <c r="AT33" s="9" t="s">
        <v>713</v>
      </c>
      <c r="AU33" s="9" t="s">
        <v>1228</v>
      </c>
      <c r="AV33" s="9" t="s">
        <v>3542</v>
      </c>
      <c r="AW33" s="11">
        <v>41851</v>
      </c>
      <c r="AX33" s="3"/>
      <c r="AY33" s="3"/>
      <c r="AZ33" s="3"/>
      <c r="BA33" s="3"/>
      <c r="BB33" s="3"/>
      <c r="BD33" s="2"/>
      <c r="BF33" s="20" t="s">
        <v>2929</v>
      </c>
      <c r="BG33" s="19"/>
      <c r="BH33" s="2">
        <v>31</v>
      </c>
    </row>
    <row r="34" spans="1:60">
      <c r="A34" s="9" t="s">
        <v>1626</v>
      </c>
      <c r="B34" s="9" t="s">
        <v>33</v>
      </c>
      <c r="C34" s="9" t="s">
        <v>1119</v>
      </c>
      <c r="D34" s="9" t="s">
        <v>1174</v>
      </c>
      <c r="E34" s="9" t="s">
        <v>1466</v>
      </c>
      <c r="F34" s="9" t="s">
        <v>1521</v>
      </c>
      <c r="G34" s="9" t="s">
        <v>1577</v>
      </c>
      <c r="H34" s="9" t="s">
        <v>213</v>
      </c>
      <c r="I34" s="9" t="s">
        <v>269</v>
      </c>
      <c r="J34" s="9" t="s">
        <v>324</v>
      </c>
      <c r="K34" s="9" t="s">
        <v>1763</v>
      </c>
      <c r="L34" s="9" t="s">
        <v>890</v>
      </c>
      <c r="M34" s="9" t="s">
        <v>946</v>
      </c>
      <c r="N34" s="9" t="s">
        <v>1001</v>
      </c>
      <c r="O34" s="9" t="s">
        <v>2035</v>
      </c>
      <c r="P34" s="9" t="s">
        <v>2090</v>
      </c>
      <c r="Q34" s="9" t="s">
        <v>2146</v>
      </c>
      <c r="R34" s="9" t="s">
        <v>2201</v>
      </c>
      <c r="S34" s="9" t="s">
        <v>1319</v>
      </c>
      <c r="T34" s="9" t="s">
        <v>3235</v>
      </c>
      <c r="U34" s="9" t="s">
        <v>157</v>
      </c>
      <c r="V34" s="9" t="s">
        <v>3183</v>
      </c>
      <c r="W34" s="9" t="s">
        <v>2656</v>
      </c>
      <c r="X34" s="9" t="s">
        <v>3470</v>
      </c>
      <c r="Y34" s="9" t="s">
        <v>413</v>
      </c>
      <c r="Z34" s="9" t="s">
        <v>468</v>
      </c>
      <c r="AA34" s="9" t="s">
        <v>524</v>
      </c>
      <c r="AB34" s="9" t="s">
        <v>579</v>
      </c>
      <c r="AC34" s="9" t="s">
        <v>766</v>
      </c>
      <c r="AD34" s="9" t="s">
        <v>853</v>
      </c>
      <c r="AE34" s="9" t="s">
        <v>2259</v>
      </c>
      <c r="AF34" s="9" t="s">
        <v>2260</v>
      </c>
      <c r="AG34" s="9" t="s">
        <v>2368</v>
      </c>
      <c r="AH34" s="9" t="s">
        <v>813</v>
      </c>
      <c r="AI34" s="9" t="s">
        <v>1077</v>
      </c>
      <c r="AJ34" s="9" t="s">
        <v>1078</v>
      </c>
      <c r="AK34" s="9" t="s">
        <v>2703</v>
      </c>
      <c r="AL34" s="9" t="s">
        <v>2704</v>
      </c>
      <c r="AM34" s="9" t="s">
        <v>2804</v>
      </c>
      <c r="AN34" s="9" t="s">
        <v>2805</v>
      </c>
      <c r="AO34" s="9" t="s">
        <v>1828</v>
      </c>
      <c r="AP34" s="9" t="s">
        <v>1829</v>
      </c>
      <c r="AQ34" s="9" t="s">
        <v>1933</v>
      </c>
      <c r="AR34" s="9" t="s">
        <v>1934</v>
      </c>
      <c r="AS34" s="9" t="s">
        <v>714</v>
      </c>
      <c r="AT34" s="9" t="s">
        <v>715</v>
      </c>
      <c r="AU34" s="9" t="s">
        <v>1229</v>
      </c>
      <c r="AV34" s="9" t="s">
        <v>3543</v>
      </c>
      <c r="AW34" s="11">
        <v>41882</v>
      </c>
      <c r="AX34" s="3"/>
      <c r="AY34" s="3"/>
      <c r="AZ34" s="3"/>
      <c r="BA34" s="3"/>
      <c r="BB34" s="3"/>
      <c r="BD34" s="2"/>
      <c r="BF34" s="19" t="s">
        <v>2948</v>
      </c>
      <c r="BG34" s="19"/>
      <c r="BH34" s="2">
        <v>32</v>
      </c>
    </row>
    <row r="35" spans="1:60">
      <c r="A35" s="9" t="s">
        <v>1627</v>
      </c>
      <c r="B35" s="9" t="s">
        <v>34</v>
      </c>
      <c r="C35" s="9" t="s">
        <v>1120</v>
      </c>
      <c r="D35" s="9" t="s">
        <v>1175</v>
      </c>
      <c r="E35" s="9" t="s">
        <v>1467</v>
      </c>
      <c r="F35" s="9" t="s">
        <v>1522</v>
      </c>
      <c r="G35" s="9" t="s">
        <v>1578</v>
      </c>
      <c r="H35" s="9" t="s">
        <v>214</v>
      </c>
      <c r="I35" s="9" t="s">
        <v>270</v>
      </c>
      <c r="J35" s="9" t="s">
        <v>325</v>
      </c>
      <c r="K35" s="9" t="s">
        <v>1764</v>
      </c>
      <c r="L35" s="9" t="s">
        <v>891</v>
      </c>
      <c r="M35" s="9" t="s">
        <v>947</v>
      </c>
      <c r="N35" s="9" t="s">
        <v>1002</v>
      </c>
      <c r="O35" s="9" t="s">
        <v>2036</v>
      </c>
      <c r="P35" s="9" t="s">
        <v>2091</v>
      </c>
      <c r="Q35" s="9" t="s">
        <v>2147</v>
      </c>
      <c r="R35" s="9" t="s">
        <v>2202</v>
      </c>
      <c r="S35" s="9" t="s">
        <v>1320</v>
      </c>
      <c r="T35" s="9" t="s">
        <v>3236</v>
      </c>
      <c r="U35" s="9" t="s">
        <v>158</v>
      </c>
      <c r="V35" s="9" t="s">
        <v>3184</v>
      </c>
      <c r="W35" s="9" t="s">
        <v>2657</v>
      </c>
      <c r="X35" s="9" t="s">
        <v>3471</v>
      </c>
      <c r="Y35" s="9" t="s">
        <v>414</v>
      </c>
      <c r="Z35" s="9" t="s">
        <v>469</v>
      </c>
      <c r="AA35" s="9" t="s">
        <v>525</v>
      </c>
      <c r="AB35" s="9" t="s">
        <v>580</v>
      </c>
      <c r="AC35" s="9" t="s">
        <v>767</v>
      </c>
      <c r="AD35" s="9" t="s">
        <v>854</v>
      </c>
      <c r="AE35" s="9" t="s">
        <v>2261</v>
      </c>
      <c r="AF35" s="9" t="s">
        <v>2262</v>
      </c>
      <c r="AG35" s="9" t="s">
        <v>2369</v>
      </c>
      <c r="AH35" s="9" t="s">
        <v>814</v>
      </c>
      <c r="AI35" s="9" t="s">
        <v>1079</v>
      </c>
      <c r="AJ35" s="9" t="s">
        <v>1080</v>
      </c>
      <c r="AK35" s="9" t="s">
        <v>2705</v>
      </c>
      <c r="AL35" s="9" t="s">
        <v>2706</v>
      </c>
      <c r="AM35" s="9" t="s">
        <v>2806</v>
      </c>
      <c r="AN35" s="9" t="s">
        <v>2807</v>
      </c>
      <c r="AO35" s="9" t="s">
        <v>1830</v>
      </c>
      <c r="AP35" s="9" t="s">
        <v>1831</v>
      </c>
      <c r="AQ35" s="9" t="s">
        <v>1935</v>
      </c>
      <c r="AR35" s="9" t="s">
        <v>1936</v>
      </c>
      <c r="AS35" s="9" t="s">
        <v>716</v>
      </c>
      <c r="AT35" s="9" t="s">
        <v>717</v>
      </c>
      <c r="AU35" s="9" t="s">
        <v>1230</v>
      </c>
      <c r="AV35" s="9" t="s">
        <v>3544</v>
      </c>
      <c r="AW35" s="11">
        <v>41912</v>
      </c>
      <c r="AX35" s="3"/>
      <c r="AY35" s="3"/>
      <c r="AZ35" s="3"/>
      <c r="BA35" s="3"/>
      <c r="BB35" s="3"/>
      <c r="BD35" s="2"/>
      <c r="BF35" s="19" t="s">
        <v>2930</v>
      </c>
      <c r="BG35" s="20"/>
      <c r="BH35" s="2">
        <v>33</v>
      </c>
    </row>
    <row r="36" spans="1:60">
      <c r="A36" s="9" t="s">
        <v>1628</v>
      </c>
      <c r="B36" s="9" t="s">
        <v>35</v>
      </c>
      <c r="C36" s="9" t="s">
        <v>1121</v>
      </c>
      <c r="D36" s="9" t="s">
        <v>1176</v>
      </c>
      <c r="E36" s="9" t="s">
        <v>1468</v>
      </c>
      <c r="F36" s="9" t="s">
        <v>1523</v>
      </c>
      <c r="G36" s="9" t="s">
        <v>1579</v>
      </c>
      <c r="H36" s="9" t="s">
        <v>215</v>
      </c>
      <c r="I36" s="9" t="s">
        <v>271</v>
      </c>
      <c r="J36" s="9" t="s">
        <v>326</v>
      </c>
      <c r="K36" s="9" t="s">
        <v>1765</v>
      </c>
      <c r="L36" s="9" t="s">
        <v>892</v>
      </c>
      <c r="M36" s="9" t="s">
        <v>948</v>
      </c>
      <c r="N36" s="9" t="s">
        <v>1003</v>
      </c>
      <c r="O36" s="9" t="s">
        <v>2037</v>
      </c>
      <c r="P36" s="9" t="s">
        <v>2092</v>
      </c>
      <c r="Q36" s="9" t="s">
        <v>2148</v>
      </c>
      <c r="R36" s="9" t="s">
        <v>2203</v>
      </c>
      <c r="S36" s="9" t="s">
        <v>1321</v>
      </c>
      <c r="T36" s="9" t="s">
        <v>3237</v>
      </c>
      <c r="U36" s="9" t="s">
        <v>159</v>
      </c>
      <c r="V36" s="9" t="s">
        <v>3185</v>
      </c>
      <c r="W36" s="9" t="s">
        <v>2658</v>
      </c>
      <c r="X36" s="9" t="s">
        <v>3472</v>
      </c>
      <c r="Y36" s="9" t="s">
        <v>415</v>
      </c>
      <c r="Z36" s="9" t="s">
        <v>470</v>
      </c>
      <c r="AA36" s="9" t="s">
        <v>526</v>
      </c>
      <c r="AB36" s="9" t="s">
        <v>581</v>
      </c>
      <c r="AC36" s="9" t="s">
        <v>768</v>
      </c>
      <c r="AD36" s="9" t="s">
        <v>855</v>
      </c>
      <c r="AE36" s="9" t="s">
        <v>2263</v>
      </c>
      <c r="AF36" s="9" t="s">
        <v>2264</v>
      </c>
      <c r="AG36" s="9" t="s">
        <v>2370</v>
      </c>
      <c r="AH36" s="9" t="s">
        <v>815</v>
      </c>
      <c r="AI36" s="9" t="s">
        <v>1081</v>
      </c>
      <c r="AJ36" s="9" t="s">
        <v>1082</v>
      </c>
      <c r="AK36" s="9" t="s">
        <v>2707</v>
      </c>
      <c r="AL36" s="9" t="s">
        <v>2708</v>
      </c>
      <c r="AM36" s="9" t="s">
        <v>2808</v>
      </c>
      <c r="AN36" s="9" t="s">
        <v>2809</v>
      </c>
      <c r="AO36" s="9" t="s">
        <v>1832</v>
      </c>
      <c r="AP36" s="9" t="s">
        <v>1833</v>
      </c>
      <c r="AQ36" s="9" t="s">
        <v>1937</v>
      </c>
      <c r="AR36" s="9" t="s">
        <v>1938</v>
      </c>
      <c r="AS36" s="9" t="s">
        <v>718</v>
      </c>
      <c r="AT36" s="9" t="s">
        <v>58</v>
      </c>
      <c r="AU36" s="9" t="s">
        <v>1231</v>
      </c>
      <c r="AV36" s="9" t="s">
        <v>3545</v>
      </c>
      <c r="AW36" s="11">
        <v>41943</v>
      </c>
      <c r="AX36" s="3"/>
      <c r="AY36" s="3"/>
      <c r="AZ36" s="3"/>
      <c r="BA36" s="3"/>
      <c r="BB36" s="3"/>
      <c r="BD36" s="2"/>
      <c r="BF36" s="20" t="s">
        <v>2931</v>
      </c>
      <c r="BG36" s="19"/>
      <c r="BH36" s="2">
        <v>34</v>
      </c>
    </row>
    <row r="37" spans="1:60">
      <c r="A37" s="9" t="s">
        <v>1629</v>
      </c>
      <c r="B37" s="9" t="s">
        <v>36</v>
      </c>
      <c r="C37" s="9" t="s">
        <v>1122</v>
      </c>
      <c r="D37" s="9" t="s">
        <v>1177</v>
      </c>
      <c r="E37" s="9" t="s">
        <v>1469</v>
      </c>
      <c r="F37" s="9" t="s">
        <v>1524</v>
      </c>
      <c r="G37" s="9" t="s">
        <v>1580</v>
      </c>
      <c r="H37" s="9" t="s">
        <v>216</v>
      </c>
      <c r="I37" s="9" t="s">
        <v>272</v>
      </c>
      <c r="J37" s="9" t="s">
        <v>327</v>
      </c>
      <c r="K37" s="9" t="s">
        <v>1766</v>
      </c>
      <c r="L37" s="9" t="s">
        <v>893</v>
      </c>
      <c r="M37" s="9" t="s">
        <v>949</v>
      </c>
      <c r="N37" s="9" t="s">
        <v>1004</v>
      </c>
      <c r="O37" s="9" t="s">
        <v>2038</v>
      </c>
      <c r="P37" s="9" t="s">
        <v>2093</v>
      </c>
      <c r="Q37" s="9" t="s">
        <v>2149</v>
      </c>
      <c r="R37" s="9" t="s">
        <v>2204</v>
      </c>
      <c r="S37" s="9" t="s">
        <v>1322</v>
      </c>
      <c r="T37" s="9" t="s">
        <v>3238</v>
      </c>
      <c r="U37" s="9" t="s">
        <v>160</v>
      </c>
      <c r="V37" s="9" t="s">
        <v>3186</v>
      </c>
      <c r="W37" s="9" t="s">
        <v>2659</v>
      </c>
      <c r="X37" s="9" t="s">
        <v>3473</v>
      </c>
      <c r="Y37" s="9" t="s">
        <v>416</v>
      </c>
      <c r="Z37" s="9" t="s">
        <v>471</v>
      </c>
      <c r="AA37" s="9" t="s">
        <v>527</v>
      </c>
      <c r="AB37" s="9" t="s">
        <v>582</v>
      </c>
      <c r="AC37" s="9" t="s">
        <v>769</v>
      </c>
      <c r="AD37" s="9" t="s">
        <v>856</v>
      </c>
      <c r="AE37" s="9" t="s">
        <v>2265</v>
      </c>
      <c r="AF37" s="9" t="s">
        <v>2266</v>
      </c>
      <c r="AG37" s="9" t="s">
        <v>2371</v>
      </c>
      <c r="AH37" s="9" t="s">
        <v>831</v>
      </c>
      <c r="AI37" s="9" t="s">
        <v>1083</v>
      </c>
      <c r="AJ37" s="9" t="s">
        <v>1084</v>
      </c>
      <c r="AK37" s="9" t="s">
        <v>2709</v>
      </c>
      <c r="AL37" s="9" t="s">
        <v>2710</v>
      </c>
      <c r="AM37" s="9" t="s">
        <v>2810</v>
      </c>
      <c r="AN37" s="9" t="s">
        <v>2811</v>
      </c>
      <c r="AO37" s="9" t="s">
        <v>1834</v>
      </c>
      <c r="AP37" s="9" t="s">
        <v>1835</v>
      </c>
      <c r="AQ37" s="9" t="s">
        <v>1939</v>
      </c>
      <c r="AR37" s="9" t="s">
        <v>1940</v>
      </c>
      <c r="AS37" s="9" t="s">
        <v>59</v>
      </c>
      <c r="AT37" s="9" t="s">
        <v>60</v>
      </c>
      <c r="AU37" s="9" t="s">
        <v>1232</v>
      </c>
      <c r="AV37" s="9" t="s">
        <v>3546</v>
      </c>
      <c r="AW37" s="11">
        <v>41973</v>
      </c>
      <c r="AX37" s="3"/>
      <c r="AY37" s="3"/>
      <c r="AZ37" s="3"/>
      <c r="BA37" s="3"/>
      <c r="BB37" s="3"/>
      <c r="BD37" s="2"/>
      <c r="BF37" s="19" t="s">
        <v>2932</v>
      </c>
      <c r="BG37" s="19"/>
      <c r="BH37" s="2">
        <v>35</v>
      </c>
    </row>
    <row r="38" spans="1:60">
      <c r="A38" s="9" t="s">
        <v>1630</v>
      </c>
      <c r="B38" s="9" t="s">
        <v>37</v>
      </c>
      <c r="C38" s="9" t="s">
        <v>1123</v>
      </c>
      <c r="D38" s="9" t="s">
        <v>1178</v>
      </c>
      <c r="E38" s="9" t="s">
        <v>1470</v>
      </c>
      <c r="F38" s="9" t="s">
        <v>1525</v>
      </c>
      <c r="G38" s="9" t="s">
        <v>1581</v>
      </c>
      <c r="H38" s="9" t="s">
        <v>217</v>
      </c>
      <c r="I38" s="9" t="s">
        <v>273</v>
      </c>
      <c r="J38" s="9" t="s">
        <v>328</v>
      </c>
      <c r="K38" s="9" t="s">
        <v>1767</v>
      </c>
      <c r="L38" s="9" t="s">
        <v>894</v>
      </c>
      <c r="M38" s="9" t="s">
        <v>950</v>
      </c>
      <c r="N38" s="9" t="s">
        <v>1005</v>
      </c>
      <c r="O38" s="9" t="s">
        <v>2039</v>
      </c>
      <c r="P38" s="9" t="s">
        <v>2094</v>
      </c>
      <c r="Q38" s="9" t="s">
        <v>2150</v>
      </c>
      <c r="R38" s="9" t="s">
        <v>2205</v>
      </c>
      <c r="S38" s="9" t="s">
        <v>1323</v>
      </c>
      <c r="T38" s="9" t="s">
        <v>3239</v>
      </c>
      <c r="U38" s="9" t="s">
        <v>161</v>
      </c>
      <c r="V38" s="9" t="s">
        <v>3187</v>
      </c>
      <c r="W38" s="9" t="s">
        <v>2660</v>
      </c>
      <c r="X38" s="9" t="s">
        <v>3474</v>
      </c>
      <c r="Y38" s="9" t="s">
        <v>417</v>
      </c>
      <c r="Z38" s="9" t="s">
        <v>472</v>
      </c>
      <c r="AA38" s="9" t="s">
        <v>528</v>
      </c>
      <c r="AB38" s="9" t="s">
        <v>583</v>
      </c>
      <c r="AC38" s="9" t="s">
        <v>770</v>
      </c>
      <c r="AD38" s="9" t="s">
        <v>857</v>
      </c>
      <c r="AE38" s="9" t="s">
        <v>2267</v>
      </c>
      <c r="AF38" s="9" t="s">
        <v>2268</v>
      </c>
      <c r="AG38" s="9" t="s">
        <v>2372</v>
      </c>
      <c r="AH38" s="9" t="s">
        <v>816</v>
      </c>
      <c r="AI38" s="9" t="s">
        <v>1085</v>
      </c>
      <c r="AJ38" s="9" t="s">
        <v>1086</v>
      </c>
      <c r="AK38" s="9" t="s">
        <v>2711</v>
      </c>
      <c r="AL38" s="9" t="s">
        <v>2712</v>
      </c>
      <c r="AM38" s="9" t="s">
        <v>2812</v>
      </c>
      <c r="AN38" s="9" t="s">
        <v>2813</v>
      </c>
      <c r="AO38" s="9" t="s">
        <v>1836</v>
      </c>
      <c r="AP38" s="9" t="s">
        <v>1837</v>
      </c>
      <c r="AQ38" s="9" t="s">
        <v>1941</v>
      </c>
      <c r="AR38" s="9" t="s">
        <v>1942</v>
      </c>
      <c r="AS38" s="9" t="s">
        <v>61</v>
      </c>
      <c r="AT38" s="9" t="s">
        <v>62</v>
      </c>
      <c r="AU38" s="9" t="s">
        <v>1233</v>
      </c>
      <c r="AV38" s="9" t="s">
        <v>3547</v>
      </c>
      <c r="AW38" s="11">
        <v>42004</v>
      </c>
      <c r="AX38" s="3"/>
      <c r="AY38" s="3"/>
      <c r="AZ38" s="3"/>
      <c r="BA38" s="3"/>
      <c r="BB38" s="3"/>
      <c r="BD38" s="2"/>
      <c r="BF38" s="19" t="s">
        <v>2933</v>
      </c>
      <c r="BG38" s="22"/>
      <c r="BH38" s="2">
        <v>36</v>
      </c>
    </row>
    <row r="39" spans="1:60">
      <c r="A39" s="9" t="s">
        <v>1631</v>
      </c>
      <c r="B39" s="9" t="s">
        <v>38</v>
      </c>
      <c r="C39" s="9" t="s">
        <v>1124</v>
      </c>
      <c r="D39" s="9" t="s">
        <v>1179</v>
      </c>
      <c r="E39" s="9" t="s">
        <v>1471</v>
      </c>
      <c r="F39" s="9" t="s">
        <v>1526</v>
      </c>
      <c r="G39" s="9" t="s">
        <v>1582</v>
      </c>
      <c r="H39" s="9" t="s">
        <v>218</v>
      </c>
      <c r="I39" s="9" t="s">
        <v>274</v>
      </c>
      <c r="J39" s="9" t="s">
        <v>329</v>
      </c>
      <c r="K39" s="9" t="s">
        <v>1768</v>
      </c>
      <c r="L39" s="9" t="s">
        <v>895</v>
      </c>
      <c r="M39" s="9" t="s">
        <v>951</v>
      </c>
      <c r="N39" s="9" t="s">
        <v>1006</v>
      </c>
      <c r="O39" s="9" t="s">
        <v>2040</v>
      </c>
      <c r="P39" s="9" t="s">
        <v>2095</v>
      </c>
      <c r="Q39" s="9" t="s">
        <v>2151</v>
      </c>
      <c r="R39" s="9" t="s">
        <v>2206</v>
      </c>
      <c r="S39" s="9" t="s">
        <v>1324</v>
      </c>
      <c r="T39" s="9" t="s">
        <v>3240</v>
      </c>
      <c r="U39" s="9" t="s">
        <v>162</v>
      </c>
      <c r="V39" s="9" t="s">
        <v>3188</v>
      </c>
      <c r="W39" s="9" t="s">
        <v>2661</v>
      </c>
      <c r="X39" s="9" t="s">
        <v>3475</v>
      </c>
      <c r="Y39" s="9" t="s">
        <v>418</v>
      </c>
      <c r="Z39" s="9" t="s">
        <v>473</v>
      </c>
      <c r="AA39" s="9" t="s">
        <v>529</v>
      </c>
      <c r="AB39" s="9" t="s">
        <v>584</v>
      </c>
      <c r="AC39" s="9" t="s">
        <v>771</v>
      </c>
      <c r="AD39" s="9" t="s">
        <v>858</v>
      </c>
      <c r="AE39" s="9" t="s">
        <v>2269</v>
      </c>
      <c r="AF39" s="9" t="s">
        <v>2270</v>
      </c>
      <c r="AG39" s="9" t="s">
        <v>2373</v>
      </c>
      <c r="AH39" s="9" t="s">
        <v>817</v>
      </c>
      <c r="AI39" s="9" t="s">
        <v>1087</v>
      </c>
      <c r="AJ39" s="9" t="s">
        <v>1088</v>
      </c>
      <c r="AK39" s="9" t="s">
        <v>2713</v>
      </c>
      <c r="AL39" s="9" t="s">
        <v>2714</v>
      </c>
      <c r="AM39" s="9" t="s">
        <v>2814</v>
      </c>
      <c r="AN39" s="9" t="s">
        <v>2815</v>
      </c>
      <c r="AO39" s="9" t="s">
        <v>1838</v>
      </c>
      <c r="AP39" s="9" t="s">
        <v>1839</v>
      </c>
      <c r="AQ39" s="9" t="s">
        <v>1943</v>
      </c>
      <c r="AR39" s="9" t="s">
        <v>1944</v>
      </c>
      <c r="AS39" s="9" t="s">
        <v>63</v>
      </c>
      <c r="AT39" s="9" t="s">
        <v>64</v>
      </c>
      <c r="AU39" s="9" t="s">
        <v>1234</v>
      </c>
      <c r="AV39" s="9" t="s">
        <v>3548</v>
      </c>
      <c r="AW39" s="11">
        <v>42035</v>
      </c>
      <c r="AX39" s="3"/>
      <c r="AY39" s="3"/>
      <c r="AZ39" s="3"/>
      <c r="BA39" s="3"/>
      <c r="BB39" s="3"/>
      <c r="BF39" s="22" t="s">
        <v>2943</v>
      </c>
      <c r="BG39" s="22"/>
      <c r="BH39" s="2">
        <v>37</v>
      </c>
    </row>
    <row r="40" spans="1:60">
      <c r="A40" s="9" t="s">
        <v>1632</v>
      </c>
      <c r="B40" s="9" t="s">
        <v>39</v>
      </c>
      <c r="C40" s="9" t="s">
        <v>1125</v>
      </c>
      <c r="D40" s="9" t="s">
        <v>1180</v>
      </c>
      <c r="E40" s="9" t="s">
        <v>1472</v>
      </c>
      <c r="F40" s="9" t="s">
        <v>1527</v>
      </c>
      <c r="G40" s="9" t="s">
        <v>1583</v>
      </c>
      <c r="H40" s="9" t="s">
        <v>219</v>
      </c>
      <c r="I40" s="9" t="s">
        <v>275</v>
      </c>
      <c r="J40" s="9" t="s">
        <v>330</v>
      </c>
      <c r="K40" s="9" t="s">
        <v>1769</v>
      </c>
      <c r="L40" s="9" t="s">
        <v>896</v>
      </c>
      <c r="M40" s="9" t="s">
        <v>952</v>
      </c>
      <c r="N40" s="9" t="s">
        <v>1007</v>
      </c>
      <c r="O40" s="9" t="s">
        <v>2041</v>
      </c>
      <c r="P40" s="9" t="s">
        <v>2096</v>
      </c>
      <c r="Q40" s="9" t="s">
        <v>2152</v>
      </c>
      <c r="R40" s="9" t="s">
        <v>2207</v>
      </c>
      <c r="S40" s="9" t="s">
        <v>1325</v>
      </c>
      <c r="T40" s="9" t="s">
        <v>3241</v>
      </c>
      <c r="U40" s="9" t="s">
        <v>163</v>
      </c>
      <c r="V40" s="9" t="s">
        <v>3189</v>
      </c>
      <c r="W40" s="9" t="s">
        <v>2662</v>
      </c>
      <c r="X40" s="9" t="s">
        <v>3476</v>
      </c>
      <c r="Y40" s="9" t="s">
        <v>419</v>
      </c>
      <c r="Z40" s="9" t="s">
        <v>474</v>
      </c>
      <c r="AA40" s="9" t="s">
        <v>530</v>
      </c>
      <c r="AB40" s="9" t="s">
        <v>585</v>
      </c>
      <c r="AC40" s="9" t="s">
        <v>772</v>
      </c>
      <c r="AD40" s="9" t="s">
        <v>859</v>
      </c>
      <c r="AE40" s="9" t="s">
        <v>2271</v>
      </c>
      <c r="AF40" s="9" t="s">
        <v>2272</v>
      </c>
      <c r="AG40" s="9" t="s">
        <v>2374</v>
      </c>
      <c r="AH40" s="9" t="s">
        <v>818</v>
      </c>
      <c r="AI40" s="9" t="s">
        <v>1089</v>
      </c>
      <c r="AJ40" s="9" t="s">
        <v>1090</v>
      </c>
      <c r="AK40" s="9" t="s">
        <v>2715</v>
      </c>
      <c r="AL40" s="9" t="s">
        <v>2716</v>
      </c>
      <c r="AM40" s="9" t="s">
        <v>2816</v>
      </c>
      <c r="AN40" s="9" t="s">
        <v>2817</v>
      </c>
      <c r="AO40" s="9" t="s">
        <v>1840</v>
      </c>
      <c r="AP40" s="9" t="s">
        <v>1841</v>
      </c>
      <c r="AQ40" s="9" t="s">
        <v>1945</v>
      </c>
      <c r="AR40" s="9" t="s">
        <v>1946</v>
      </c>
      <c r="AS40" s="9" t="s">
        <v>65</v>
      </c>
      <c r="AT40" s="9" t="s">
        <v>66</v>
      </c>
      <c r="AU40" s="9" t="s">
        <v>1235</v>
      </c>
      <c r="AV40" s="9" t="s">
        <v>3549</v>
      </c>
      <c r="AW40" s="11">
        <v>42063</v>
      </c>
      <c r="AX40" s="3"/>
      <c r="AY40" s="3"/>
      <c r="AZ40" s="3"/>
      <c r="BA40" s="3"/>
      <c r="BB40" s="3"/>
      <c r="BF40" s="22" t="s">
        <v>2944</v>
      </c>
      <c r="BG40" s="22"/>
      <c r="BH40" s="2">
        <v>38</v>
      </c>
    </row>
    <row r="41" spans="1:60">
      <c r="A41" s="9" t="s">
        <v>1633</v>
      </c>
      <c r="B41" s="9" t="s">
        <v>40</v>
      </c>
      <c r="C41" s="9" t="s">
        <v>1126</v>
      </c>
      <c r="D41" s="9" t="s">
        <v>1181</v>
      </c>
      <c r="E41" s="9" t="s">
        <v>1473</v>
      </c>
      <c r="F41" s="9" t="s">
        <v>1528</v>
      </c>
      <c r="G41" s="9" t="s">
        <v>1584</v>
      </c>
      <c r="H41" s="9" t="s">
        <v>220</v>
      </c>
      <c r="I41" s="9" t="s">
        <v>276</v>
      </c>
      <c r="J41" s="9" t="s">
        <v>331</v>
      </c>
      <c r="K41" s="9" t="s">
        <v>1770</v>
      </c>
      <c r="L41" s="9" t="s">
        <v>897</v>
      </c>
      <c r="M41" s="9" t="s">
        <v>953</v>
      </c>
      <c r="N41" s="9" t="s">
        <v>1008</v>
      </c>
      <c r="O41" s="9" t="s">
        <v>2042</v>
      </c>
      <c r="P41" s="9" t="s">
        <v>2097</v>
      </c>
      <c r="Q41" s="9" t="s">
        <v>2153</v>
      </c>
      <c r="R41" s="9" t="s">
        <v>2208</v>
      </c>
      <c r="S41" s="9" t="s">
        <v>1326</v>
      </c>
      <c r="T41" s="9" t="s">
        <v>3242</v>
      </c>
      <c r="U41" s="9" t="s">
        <v>164</v>
      </c>
      <c r="V41" s="9" t="s">
        <v>3190</v>
      </c>
      <c r="W41" s="9" t="s">
        <v>2663</v>
      </c>
      <c r="X41" s="9" t="s">
        <v>3477</v>
      </c>
      <c r="Y41" s="9" t="s">
        <v>420</v>
      </c>
      <c r="Z41" s="9" t="s">
        <v>475</v>
      </c>
      <c r="AA41" s="9" t="s">
        <v>531</v>
      </c>
      <c r="AB41" s="9" t="s">
        <v>586</v>
      </c>
      <c r="AC41" s="9" t="s">
        <v>773</v>
      </c>
      <c r="AD41" s="9" t="s">
        <v>860</v>
      </c>
      <c r="AE41" s="9" t="s">
        <v>2273</v>
      </c>
      <c r="AF41" s="9" t="s">
        <v>2274</v>
      </c>
      <c r="AG41" s="9" t="s">
        <v>2375</v>
      </c>
      <c r="AH41" s="9" t="s">
        <v>819</v>
      </c>
      <c r="AI41" s="9" t="s">
        <v>1091</v>
      </c>
      <c r="AJ41" s="9" t="s">
        <v>1092</v>
      </c>
      <c r="AK41" s="9" t="s">
        <v>2717</v>
      </c>
      <c r="AL41" s="9" t="s">
        <v>2718</v>
      </c>
      <c r="AM41" s="9" t="s">
        <v>2818</v>
      </c>
      <c r="AN41" s="9" t="s">
        <v>2819</v>
      </c>
      <c r="AO41" s="9" t="s">
        <v>1842</v>
      </c>
      <c r="AP41" s="9" t="s">
        <v>1843</v>
      </c>
      <c r="AQ41" s="9" t="s">
        <v>1947</v>
      </c>
      <c r="AR41" s="9" t="s">
        <v>1948</v>
      </c>
      <c r="AS41" s="9" t="s">
        <v>67</v>
      </c>
      <c r="AT41" s="9" t="s">
        <v>68</v>
      </c>
      <c r="AU41" s="9" t="s">
        <v>1236</v>
      </c>
      <c r="AV41" s="9" t="s">
        <v>3550</v>
      </c>
      <c r="AW41" s="11">
        <v>42094</v>
      </c>
      <c r="AX41" s="3"/>
      <c r="AY41" s="3"/>
      <c r="AZ41" s="3"/>
      <c r="BA41" s="3"/>
      <c r="BB41" s="3"/>
      <c r="BF41" s="22" t="s">
        <v>2945</v>
      </c>
      <c r="BG41" s="22"/>
      <c r="BH41" s="2">
        <v>39</v>
      </c>
    </row>
    <row r="42" spans="1:60">
      <c r="A42" s="9" t="s">
        <v>1634</v>
      </c>
      <c r="B42" s="9" t="s">
        <v>41</v>
      </c>
      <c r="C42" s="9" t="s">
        <v>1127</v>
      </c>
      <c r="D42" s="9" t="s">
        <v>1182</v>
      </c>
      <c r="E42" s="9" t="s">
        <v>1474</v>
      </c>
      <c r="F42" s="9" t="s">
        <v>1529</v>
      </c>
      <c r="G42" s="9" t="s">
        <v>1585</v>
      </c>
      <c r="H42" s="9" t="s">
        <v>221</v>
      </c>
      <c r="I42" s="9" t="s">
        <v>277</v>
      </c>
      <c r="J42" s="9" t="s">
        <v>332</v>
      </c>
      <c r="K42" s="9" t="s">
        <v>1771</v>
      </c>
      <c r="L42" s="9" t="s">
        <v>898</v>
      </c>
      <c r="M42" s="9" t="s">
        <v>954</v>
      </c>
      <c r="N42" s="9" t="s">
        <v>1009</v>
      </c>
      <c r="O42" s="9" t="s">
        <v>2043</v>
      </c>
      <c r="P42" s="9" t="s">
        <v>2098</v>
      </c>
      <c r="Q42" s="9" t="s">
        <v>2154</v>
      </c>
      <c r="R42" s="9" t="s">
        <v>1271</v>
      </c>
      <c r="S42" s="9" t="s">
        <v>1327</v>
      </c>
      <c r="T42" s="9" t="s">
        <v>3243</v>
      </c>
      <c r="U42" s="9" t="s">
        <v>165</v>
      </c>
      <c r="V42" s="9" t="s">
        <v>3191</v>
      </c>
      <c r="W42" s="9" t="s">
        <v>2664</v>
      </c>
      <c r="X42" s="9" t="s">
        <v>3478</v>
      </c>
      <c r="Y42" s="9" t="s">
        <v>421</v>
      </c>
      <c r="Z42" s="9" t="s">
        <v>476</v>
      </c>
      <c r="AA42" s="9" t="s">
        <v>532</v>
      </c>
      <c r="AB42" s="9" t="s">
        <v>587</v>
      </c>
      <c r="AC42" s="9" t="s">
        <v>774</v>
      </c>
      <c r="AD42" s="9" t="s">
        <v>861</v>
      </c>
      <c r="AE42" s="9" t="s">
        <v>2275</v>
      </c>
      <c r="AF42" s="9" t="s">
        <v>2276</v>
      </c>
      <c r="AG42" s="9" t="s">
        <v>2376</v>
      </c>
      <c r="AH42" s="9" t="s">
        <v>820</v>
      </c>
      <c r="AI42" s="9" t="s">
        <v>1093</v>
      </c>
      <c r="AJ42" s="9" t="s">
        <v>1094</v>
      </c>
      <c r="AK42" s="9" t="s">
        <v>2719</v>
      </c>
      <c r="AL42" s="9" t="s">
        <v>2720</v>
      </c>
      <c r="AM42" s="9" t="s">
        <v>2820</v>
      </c>
      <c r="AN42" s="9" t="s">
        <v>2821</v>
      </c>
      <c r="AO42" s="9" t="s">
        <v>1844</v>
      </c>
      <c r="AP42" s="9" t="s">
        <v>1845</v>
      </c>
      <c r="AQ42" s="9" t="s">
        <v>1949</v>
      </c>
      <c r="AR42" s="9" t="s">
        <v>1950</v>
      </c>
      <c r="AS42" s="9" t="s">
        <v>69</v>
      </c>
      <c r="AT42" s="9" t="s">
        <v>70</v>
      </c>
      <c r="AU42" s="9" t="s">
        <v>1237</v>
      </c>
      <c r="AV42" s="9" t="s">
        <v>3551</v>
      </c>
      <c r="AW42" s="11">
        <v>42124</v>
      </c>
      <c r="BF42" s="22" t="s">
        <v>2946</v>
      </c>
      <c r="BG42" s="22"/>
      <c r="BH42" s="2">
        <v>40</v>
      </c>
    </row>
    <row r="43" spans="1:60">
      <c r="A43" s="9" t="s">
        <v>1635</v>
      </c>
      <c r="B43" s="9" t="s">
        <v>42</v>
      </c>
      <c r="C43" s="9" t="s">
        <v>1128</v>
      </c>
      <c r="D43" s="9" t="s">
        <v>1183</v>
      </c>
      <c r="E43" s="9" t="s">
        <v>1475</v>
      </c>
      <c r="F43" s="9" t="s">
        <v>1530</v>
      </c>
      <c r="G43" s="9" t="s">
        <v>1586</v>
      </c>
      <c r="H43" s="9" t="s">
        <v>222</v>
      </c>
      <c r="I43" s="9" t="s">
        <v>278</v>
      </c>
      <c r="J43" s="9" t="s">
        <v>333</v>
      </c>
      <c r="K43" s="9" t="s">
        <v>1772</v>
      </c>
      <c r="L43" s="9" t="s">
        <v>899</v>
      </c>
      <c r="M43" s="9" t="s">
        <v>955</v>
      </c>
      <c r="N43" s="9" t="s">
        <v>1010</v>
      </c>
      <c r="O43" s="9" t="s">
        <v>2044</v>
      </c>
      <c r="P43" s="9" t="s">
        <v>2099</v>
      </c>
      <c r="Q43" s="9" t="s">
        <v>2155</v>
      </c>
      <c r="R43" s="9" t="s">
        <v>1272</v>
      </c>
      <c r="S43" s="9" t="s">
        <v>1415</v>
      </c>
      <c r="T43" s="9" t="s">
        <v>3244</v>
      </c>
      <c r="U43" s="9" t="s">
        <v>166</v>
      </c>
      <c r="V43" s="9" t="s">
        <v>3192</v>
      </c>
      <c r="W43" s="9" t="s">
        <v>2665</v>
      </c>
      <c r="X43" s="9" t="s">
        <v>3479</v>
      </c>
      <c r="Y43" s="9" t="s">
        <v>422</v>
      </c>
      <c r="Z43" s="9" t="s">
        <v>477</v>
      </c>
      <c r="AA43" s="9" t="s">
        <v>533</v>
      </c>
      <c r="AB43" s="9" t="s">
        <v>588</v>
      </c>
      <c r="AC43" s="9" t="s">
        <v>775</v>
      </c>
      <c r="AD43" s="9" t="s">
        <v>862</v>
      </c>
      <c r="AE43" s="9" t="s">
        <v>2277</v>
      </c>
      <c r="AF43" s="9" t="s">
        <v>2278</v>
      </c>
      <c r="AG43" s="9" t="s">
        <v>2377</v>
      </c>
      <c r="AH43" s="9" t="s">
        <v>821</v>
      </c>
      <c r="AI43" s="9" t="s">
        <v>1095</v>
      </c>
      <c r="AJ43" s="9" t="s">
        <v>1096</v>
      </c>
      <c r="AK43" s="9" t="s">
        <v>2721</v>
      </c>
      <c r="AL43" s="9" t="s">
        <v>2722</v>
      </c>
      <c r="AM43" s="9" t="s">
        <v>2822</v>
      </c>
      <c r="AN43" s="9" t="s">
        <v>2823</v>
      </c>
      <c r="AO43" s="9" t="s">
        <v>1846</v>
      </c>
      <c r="AP43" s="9" t="s">
        <v>1847</v>
      </c>
      <c r="AQ43" s="9" t="s">
        <v>1951</v>
      </c>
      <c r="AR43" s="9" t="s">
        <v>1952</v>
      </c>
      <c r="AS43" s="9" t="s">
        <v>71</v>
      </c>
      <c r="AT43" s="9" t="s">
        <v>72</v>
      </c>
      <c r="AU43" s="9" t="s">
        <v>1238</v>
      </c>
      <c r="AV43" s="9" t="s">
        <v>3552</v>
      </c>
      <c r="AW43" s="11">
        <v>42155</v>
      </c>
      <c r="BF43" s="22" t="s">
        <v>2947</v>
      </c>
      <c r="BG43" s="22"/>
      <c r="BH43" s="2">
        <v>41</v>
      </c>
    </row>
    <row r="44" spans="1:60">
      <c r="A44" s="9" t="s">
        <v>1636</v>
      </c>
      <c r="B44" s="9" t="s">
        <v>43</v>
      </c>
      <c r="C44" s="9" t="s">
        <v>1129</v>
      </c>
      <c r="D44" s="9" t="s">
        <v>1184</v>
      </c>
      <c r="E44" s="9" t="s">
        <v>1476</v>
      </c>
      <c r="F44" s="9" t="s">
        <v>1531</v>
      </c>
      <c r="G44" s="9" t="s">
        <v>1587</v>
      </c>
      <c r="H44" s="9" t="s">
        <v>223</v>
      </c>
      <c r="I44" s="9" t="s">
        <v>279</v>
      </c>
      <c r="J44" s="9" t="s">
        <v>334</v>
      </c>
      <c r="K44" s="9" t="s">
        <v>1773</v>
      </c>
      <c r="L44" s="9" t="s">
        <v>900</v>
      </c>
      <c r="M44" s="9" t="s">
        <v>956</v>
      </c>
      <c r="N44" s="9" t="s">
        <v>1011</v>
      </c>
      <c r="O44" s="9" t="s">
        <v>2045</v>
      </c>
      <c r="P44" s="9" t="s">
        <v>2100</v>
      </c>
      <c r="Q44" s="9" t="s">
        <v>2156</v>
      </c>
      <c r="R44" s="9" t="s">
        <v>1273</v>
      </c>
      <c r="S44" s="9" t="s">
        <v>1416</v>
      </c>
      <c r="T44" s="9" t="s">
        <v>3245</v>
      </c>
      <c r="U44" s="9" t="s">
        <v>167</v>
      </c>
      <c r="V44" s="9" t="s">
        <v>3193</v>
      </c>
      <c r="W44" s="9" t="s">
        <v>2666</v>
      </c>
      <c r="X44" s="9" t="s">
        <v>3480</v>
      </c>
      <c r="Y44" s="9" t="s">
        <v>423</v>
      </c>
      <c r="Z44" s="9" t="s">
        <v>478</v>
      </c>
      <c r="AA44" s="9" t="s">
        <v>534</v>
      </c>
      <c r="AB44" s="9" t="s">
        <v>589</v>
      </c>
      <c r="AC44" s="9" t="s">
        <v>776</v>
      </c>
      <c r="AD44" s="9" t="s">
        <v>863</v>
      </c>
      <c r="AE44" s="9" t="s">
        <v>2279</v>
      </c>
      <c r="AF44" s="9" t="s">
        <v>2280</v>
      </c>
      <c r="AG44" s="9" t="s">
        <v>2378</v>
      </c>
      <c r="AH44" s="9" t="s">
        <v>2379</v>
      </c>
      <c r="AI44" s="9" t="s">
        <v>1097</v>
      </c>
      <c r="AJ44" s="9" t="s">
        <v>823</v>
      </c>
      <c r="AK44" s="9" t="s">
        <v>2723</v>
      </c>
      <c r="AL44" s="9" t="s">
        <v>2724</v>
      </c>
      <c r="AM44" s="9" t="s">
        <v>2824</v>
      </c>
      <c r="AN44" s="9" t="s">
        <v>2825</v>
      </c>
      <c r="AO44" s="9" t="s">
        <v>1848</v>
      </c>
      <c r="AP44" s="9" t="s">
        <v>1849</v>
      </c>
      <c r="AQ44" s="9" t="s">
        <v>1953</v>
      </c>
      <c r="AR44" s="9" t="s">
        <v>1954</v>
      </c>
      <c r="AS44" s="9" t="s">
        <v>73</v>
      </c>
      <c r="AT44" s="9" t="s">
        <v>74</v>
      </c>
      <c r="AU44" s="9" t="s">
        <v>1239</v>
      </c>
      <c r="AV44" s="9" t="s">
        <v>3553</v>
      </c>
      <c r="AW44" s="11">
        <v>42185</v>
      </c>
      <c r="BF44" s="22" t="s">
        <v>2934</v>
      </c>
      <c r="BG44" s="22"/>
      <c r="BH44" s="2">
        <v>42</v>
      </c>
    </row>
    <row r="45" spans="1:60">
      <c r="A45" s="9" t="s">
        <v>1637</v>
      </c>
      <c r="B45" s="9" t="s">
        <v>44</v>
      </c>
      <c r="C45" s="9" t="s">
        <v>1130</v>
      </c>
      <c r="D45" s="9" t="s">
        <v>1185</v>
      </c>
      <c r="E45" s="9" t="s">
        <v>1477</v>
      </c>
      <c r="F45" s="9" t="s">
        <v>1532</v>
      </c>
      <c r="G45" s="9" t="s">
        <v>1588</v>
      </c>
      <c r="H45" s="9" t="s">
        <v>224</v>
      </c>
      <c r="I45" s="9" t="s">
        <v>280</v>
      </c>
      <c r="J45" s="9" t="s">
        <v>335</v>
      </c>
      <c r="K45" s="9" t="s">
        <v>1774</v>
      </c>
      <c r="L45" s="9" t="s">
        <v>901</v>
      </c>
      <c r="M45" s="9" t="s">
        <v>957</v>
      </c>
      <c r="N45" s="9" t="s">
        <v>1012</v>
      </c>
      <c r="O45" s="9" t="s">
        <v>2046</v>
      </c>
      <c r="P45" s="9" t="s">
        <v>2101</v>
      </c>
      <c r="Q45" s="9" t="s">
        <v>2157</v>
      </c>
      <c r="R45" s="9" t="s">
        <v>1274</v>
      </c>
      <c r="S45" s="9" t="s">
        <v>1417</v>
      </c>
      <c r="T45" s="9" t="s">
        <v>3246</v>
      </c>
      <c r="U45" s="9" t="s">
        <v>168</v>
      </c>
      <c r="V45" s="9" t="s">
        <v>3194</v>
      </c>
      <c r="W45" s="9" t="s">
        <v>2667</v>
      </c>
      <c r="X45" s="9" t="s">
        <v>3481</v>
      </c>
      <c r="Y45" s="9" t="s">
        <v>424</v>
      </c>
      <c r="Z45" s="9" t="s">
        <v>479</v>
      </c>
      <c r="AA45" s="9" t="s">
        <v>535</v>
      </c>
      <c r="AB45" s="9" t="s">
        <v>590</v>
      </c>
      <c r="AC45" s="9" t="s">
        <v>777</v>
      </c>
      <c r="AD45" s="9" t="s">
        <v>864</v>
      </c>
      <c r="AE45" s="9" t="s">
        <v>2281</v>
      </c>
      <c r="AF45" s="9" t="s">
        <v>2282</v>
      </c>
      <c r="AG45" s="9" t="s">
        <v>2380</v>
      </c>
      <c r="AH45" s="9" t="s">
        <v>2381</v>
      </c>
      <c r="AI45" s="9" t="s">
        <v>1098</v>
      </c>
      <c r="AJ45" s="9" t="s">
        <v>824</v>
      </c>
      <c r="AK45" s="9" t="s">
        <v>2725</v>
      </c>
      <c r="AL45" s="9" t="s">
        <v>2726</v>
      </c>
      <c r="AM45" s="9" t="s">
        <v>2826</v>
      </c>
      <c r="AN45" s="9" t="s">
        <v>2827</v>
      </c>
      <c r="AO45" s="9" t="s">
        <v>1850</v>
      </c>
      <c r="AP45" s="9" t="s">
        <v>1851</v>
      </c>
      <c r="AQ45" s="9" t="s">
        <v>1955</v>
      </c>
      <c r="AR45" s="9" t="s">
        <v>1956</v>
      </c>
      <c r="AS45" s="9" t="s">
        <v>75</v>
      </c>
      <c r="AT45" s="9" t="s">
        <v>76</v>
      </c>
      <c r="AU45" s="9" t="s">
        <v>1240</v>
      </c>
      <c r="AV45" s="9" t="s">
        <v>3554</v>
      </c>
      <c r="AW45" s="11">
        <v>42216</v>
      </c>
      <c r="BF45" s="22" t="s">
        <v>2935</v>
      </c>
      <c r="BG45" s="22"/>
      <c r="BH45" s="2">
        <v>43</v>
      </c>
    </row>
    <row r="46" spans="1:60">
      <c r="A46" s="9" t="s">
        <v>1638</v>
      </c>
      <c r="B46" s="9" t="s">
        <v>45</v>
      </c>
      <c r="C46" s="9" t="s">
        <v>1131</v>
      </c>
      <c r="D46" s="9" t="s">
        <v>1186</v>
      </c>
      <c r="E46" s="9" t="s">
        <v>1478</v>
      </c>
      <c r="F46" s="9" t="s">
        <v>1533</v>
      </c>
      <c r="G46" s="9" t="s">
        <v>1589</v>
      </c>
      <c r="H46" s="9" t="s">
        <v>225</v>
      </c>
      <c r="I46" s="9" t="s">
        <v>281</v>
      </c>
      <c r="J46" s="9" t="s">
        <v>336</v>
      </c>
      <c r="K46" s="9" t="s">
        <v>1775</v>
      </c>
      <c r="L46" s="9" t="s">
        <v>902</v>
      </c>
      <c r="M46" s="9" t="s">
        <v>958</v>
      </c>
      <c r="N46" s="9" t="s">
        <v>1013</v>
      </c>
      <c r="O46" s="9" t="s">
        <v>2047</v>
      </c>
      <c r="P46" s="9" t="s">
        <v>2102</v>
      </c>
      <c r="Q46" s="9" t="s">
        <v>2158</v>
      </c>
      <c r="R46" s="9" t="s">
        <v>1275</v>
      </c>
      <c r="S46" s="9" t="s">
        <v>1418</v>
      </c>
      <c r="T46" s="9" t="s">
        <v>3247</v>
      </c>
      <c r="U46" s="9" t="s">
        <v>169</v>
      </c>
      <c r="V46" s="9" t="s">
        <v>3195</v>
      </c>
      <c r="W46" s="9" t="s">
        <v>2668</v>
      </c>
      <c r="X46" s="9" t="s">
        <v>3482</v>
      </c>
      <c r="Y46" s="9" t="s">
        <v>425</v>
      </c>
      <c r="Z46" s="9" t="s">
        <v>480</v>
      </c>
      <c r="AA46" s="9" t="s">
        <v>536</v>
      </c>
      <c r="AB46" s="9" t="s">
        <v>591</v>
      </c>
      <c r="AC46" s="9" t="s">
        <v>778</v>
      </c>
      <c r="AD46" s="9" t="s">
        <v>865</v>
      </c>
      <c r="AE46" s="9" t="s">
        <v>2283</v>
      </c>
      <c r="AF46" s="9" t="s">
        <v>2284</v>
      </c>
      <c r="AG46" s="9" t="s">
        <v>2382</v>
      </c>
      <c r="AH46" s="9" t="s">
        <v>2383</v>
      </c>
      <c r="AI46" s="9" t="s">
        <v>1099</v>
      </c>
      <c r="AJ46" s="9" t="s">
        <v>825</v>
      </c>
      <c r="AK46" s="9" t="s">
        <v>2727</v>
      </c>
      <c r="AL46" s="9" t="s">
        <v>2728</v>
      </c>
      <c r="AM46" s="9" t="s">
        <v>2828</v>
      </c>
      <c r="AN46" s="9" t="s">
        <v>2829</v>
      </c>
      <c r="AO46" s="9" t="s">
        <v>1852</v>
      </c>
      <c r="AP46" s="9" t="s">
        <v>1853</v>
      </c>
      <c r="AQ46" s="9" t="s">
        <v>1957</v>
      </c>
      <c r="AR46" s="9" t="s">
        <v>1958</v>
      </c>
      <c r="AS46" s="9" t="s">
        <v>77</v>
      </c>
      <c r="AT46" s="9" t="s">
        <v>78</v>
      </c>
      <c r="AU46" s="9" t="s">
        <v>1241</v>
      </c>
      <c r="AV46" s="9" t="s">
        <v>3555</v>
      </c>
      <c r="AW46" s="10"/>
      <c r="BF46" s="22" t="s">
        <v>2936</v>
      </c>
      <c r="BG46" s="22"/>
      <c r="BH46" s="2">
        <v>44</v>
      </c>
    </row>
    <row r="47" spans="1:60">
      <c r="A47" s="9" t="s">
        <v>1639</v>
      </c>
      <c r="B47" s="9" t="s">
        <v>46</v>
      </c>
      <c r="C47" s="9" t="s">
        <v>1132</v>
      </c>
      <c r="D47" s="9" t="s">
        <v>1187</v>
      </c>
      <c r="E47" s="9" t="s">
        <v>1479</v>
      </c>
      <c r="F47" s="9" t="s">
        <v>1534</v>
      </c>
      <c r="G47" s="9" t="s">
        <v>1590</v>
      </c>
      <c r="H47" s="9" t="s">
        <v>226</v>
      </c>
      <c r="I47" s="9" t="s">
        <v>282</v>
      </c>
      <c r="J47" s="9" t="s">
        <v>337</v>
      </c>
      <c r="K47" s="9" t="s">
        <v>1776</v>
      </c>
      <c r="L47" s="9" t="s">
        <v>903</v>
      </c>
      <c r="M47" s="9" t="s">
        <v>959</v>
      </c>
      <c r="N47" s="9" t="s">
        <v>1014</v>
      </c>
      <c r="O47" s="9" t="s">
        <v>2048</v>
      </c>
      <c r="P47" s="9" t="s">
        <v>2103</v>
      </c>
      <c r="Q47" s="9" t="s">
        <v>2159</v>
      </c>
      <c r="R47" s="9" t="s">
        <v>1276</v>
      </c>
      <c r="S47" s="9" t="s">
        <v>1419</v>
      </c>
      <c r="T47" s="9" t="s">
        <v>3248</v>
      </c>
      <c r="U47" s="9" t="s">
        <v>170</v>
      </c>
      <c r="V47" s="9" t="s">
        <v>3196</v>
      </c>
      <c r="W47" s="9" t="s">
        <v>2669</v>
      </c>
      <c r="X47" s="9" t="s">
        <v>3483</v>
      </c>
      <c r="Y47" s="9" t="s">
        <v>426</v>
      </c>
      <c r="Z47" s="9" t="s">
        <v>481</v>
      </c>
      <c r="AA47" s="9" t="s">
        <v>537</v>
      </c>
      <c r="AB47" s="9" t="s">
        <v>592</v>
      </c>
      <c r="AC47" s="9" t="s">
        <v>779</v>
      </c>
      <c r="AD47" s="9" t="s">
        <v>866</v>
      </c>
      <c r="AE47" s="9" t="s">
        <v>2285</v>
      </c>
      <c r="AF47" s="9" t="s">
        <v>2286</v>
      </c>
      <c r="AG47" s="9" t="s">
        <v>2384</v>
      </c>
      <c r="AH47" s="9" t="s">
        <v>2385</v>
      </c>
      <c r="AI47" s="9" t="s">
        <v>1100</v>
      </c>
      <c r="AJ47" s="9" t="s">
        <v>832</v>
      </c>
      <c r="AK47" s="9" t="s">
        <v>2729</v>
      </c>
      <c r="AL47" s="9" t="s">
        <v>2730</v>
      </c>
      <c r="AM47" s="9" t="s">
        <v>2830</v>
      </c>
      <c r="AN47" s="9" t="s">
        <v>2831</v>
      </c>
      <c r="AO47" s="9" t="s">
        <v>1854</v>
      </c>
      <c r="AP47" s="9" t="s">
        <v>1855</v>
      </c>
      <c r="AQ47" s="9" t="s">
        <v>1959</v>
      </c>
      <c r="AR47" s="9" t="s">
        <v>1960</v>
      </c>
      <c r="AS47" s="9" t="s">
        <v>79</v>
      </c>
      <c r="AT47" s="9" t="s">
        <v>80</v>
      </c>
      <c r="AU47" s="9" t="s">
        <v>1242</v>
      </c>
      <c r="AV47" s="9" t="s">
        <v>3556</v>
      </c>
      <c r="AW47" s="10"/>
      <c r="BF47" s="22" t="s">
        <v>2937</v>
      </c>
      <c r="BG47" s="22"/>
      <c r="BH47" s="2">
        <v>45</v>
      </c>
    </row>
    <row r="48" spans="1:60">
      <c r="A48" s="9" t="s">
        <v>1640</v>
      </c>
      <c r="B48" s="9" t="s">
        <v>47</v>
      </c>
      <c r="C48" s="9" t="s">
        <v>1133</v>
      </c>
      <c r="D48" s="9" t="s">
        <v>1424</v>
      </c>
      <c r="E48" s="9" t="s">
        <v>1480</v>
      </c>
      <c r="F48" s="9" t="s">
        <v>1535</v>
      </c>
      <c r="G48" s="9" t="s">
        <v>1591</v>
      </c>
      <c r="H48" s="9" t="s">
        <v>227</v>
      </c>
      <c r="I48" s="9" t="s">
        <v>283</v>
      </c>
      <c r="J48" s="9" t="s">
        <v>338</v>
      </c>
      <c r="K48" s="9" t="s">
        <v>1777</v>
      </c>
      <c r="L48" s="9" t="s">
        <v>904</v>
      </c>
      <c r="M48" s="9" t="s">
        <v>960</v>
      </c>
      <c r="N48" s="9" t="s">
        <v>1015</v>
      </c>
      <c r="O48" s="9" t="s">
        <v>2049</v>
      </c>
      <c r="P48" s="9" t="s">
        <v>2104</v>
      </c>
      <c r="Q48" s="9" t="s">
        <v>2160</v>
      </c>
      <c r="R48" s="9" t="s">
        <v>1277</v>
      </c>
      <c r="S48" s="9" t="s">
        <v>1420</v>
      </c>
      <c r="T48" s="9" t="s">
        <v>3249</v>
      </c>
      <c r="U48" s="9" t="s">
        <v>171</v>
      </c>
      <c r="V48" s="9" t="s">
        <v>3197</v>
      </c>
      <c r="W48" s="9" t="s">
        <v>2670</v>
      </c>
      <c r="X48" s="9" t="s">
        <v>3484</v>
      </c>
      <c r="Y48" s="9" t="s">
        <v>427</v>
      </c>
      <c r="Z48" s="9" t="s">
        <v>482</v>
      </c>
      <c r="AA48" s="9" t="s">
        <v>538</v>
      </c>
      <c r="AB48" s="9" t="s">
        <v>593</v>
      </c>
      <c r="AC48" s="9" t="s">
        <v>780</v>
      </c>
      <c r="AD48" s="9" t="s">
        <v>867</v>
      </c>
      <c r="AE48" s="9" t="s">
        <v>2287</v>
      </c>
      <c r="AF48" s="9" t="s">
        <v>2288</v>
      </c>
      <c r="AG48" s="9" t="s">
        <v>2386</v>
      </c>
      <c r="AH48" s="9" t="s">
        <v>2387</v>
      </c>
      <c r="AI48" s="9" t="s">
        <v>3279</v>
      </c>
      <c r="AJ48" s="9" t="s">
        <v>833</v>
      </c>
      <c r="AK48" s="9" t="s">
        <v>2731</v>
      </c>
      <c r="AL48" s="9" t="s">
        <v>2732</v>
      </c>
      <c r="AM48" s="9" t="s">
        <v>2832</v>
      </c>
      <c r="AN48" s="9" t="s">
        <v>2833</v>
      </c>
      <c r="AO48" s="9" t="s">
        <v>1856</v>
      </c>
      <c r="AP48" s="9" t="s">
        <v>1857</v>
      </c>
      <c r="AQ48" s="9" t="s">
        <v>1961</v>
      </c>
      <c r="AR48" s="9" t="s">
        <v>1962</v>
      </c>
      <c r="AS48" s="9" t="s">
        <v>81</v>
      </c>
      <c r="AT48" s="9" t="s">
        <v>82</v>
      </c>
      <c r="AU48" s="9" t="s">
        <v>1243</v>
      </c>
      <c r="AV48" s="9" t="s">
        <v>3557</v>
      </c>
      <c r="AW48" s="10"/>
      <c r="BF48" s="22" t="s">
        <v>2938</v>
      </c>
      <c r="BG48" s="22"/>
      <c r="BH48" s="2">
        <v>46</v>
      </c>
    </row>
    <row r="49" spans="1:60">
      <c r="A49" s="9" t="s">
        <v>1641</v>
      </c>
      <c r="B49" s="9" t="s">
        <v>48</v>
      </c>
      <c r="C49" s="9" t="s">
        <v>1134</v>
      </c>
      <c r="D49" s="9" t="s">
        <v>1425</v>
      </c>
      <c r="E49" s="9" t="s">
        <v>1481</v>
      </c>
      <c r="F49" s="9" t="s">
        <v>1536</v>
      </c>
      <c r="G49" s="9" t="s">
        <v>1592</v>
      </c>
      <c r="H49" s="9" t="s">
        <v>228</v>
      </c>
      <c r="I49" s="9" t="s">
        <v>284</v>
      </c>
      <c r="J49" s="9" t="s">
        <v>339</v>
      </c>
      <c r="K49" s="9" t="s">
        <v>1778</v>
      </c>
      <c r="L49" s="9" t="s">
        <v>905</v>
      </c>
      <c r="M49" s="9" t="s">
        <v>961</v>
      </c>
      <c r="N49" s="9" t="s">
        <v>1016</v>
      </c>
      <c r="O49" s="9" t="s">
        <v>2050</v>
      </c>
      <c r="P49" s="9" t="s">
        <v>2105</v>
      </c>
      <c r="Q49" s="9" t="s">
        <v>2161</v>
      </c>
      <c r="R49" s="9" t="s">
        <v>1278</v>
      </c>
      <c r="S49" s="9" t="s">
        <v>1421</v>
      </c>
      <c r="T49" s="9" t="s">
        <v>3250</v>
      </c>
      <c r="U49" s="9" t="s">
        <v>172</v>
      </c>
      <c r="V49" s="9" t="s">
        <v>2615</v>
      </c>
      <c r="W49" s="9" t="s">
        <v>2671</v>
      </c>
      <c r="X49" s="9" t="s">
        <v>3485</v>
      </c>
      <c r="Y49" s="9" t="s">
        <v>428</v>
      </c>
      <c r="Z49" s="9" t="s">
        <v>483</v>
      </c>
      <c r="AA49" s="9" t="s">
        <v>539</v>
      </c>
      <c r="AB49" s="9" t="s">
        <v>594</v>
      </c>
      <c r="AC49" s="9" t="s">
        <v>781</v>
      </c>
      <c r="AD49" s="9" t="s">
        <v>868</v>
      </c>
      <c r="AE49" s="9" t="s">
        <v>2289</v>
      </c>
      <c r="AF49" s="9" t="s">
        <v>2290</v>
      </c>
      <c r="AG49" s="9" t="s">
        <v>2388</v>
      </c>
      <c r="AH49" s="9" t="s">
        <v>2389</v>
      </c>
      <c r="AI49" s="9" t="s">
        <v>3280</v>
      </c>
      <c r="AJ49" s="9" t="s">
        <v>826</v>
      </c>
      <c r="AK49" s="9" t="s">
        <v>2733</v>
      </c>
      <c r="AL49" s="9" t="s">
        <v>2734</v>
      </c>
      <c r="AM49" s="9" t="s">
        <v>2834</v>
      </c>
      <c r="AN49" s="9" t="s">
        <v>2835</v>
      </c>
      <c r="AO49" s="9" t="s">
        <v>1858</v>
      </c>
      <c r="AP49" s="9" t="s">
        <v>1859</v>
      </c>
      <c r="AQ49" s="9" t="s">
        <v>1963</v>
      </c>
      <c r="AR49" s="9" t="s">
        <v>1964</v>
      </c>
      <c r="AS49" s="9" t="s">
        <v>83</v>
      </c>
      <c r="AT49" s="9" t="s">
        <v>84</v>
      </c>
      <c r="AU49" s="9" t="s">
        <v>1244</v>
      </c>
      <c r="AV49" s="9" t="s">
        <v>3558</v>
      </c>
      <c r="AW49" s="10"/>
      <c r="BF49" s="22" t="s">
        <v>2940</v>
      </c>
      <c r="BG49" s="22"/>
      <c r="BH49" s="2">
        <v>47</v>
      </c>
    </row>
    <row r="50" spans="1:60">
      <c r="A50" s="9" t="s">
        <v>1642</v>
      </c>
      <c r="B50" s="9" t="s">
        <v>49</v>
      </c>
      <c r="C50" s="9" t="s">
        <v>1135</v>
      </c>
      <c r="D50" s="9" t="s">
        <v>1426</v>
      </c>
      <c r="E50" s="9" t="s">
        <v>1482</v>
      </c>
      <c r="F50" s="9" t="s">
        <v>1537</v>
      </c>
      <c r="G50" s="9" t="s">
        <v>1593</v>
      </c>
      <c r="H50" s="9" t="s">
        <v>229</v>
      </c>
      <c r="I50" s="9" t="s">
        <v>285</v>
      </c>
      <c r="J50" s="9" t="s">
        <v>340</v>
      </c>
      <c r="K50" s="9" t="s">
        <v>1779</v>
      </c>
      <c r="L50" s="9" t="s">
        <v>906</v>
      </c>
      <c r="M50" s="9" t="s">
        <v>962</v>
      </c>
      <c r="N50" s="9" t="s">
        <v>1017</v>
      </c>
      <c r="O50" s="9" t="s">
        <v>2051</v>
      </c>
      <c r="P50" s="9" t="s">
        <v>2106</v>
      </c>
      <c r="Q50" s="9" t="s">
        <v>2162</v>
      </c>
      <c r="R50" s="9" t="s">
        <v>1279</v>
      </c>
      <c r="S50" s="9" t="s">
        <v>1422</v>
      </c>
      <c r="T50" s="9" t="s">
        <v>3251</v>
      </c>
      <c r="U50" s="9" t="s">
        <v>173</v>
      </c>
      <c r="V50" s="9" t="s">
        <v>2616</v>
      </c>
      <c r="W50" s="9" t="s">
        <v>2672</v>
      </c>
      <c r="X50" s="9" t="s">
        <v>3486</v>
      </c>
      <c r="Y50" s="9" t="s">
        <v>429</v>
      </c>
      <c r="Z50" s="9" t="s">
        <v>484</v>
      </c>
      <c r="AA50" s="9" t="s">
        <v>540</v>
      </c>
      <c r="AB50" s="9" t="s">
        <v>2575</v>
      </c>
      <c r="AC50" s="9" t="s">
        <v>782</v>
      </c>
      <c r="AD50" s="9" t="s">
        <v>2209</v>
      </c>
      <c r="AE50" s="9" t="s">
        <v>2291</v>
      </c>
      <c r="AF50" s="9" t="s">
        <v>2292</v>
      </c>
      <c r="AG50" s="9" t="s">
        <v>2390</v>
      </c>
      <c r="AH50" s="9" t="s">
        <v>2391</v>
      </c>
      <c r="AI50" s="9" t="s">
        <v>3281</v>
      </c>
      <c r="AJ50" s="9" t="s">
        <v>827</v>
      </c>
      <c r="AK50" s="9" t="s">
        <v>2735</v>
      </c>
      <c r="AL50" s="9" t="s">
        <v>2736</v>
      </c>
      <c r="AM50" s="9" t="s">
        <v>2836</v>
      </c>
      <c r="AN50" s="9" t="s">
        <v>2837</v>
      </c>
      <c r="AO50" s="9" t="s">
        <v>1860</v>
      </c>
      <c r="AP50" s="9" t="s">
        <v>1861</v>
      </c>
      <c r="AQ50" s="9" t="s">
        <v>1965</v>
      </c>
      <c r="AR50" s="9" t="s">
        <v>1966</v>
      </c>
      <c r="AS50" s="9" t="s">
        <v>85</v>
      </c>
      <c r="AT50" s="9" t="s">
        <v>86</v>
      </c>
      <c r="AU50" s="9" t="s">
        <v>1245</v>
      </c>
      <c r="AV50" s="9" t="s">
        <v>3559</v>
      </c>
      <c r="AW50" s="10"/>
      <c r="BF50" s="22" t="s">
        <v>2941</v>
      </c>
      <c r="BG50" s="22"/>
      <c r="BH50" s="2">
        <v>48</v>
      </c>
    </row>
    <row r="51" spans="1:60">
      <c r="A51" s="9" t="s">
        <v>1643</v>
      </c>
      <c r="B51" s="9" t="s">
        <v>50</v>
      </c>
      <c r="C51" s="9" t="s">
        <v>1136</v>
      </c>
      <c r="D51" s="9" t="s">
        <v>1427</v>
      </c>
      <c r="E51" s="9" t="s">
        <v>1483</v>
      </c>
      <c r="F51" s="9" t="s">
        <v>1538</v>
      </c>
      <c r="G51" s="9" t="s">
        <v>1594</v>
      </c>
      <c r="H51" s="9" t="s">
        <v>230</v>
      </c>
      <c r="I51" s="9" t="s">
        <v>286</v>
      </c>
      <c r="J51" s="9" t="s">
        <v>341</v>
      </c>
      <c r="K51" s="9" t="s">
        <v>1780</v>
      </c>
      <c r="L51" s="9" t="s">
        <v>907</v>
      </c>
      <c r="M51" s="9" t="s">
        <v>963</v>
      </c>
      <c r="N51" s="9" t="s">
        <v>1018</v>
      </c>
      <c r="O51" s="9" t="s">
        <v>2052</v>
      </c>
      <c r="P51" s="9" t="s">
        <v>2107</v>
      </c>
      <c r="Q51" s="9" t="s">
        <v>2163</v>
      </c>
      <c r="R51" s="9" t="s">
        <v>1280</v>
      </c>
      <c r="S51" s="9" t="s">
        <v>1423</v>
      </c>
      <c r="T51" s="9" t="s">
        <v>3252</v>
      </c>
      <c r="U51" s="9" t="s">
        <v>174</v>
      </c>
      <c r="V51" s="9" t="s">
        <v>2617</v>
      </c>
      <c r="W51" s="9" t="s">
        <v>2673</v>
      </c>
      <c r="X51" s="9" t="s">
        <v>3487</v>
      </c>
      <c r="Y51" s="9" t="s">
        <v>430</v>
      </c>
      <c r="Z51" s="9" t="s">
        <v>485</v>
      </c>
      <c r="AA51" s="9" t="s">
        <v>541</v>
      </c>
      <c r="AB51" s="9" t="s">
        <v>2576</v>
      </c>
      <c r="AC51" s="9" t="s">
        <v>783</v>
      </c>
      <c r="AD51" s="9" t="s">
        <v>2210</v>
      </c>
      <c r="AE51" s="9" t="s">
        <v>2293</v>
      </c>
      <c r="AF51" s="9" t="s">
        <v>2294</v>
      </c>
      <c r="AG51" s="9" t="s">
        <v>2392</v>
      </c>
      <c r="AH51" s="9" t="s">
        <v>2393</v>
      </c>
      <c r="AI51" s="9" t="s">
        <v>3282</v>
      </c>
      <c r="AJ51" s="9" t="s">
        <v>828</v>
      </c>
      <c r="AK51" s="9" t="s">
        <v>2737</v>
      </c>
      <c r="AL51" s="9" t="s">
        <v>2738</v>
      </c>
      <c r="AM51" s="9" t="s">
        <v>2838</v>
      </c>
      <c r="AN51" s="9" t="s">
        <v>2839</v>
      </c>
      <c r="AO51" s="9" t="s">
        <v>1862</v>
      </c>
      <c r="AP51" s="9" t="s">
        <v>1863</v>
      </c>
      <c r="AQ51" s="9" t="s">
        <v>1967</v>
      </c>
      <c r="AR51" s="9" t="s">
        <v>1968</v>
      </c>
      <c r="AS51" s="9" t="s">
        <v>87</v>
      </c>
      <c r="AT51" s="9" t="s">
        <v>88</v>
      </c>
      <c r="AU51" s="9" t="s">
        <v>1246</v>
      </c>
      <c r="AV51" s="9" t="s">
        <v>3560</v>
      </c>
      <c r="AW51" s="10"/>
      <c r="BF51" s="201" t="s">
        <v>870</v>
      </c>
      <c r="BG51" s="22"/>
      <c r="BH51" s="2">
        <v>49</v>
      </c>
    </row>
    <row r="52" spans="1:60">
      <c r="A52" s="9" t="s">
        <v>1644</v>
      </c>
      <c r="B52" s="9" t="s">
        <v>1725</v>
      </c>
      <c r="C52" s="9" t="s">
        <v>1137</v>
      </c>
      <c r="D52" s="9" t="s">
        <v>1428</v>
      </c>
      <c r="E52" s="9" t="s">
        <v>1484</v>
      </c>
      <c r="F52" s="9" t="s">
        <v>1539</v>
      </c>
      <c r="G52" s="9" t="s">
        <v>1595</v>
      </c>
      <c r="H52" s="9" t="s">
        <v>231</v>
      </c>
      <c r="I52" s="9" t="s">
        <v>287</v>
      </c>
      <c r="J52" s="9" t="s">
        <v>342</v>
      </c>
      <c r="K52" s="9" t="s">
        <v>1781</v>
      </c>
      <c r="L52" s="9" t="s">
        <v>908</v>
      </c>
      <c r="M52" s="9" t="s">
        <v>964</v>
      </c>
      <c r="N52" s="9" t="s">
        <v>1019</v>
      </c>
      <c r="O52" s="9" t="s">
        <v>2053</v>
      </c>
      <c r="P52" s="9" t="s">
        <v>2108</v>
      </c>
      <c r="Q52" s="9" t="s">
        <v>2164</v>
      </c>
      <c r="R52" s="9" t="s">
        <v>1281</v>
      </c>
      <c r="S52" s="9" t="s">
        <v>3198</v>
      </c>
      <c r="T52" s="9" t="s">
        <v>3253</v>
      </c>
      <c r="U52" s="9" t="s">
        <v>175</v>
      </c>
      <c r="V52" s="9" t="s">
        <v>2618</v>
      </c>
      <c r="W52" s="9" t="s">
        <v>2674</v>
      </c>
      <c r="X52" s="9" t="s">
        <v>3488</v>
      </c>
      <c r="Y52" s="9" t="s">
        <v>431</v>
      </c>
      <c r="Z52" s="9" t="s">
        <v>486</v>
      </c>
      <c r="AA52" s="9" t="s">
        <v>542</v>
      </c>
      <c r="AB52" s="9" t="s">
        <v>2577</v>
      </c>
      <c r="AC52" s="9" t="s">
        <v>784</v>
      </c>
      <c r="AD52" s="9" t="s">
        <v>2211</v>
      </c>
      <c r="AE52" s="9" t="s">
        <v>2295</v>
      </c>
      <c r="AF52" s="9" t="s">
        <v>2296</v>
      </c>
      <c r="AG52" s="9" t="s">
        <v>2394</v>
      </c>
      <c r="AH52" s="9" t="s">
        <v>2395</v>
      </c>
      <c r="AI52" s="9" t="s">
        <v>3283</v>
      </c>
      <c r="AJ52" s="9" t="s">
        <v>829</v>
      </c>
      <c r="AK52" s="9" t="s">
        <v>2739</v>
      </c>
      <c r="AL52" s="9" t="s">
        <v>2740</v>
      </c>
      <c r="AM52" s="9" t="s">
        <v>2840</v>
      </c>
      <c r="AN52" s="9" t="s">
        <v>2841</v>
      </c>
      <c r="AO52" s="9" t="s">
        <v>1864</v>
      </c>
      <c r="AP52" s="9" t="s">
        <v>1865</v>
      </c>
      <c r="AQ52" s="9" t="s">
        <v>1969</v>
      </c>
      <c r="AR52" s="9" t="s">
        <v>1970</v>
      </c>
      <c r="AS52" s="9" t="s">
        <v>89</v>
      </c>
      <c r="AT52" s="9" t="s">
        <v>90</v>
      </c>
      <c r="AU52" s="9" t="s">
        <v>1247</v>
      </c>
      <c r="AV52" s="9" t="s">
        <v>3561</v>
      </c>
      <c r="AW52" s="10"/>
      <c r="BF52" s="22" t="s">
        <v>2942</v>
      </c>
      <c r="BG52" s="22"/>
      <c r="BH52" s="2">
        <v>50</v>
      </c>
    </row>
    <row r="53" spans="1:60">
      <c r="A53" s="9" t="s">
        <v>1645</v>
      </c>
      <c r="B53" s="9" t="s">
        <v>1726</v>
      </c>
      <c r="C53" s="9" t="s">
        <v>1138</v>
      </c>
      <c r="D53" s="9" t="s">
        <v>1429</v>
      </c>
      <c r="E53" s="9" t="s">
        <v>1485</v>
      </c>
      <c r="F53" s="9" t="s">
        <v>1540</v>
      </c>
      <c r="G53" s="9" t="s">
        <v>1596</v>
      </c>
      <c r="H53" s="9" t="s">
        <v>232</v>
      </c>
      <c r="I53" s="9" t="s">
        <v>288</v>
      </c>
      <c r="J53" s="9" t="s">
        <v>343</v>
      </c>
      <c r="K53" s="9" t="s">
        <v>1782</v>
      </c>
      <c r="L53" s="9" t="s">
        <v>909</v>
      </c>
      <c r="M53" s="9" t="s">
        <v>965</v>
      </c>
      <c r="N53" s="9" t="s">
        <v>1020</v>
      </c>
      <c r="O53" s="9" t="s">
        <v>2054</v>
      </c>
      <c r="P53" s="9" t="s">
        <v>2109</v>
      </c>
      <c r="Q53" s="9" t="s">
        <v>2165</v>
      </c>
      <c r="R53" s="9" t="s">
        <v>1282</v>
      </c>
      <c r="S53" s="9" t="s">
        <v>3199</v>
      </c>
      <c r="T53" s="9" t="s">
        <v>3254</v>
      </c>
      <c r="U53" s="9" t="s">
        <v>176</v>
      </c>
      <c r="V53" s="9" t="s">
        <v>2619</v>
      </c>
      <c r="W53" s="9" t="s">
        <v>2675</v>
      </c>
      <c r="X53" s="9" t="s">
        <v>3489</v>
      </c>
      <c r="Y53" s="9" t="s">
        <v>432</v>
      </c>
      <c r="Z53" s="9" t="s">
        <v>487</v>
      </c>
      <c r="AA53" s="9" t="s">
        <v>543</v>
      </c>
      <c r="AB53" s="9" t="s">
        <v>2578</v>
      </c>
      <c r="AC53" s="9" t="s">
        <v>785</v>
      </c>
      <c r="AD53" s="9" t="s">
        <v>2212</v>
      </c>
      <c r="AE53" s="9" t="s">
        <v>2297</v>
      </c>
      <c r="AF53" s="9" t="s">
        <v>2298</v>
      </c>
      <c r="AG53" s="9" t="s">
        <v>2396</v>
      </c>
      <c r="AH53" s="9" t="s">
        <v>2397</v>
      </c>
      <c r="AI53" s="9" t="s">
        <v>3284</v>
      </c>
      <c r="AJ53" s="9" t="s">
        <v>830</v>
      </c>
      <c r="AK53" s="9" t="s">
        <v>2741</v>
      </c>
      <c r="AL53" s="9" t="s">
        <v>2742</v>
      </c>
      <c r="AM53" s="9" t="s">
        <v>2842</v>
      </c>
      <c r="AN53" s="9" t="s">
        <v>2843</v>
      </c>
      <c r="AO53" s="9" t="s">
        <v>1866</v>
      </c>
      <c r="AP53" s="9" t="s">
        <v>1867</v>
      </c>
      <c r="AQ53" s="9" t="s">
        <v>1971</v>
      </c>
      <c r="AR53" s="9" t="s">
        <v>1972</v>
      </c>
      <c r="AS53" s="9" t="s">
        <v>91</v>
      </c>
      <c r="AT53" s="9" t="s">
        <v>92</v>
      </c>
      <c r="AU53" s="9" t="s">
        <v>1248</v>
      </c>
      <c r="AV53" s="9" t="s">
        <v>3562</v>
      </c>
      <c r="AW53" s="10"/>
      <c r="BF53" s="22"/>
    </row>
    <row r="54" spans="1:60">
      <c r="A54" s="9" t="s">
        <v>1646</v>
      </c>
      <c r="B54" s="9" t="s">
        <v>1727</v>
      </c>
      <c r="C54" s="9" t="s">
        <v>1139</v>
      </c>
      <c r="D54" s="9" t="s">
        <v>1430</v>
      </c>
      <c r="E54" s="9" t="s">
        <v>1486</v>
      </c>
      <c r="F54" s="9" t="s">
        <v>1541</v>
      </c>
      <c r="G54" s="9" t="s">
        <v>1597</v>
      </c>
      <c r="H54" s="9" t="s">
        <v>233</v>
      </c>
      <c r="I54" s="9" t="s">
        <v>289</v>
      </c>
      <c r="J54" s="9" t="s">
        <v>344</v>
      </c>
      <c r="K54" s="9" t="s">
        <v>1783</v>
      </c>
      <c r="L54" s="9" t="s">
        <v>910</v>
      </c>
      <c r="M54" s="9" t="s">
        <v>966</v>
      </c>
      <c r="N54" s="9" t="s">
        <v>1021</v>
      </c>
      <c r="O54" s="9" t="s">
        <v>2055</v>
      </c>
      <c r="P54" s="9" t="s">
        <v>2110</v>
      </c>
      <c r="Q54" s="9" t="s">
        <v>2166</v>
      </c>
      <c r="R54" s="9" t="s">
        <v>1283</v>
      </c>
      <c r="S54" s="9" t="s">
        <v>3200</v>
      </c>
      <c r="T54" s="9" t="s">
        <v>3255</v>
      </c>
      <c r="U54" s="9" t="s">
        <v>177</v>
      </c>
      <c r="V54" s="9" t="s">
        <v>2620</v>
      </c>
      <c r="W54" s="9" t="s">
        <v>2676</v>
      </c>
      <c r="X54" s="9" t="s">
        <v>3490</v>
      </c>
      <c r="Y54" s="9" t="s">
        <v>433</v>
      </c>
      <c r="Z54" s="9" t="s">
        <v>488</v>
      </c>
      <c r="AA54" s="9" t="s">
        <v>544</v>
      </c>
      <c r="AB54" s="9" t="s">
        <v>2579</v>
      </c>
      <c r="AC54" s="9" t="s">
        <v>786</v>
      </c>
      <c r="AD54" s="9" t="s">
        <v>2213</v>
      </c>
      <c r="AE54" s="9" t="s">
        <v>2299</v>
      </c>
      <c r="AF54" s="9" t="s">
        <v>2300</v>
      </c>
      <c r="AG54" s="9" t="s">
        <v>2398</v>
      </c>
      <c r="AH54" s="9" t="s">
        <v>2399</v>
      </c>
      <c r="AI54" s="9" t="s">
        <v>3285</v>
      </c>
      <c r="AJ54" s="9" t="s">
        <v>3286</v>
      </c>
      <c r="AK54" s="9" t="s">
        <v>2743</v>
      </c>
      <c r="AL54" s="9" t="s">
        <v>835</v>
      </c>
      <c r="AM54" s="9" t="s">
        <v>2844</v>
      </c>
      <c r="AN54" s="9" t="s">
        <v>2845</v>
      </c>
      <c r="AO54" s="9" t="s">
        <v>1868</v>
      </c>
      <c r="AP54" s="9" t="s">
        <v>1869</v>
      </c>
      <c r="AQ54" s="9" t="s">
        <v>1973</v>
      </c>
      <c r="AR54" s="9" t="s">
        <v>1974</v>
      </c>
      <c r="AS54" s="9" t="s">
        <v>93</v>
      </c>
      <c r="AT54" s="9" t="s">
        <v>94</v>
      </c>
      <c r="AU54" s="9" t="s">
        <v>1249</v>
      </c>
      <c r="AV54" s="9" t="s">
        <v>3563</v>
      </c>
      <c r="AW54" s="10"/>
    </row>
    <row r="55" spans="1:60">
      <c r="A55" s="9" t="s">
        <v>1647</v>
      </c>
      <c r="B55" s="9" t="s">
        <v>1728</v>
      </c>
      <c r="C55" s="9" t="s">
        <v>1140</v>
      </c>
      <c r="D55" s="9" t="s">
        <v>1431</v>
      </c>
      <c r="E55" s="9" t="s">
        <v>1487</v>
      </c>
      <c r="F55" s="9" t="s">
        <v>1542</v>
      </c>
      <c r="G55" s="9" t="s">
        <v>1598</v>
      </c>
      <c r="H55" s="9" t="s">
        <v>234</v>
      </c>
      <c r="I55" s="9" t="s">
        <v>290</v>
      </c>
      <c r="J55" s="9" t="s">
        <v>345</v>
      </c>
      <c r="K55" s="9" t="s">
        <v>1784</v>
      </c>
      <c r="L55" s="9" t="s">
        <v>911</v>
      </c>
      <c r="M55" s="9" t="s">
        <v>967</v>
      </c>
      <c r="N55" s="9" t="s">
        <v>1022</v>
      </c>
      <c r="O55" s="9" t="s">
        <v>2056</v>
      </c>
      <c r="P55" s="9" t="s">
        <v>2111</v>
      </c>
      <c r="Q55" s="9" t="s">
        <v>2167</v>
      </c>
      <c r="R55" s="9" t="s">
        <v>1284</v>
      </c>
      <c r="S55" s="9" t="s">
        <v>3201</v>
      </c>
      <c r="T55" s="9" t="s">
        <v>3256</v>
      </c>
      <c r="U55" s="9" t="s">
        <v>178</v>
      </c>
      <c r="V55" s="9" t="s">
        <v>2621</v>
      </c>
      <c r="W55" s="9" t="s">
        <v>2677</v>
      </c>
      <c r="X55" s="9" t="s">
        <v>3491</v>
      </c>
      <c r="Y55" s="9" t="s">
        <v>434</v>
      </c>
      <c r="Z55" s="9" t="s">
        <v>489</v>
      </c>
      <c r="AA55" s="9" t="s">
        <v>545</v>
      </c>
      <c r="AB55" s="9" t="s">
        <v>2580</v>
      </c>
      <c r="AC55" s="9" t="s">
        <v>787</v>
      </c>
      <c r="AD55" s="9" t="s">
        <v>2214</v>
      </c>
      <c r="AE55" s="9" t="s">
        <v>2301</v>
      </c>
      <c r="AF55" s="9" t="s">
        <v>2302</v>
      </c>
      <c r="AG55" s="9" t="s">
        <v>2400</v>
      </c>
      <c r="AH55" s="9" t="s">
        <v>2401</v>
      </c>
      <c r="AI55" s="9" t="s">
        <v>3287</v>
      </c>
      <c r="AJ55" s="9" t="s">
        <v>3288</v>
      </c>
      <c r="AK55" s="9" t="s">
        <v>2744</v>
      </c>
      <c r="AL55" s="9" t="s">
        <v>836</v>
      </c>
      <c r="AM55" s="9" t="s">
        <v>2846</v>
      </c>
      <c r="AN55" s="9" t="s">
        <v>2847</v>
      </c>
      <c r="AO55" s="9" t="s">
        <v>1870</v>
      </c>
      <c r="AP55" s="9" t="s">
        <v>1871</v>
      </c>
      <c r="AQ55" s="9" t="s">
        <v>1975</v>
      </c>
      <c r="AR55" s="9" t="s">
        <v>1976</v>
      </c>
      <c r="AS55" s="9" t="s">
        <v>95</v>
      </c>
      <c r="AT55" s="9" t="s">
        <v>96</v>
      </c>
      <c r="AU55" s="9" t="s">
        <v>1250</v>
      </c>
      <c r="AV55" s="9" t="s">
        <v>3564</v>
      </c>
      <c r="AW55" s="10"/>
    </row>
    <row r="56" spans="1:60">
      <c r="A56" s="9" t="s">
        <v>1648</v>
      </c>
      <c r="B56" s="9" t="s">
        <v>1729</v>
      </c>
      <c r="C56" s="9" t="s">
        <v>1141</v>
      </c>
      <c r="D56" s="9" t="s">
        <v>1432</v>
      </c>
      <c r="E56" s="9" t="s">
        <v>1488</v>
      </c>
      <c r="F56" s="9" t="s">
        <v>1543</v>
      </c>
      <c r="G56" s="9" t="s">
        <v>1599</v>
      </c>
      <c r="H56" s="9" t="s">
        <v>235</v>
      </c>
      <c r="I56" s="9" t="s">
        <v>291</v>
      </c>
      <c r="J56" s="9" t="s">
        <v>346</v>
      </c>
      <c r="K56" s="9" t="s">
        <v>1785</v>
      </c>
      <c r="L56" s="9" t="s">
        <v>912</v>
      </c>
      <c r="M56" s="9" t="s">
        <v>968</v>
      </c>
      <c r="N56" s="9" t="s">
        <v>1023</v>
      </c>
      <c r="O56" s="9" t="s">
        <v>2057</v>
      </c>
      <c r="P56" s="9" t="s">
        <v>2112</v>
      </c>
      <c r="Q56" s="9" t="s">
        <v>2168</v>
      </c>
      <c r="R56" s="9" t="s">
        <v>1285</v>
      </c>
      <c r="S56" s="9" t="s">
        <v>3202</v>
      </c>
      <c r="T56" s="9" t="s">
        <v>3257</v>
      </c>
      <c r="U56" s="9" t="s">
        <v>179</v>
      </c>
      <c r="V56" s="9" t="s">
        <v>2622</v>
      </c>
      <c r="W56" s="9" t="s">
        <v>2678</v>
      </c>
      <c r="X56" s="9" t="s">
        <v>3492</v>
      </c>
      <c r="Y56" s="9" t="s">
        <v>435</v>
      </c>
      <c r="Z56" s="9" t="s">
        <v>490</v>
      </c>
      <c r="AA56" s="9" t="s">
        <v>546</v>
      </c>
      <c r="AB56" s="9" t="s">
        <v>2581</v>
      </c>
      <c r="AC56" s="9" t="s">
        <v>788</v>
      </c>
      <c r="AD56" s="9" t="s">
        <v>2215</v>
      </c>
      <c r="AE56" s="9" t="s">
        <v>2303</v>
      </c>
      <c r="AF56" s="9" t="s">
        <v>2304</v>
      </c>
      <c r="AG56" s="9" t="s">
        <v>2402</v>
      </c>
      <c r="AH56" s="9" t="s">
        <v>2403</v>
      </c>
      <c r="AI56" s="9" t="s">
        <v>3289</v>
      </c>
      <c r="AJ56" s="9" t="s">
        <v>3290</v>
      </c>
      <c r="AK56" s="9" t="s">
        <v>2745</v>
      </c>
      <c r="AL56" s="9" t="s">
        <v>837</v>
      </c>
      <c r="AM56" s="9" t="s">
        <v>2848</v>
      </c>
      <c r="AN56" s="9" t="s">
        <v>2849</v>
      </c>
      <c r="AO56" s="9" t="s">
        <v>1872</v>
      </c>
      <c r="AP56" s="9" t="s">
        <v>1873</v>
      </c>
      <c r="AQ56" s="9" t="s">
        <v>1977</v>
      </c>
      <c r="AR56" s="9" t="s">
        <v>1978</v>
      </c>
      <c r="AS56" s="9" t="s">
        <v>97</v>
      </c>
      <c r="AT56" s="9" t="s">
        <v>98</v>
      </c>
      <c r="AU56" s="9" t="s">
        <v>1251</v>
      </c>
      <c r="AV56" s="9" t="s">
        <v>3565</v>
      </c>
      <c r="AW56" s="10"/>
    </row>
    <row r="57" spans="1:60">
      <c r="A57" s="9" t="s">
        <v>1649</v>
      </c>
      <c r="B57" s="9" t="s">
        <v>1730</v>
      </c>
      <c r="C57" s="9" t="s">
        <v>1142</v>
      </c>
      <c r="D57" s="9" t="s">
        <v>1433</v>
      </c>
      <c r="E57" s="9" t="s">
        <v>1489</v>
      </c>
      <c r="F57" s="9" t="s">
        <v>1544</v>
      </c>
      <c r="G57" s="9" t="s">
        <v>1600</v>
      </c>
      <c r="H57" s="9" t="s">
        <v>236</v>
      </c>
      <c r="I57" s="9" t="s">
        <v>292</v>
      </c>
      <c r="J57" s="9" t="s">
        <v>347</v>
      </c>
      <c r="K57" s="9" t="s">
        <v>1786</v>
      </c>
      <c r="L57" s="9" t="s">
        <v>913</v>
      </c>
      <c r="M57" s="9" t="s">
        <v>969</v>
      </c>
      <c r="N57" s="9" t="s">
        <v>1024</v>
      </c>
      <c r="O57" s="9" t="s">
        <v>2058</v>
      </c>
      <c r="P57" s="9" t="s">
        <v>2113</v>
      </c>
      <c r="Q57" s="9" t="s">
        <v>2169</v>
      </c>
      <c r="R57" s="9" t="s">
        <v>1286</v>
      </c>
      <c r="S57" s="9" t="s">
        <v>3203</v>
      </c>
      <c r="T57" s="9" t="s">
        <v>3258</v>
      </c>
      <c r="U57" s="9" t="s">
        <v>180</v>
      </c>
      <c r="V57" s="9" t="s">
        <v>2623</v>
      </c>
      <c r="W57" s="9" t="s">
        <v>2679</v>
      </c>
      <c r="X57" s="9" t="s">
        <v>3493</v>
      </c>
      <c r="Y57" s="9" t="s">
        <v>436</v>
      </c>
      <c r="Z57" s="9" t="s">
        <v>491</v>
      </c>
      <c r="AA57" s="9" t="s">
        <v>547</v>
      </c>
      <c r="AB57" s="9" t="s">
        <v>2582</v>
      </c>
      <c r="AC57" s="9" t="s">
        <v>789</v>
      </c>
      <c r="AD57" s="9" t="s">
        <v>2216</v>
      </c>
      <c r="AE57" s="9" t="s">
        <v>2305</v>
      </c>
      <c r="AF57" s="9" t="s">
        <v>2306</v>
      </c>
      <c r="AG57" s="9" t="s">
        <v>2404</v>
      </c>
      <c r="AH57" s="9" t="s">
        <v>2405</v>
      </c>
      <c r="AI57" s="9" t="s">
        <v>3291</v>
      </c>
      <c r="AJ57" s="9" t="s">
        <v>3292</v>
      </c>
      <c r="AK57" s="9" t="s">
        <v>2746</v>
      </c>
      <c r="AL57" s="9" t="s">
        <v>838</v>
      </c>
      <c r="AM57" s="9" t="s">
        <v>2850</v>
      </c>
      <c r="AN57" s="9" t="s">
        <v>2851</v>
      </c>
      <c r="AO57" s="9" t="s">
        <v>1874</v>
      </c>
      <c r="AP57" s="9" t="s">
        <v>1875</v>
      </c>
      <c r="AQ57" s="9" t="s">
        <v>1979</v>
      </c>
      <c r="AR57" s="9" t="s">
        <v>1980</v>
      </c>
      <c r="AS57" s="9" t="s">
        <v>99</v>
      </c>
      <c r="AT57" s="9" t="s">
        <v>100</v>
      </c>
      <c r="AU57" s="9" t="s">
        <v>1252</v>
      </c>
      <c r="AV57" s="9" t="s">
        <v>3566</v>
      </c>
      <c r="AW57" s="10"/>
    </row>
    <row r="58" spans="1:60">
      <c r="AC58" s="9"/>
      <c r="AD58" s="9"/>
      <c r="AE58" s="9"/>
      <c r="AF58" s="9"/>
      <c r="AG58" s="9"/>
      <c r="AH58" s="9"/>
      <c r="AI58" s="9"/>
      <c r="AJ58" s="9"/>
      <c r="AK58" s="9"/>
      <c r="AL58" s="9"/>
      <c r="AM58" s="9"/>
      <c r="AN58" s="9"/>
      <c r="AO58" s="9"/>
      <c r="AP58" s="9"/>
      <c r="AQ58" s="9"/>
      <c r="AR58" s="9"/>
      <c r="AS58" s="9"/>
      <c r="AT58" s="9"/>
    </row>
    <row r="59" spans="1:60">
      <c r="AC59" s="9"/>
      <c r="AD59" s="9"/>
      <c r="AE59" s="9"/>
      <c r="AF59" s="9"/>
      <c r="AG59" s="9"/>
      <c r="AH59" s="9"/>
      <c r="AI59" s="9"/>
      <c r="AJ59" s="9"/>
      <c r="AK59" s="9"/>
      <c r="AL59" s="9"/>
      <c r="AM59" s="9"/>
      <c r="AN59" s="9"/>
      <c r="AO59" s="9"/>
      <c r="AP59" s="9"/>
      <c r="AQ59" s="9"/>
      <c r="AR59" s="9"/>
      <c r="AS59" s="9"/>
      <c r="AT59" s="9"/>
    </row>
  </sheetData>
  <customSheetViews>
    <customSheetView guid="{40F3301A-350B-4C91-8A86-FCF6B8B00353}" state="hidden" topLeftCell="BB29">
      <selection activeCell="BF1" sqref="BF1"/>
      <pageMargins left="0.75" right="0.75" top="1" bottom="1" header="0.5" footer="0.5"/>
      <pageSetup paperSize="9" orientation="portrait" r:id="rId1"/>
      <headerFooter alignWithMargins="0"/>
    </customSheetView>
    <customSheetView guid="{602C46CA-75E7-4764-8EAC-8D1F7A92EF25}" state="hidden" topLeftCell="BB29">
      <selection activeCell="BF1" sqref="BF1"/>
      <pageMargins left="0.75" right="0.75" top="1" bottom="1" header="0.5" footer="0.5"/>
      <pageSetup paperSize="9" orientation="portrait" r:id="rId2"/>
      <headerFooter alignWithMargins="0"/>
    </customSheetView>
    <customSheetView guid="{ABDB51C7-6D08-40F7-B6BE-16703804264F}" state="hidden" showRuler="0" topLeftCell="AT29">
      <selection activeCell="AV53" sqref="AV53"/>
      <pageMargins left="0.75" right="0.75" top="1" bottom="1" header="0.5" footer="0.5"/>
      <pageSetup paperSize="9" orientation="portrait" r:id="rId3"/>
      <headerFooter alignWithMargins="0"/>
    </customSheetView>
    <customSheetView guid="{7C8FB8B5-5EBC-470F-90AF-3696B4743E7A}" state="hidden" topLeftCell="BB29">
      <selection activeCell="BF1" sqref="BF1"/>
      <pageMargins left="0.75" right="0.75" top="1" bottom="1" header="0.5" footer="0.5"/>
      <pageSetup paperSize="9" orientation="portrait" r:id="rId4"/>
      <headerFooter alignWithMargins="0"/>
    </customSheetView>
    <customSheetView guid="{D8208DDB-97EB-4DC8-81A4-48BA925EBC49}" state="hidden" topLeftCell="BB29">
      <selection activeCell="BF1" sqref="BF1"/>
      <pageMargins left="0.75" right="0.75" top="1" bottom="1" header="0.5" footer="0.5"/>
      <pageSetup paperSize="9" orientation="portrait" r:id="rId5"/>
      <headerFooter alignWithMargins="0"/>
    </customSheetView>
    <customSheetView guid="{9F1F7529-1FF0-4D82-9EDA-00729703BE2B}" state="hidden" topLeftCell="BB29">
      <selection activeCell="BF1" sqref="BF1"/>
      <pageMargins left="0.75" right="0.75" top="1" bottom="1" header="0.5" footer="0.5"/>
      <pageSetup paperSize="9" orientation="portrait" r:id="rId6"/>
      <headerFooter alignWithMargins="0"/>
    </customSheetView>
    <customSheetView guid="{85DFE0C7-CF8F-4462-85BC-B49059D30F73}" state="hidden" topLeftCell="BB29">
      <selection activeCell="BF1" sqref="BF1"/>
      <pageMargins left="0.75" right="0.75" top="1" bottom="1" header="0.5" footer="0.5"/>
      <pageSetup paperSize="9" orientation="portrait" r:id="rId7"/>
      <headerFooter alignWithMargins="0"/>
    </customSheetView>
  </customSheetViews>
  <phoneticPr fontId="8" type="noConversion"/>
  <pageMargins left="0.75" right="0.75" top="1" bottom="1" header="0.5" footer="0.5"/>
  <pageSetup paperSize="9" orientation="portrait" r:id="rId8"/>
  <headerFooter alignWithMargins="0"/>
</worksheet>
</file>

<file path=xl/worksheets/sheet17.xml><?xml version="1.0" encoding="utf-8"?>
<worksheet xmlns="http://schemas.openxmlformats.org/spreadsheetml/2006/main" xmlns:r="http://schemas.openxmlformats.org/officeDocument/2006/relationships">
  <sheetPr>
    <pageSetUpPr fitToPage="1"/>
  </sheetPr>
  <dimension ref="B2:X45"/>
  <sheetViews>
    <sheetView showGridLines="0" zoomScale="80" workbookViewId="0">
      <selection activeCell="N39" sqref="N39:Q39"/>
    </sheetView>
  </sheetViews>
  <sheetFormatPr defaultRowHeight="12.75"/>
  <cols>
    <col min="1" max="1" width="1.5703125" style="272" customWidth="1"/>
    <col min="2" max="2" width="10.42578125" style="272" customWidth="1"/>
    <col min="3" max="3" width="10.85546875" style="272" customWidth="1"/>
    <col min="4" max="4" width="1" style="272" customWidth="1"/>
    <col min="5" max="5" width="10.85546875" style="272" customWidth="1"/>
    <col min="6" max="6" width="8.7109375" style="272" customWidth="1"/>
    <col min="7" max="8" width="9.140625" style="272"/>
    <col min="9" max="9" width="13" style="272" customWidth="1"/>
    <col min="10" max="10" width="1.140625" style="272" customWidth="1"/>
    <col min="11" max="11" width="5.7109375" style="272" customWidth="1"/>
    <col min="12" max="12" width="1.5703125" style="272" customWidth="1"/>
    <col min="13" max="13" width="10.5703125" style="272" customWidth="1"/>
    <col min="14" max="14" width="10" style="272" customWidth="1"/>
    <col min="15" max="15" width="1.5703125" style="272" customWidth="1"/>
    <col min="16" max="16" width="10.7109375" style="272" customWidth="1"/>
    <col min="17" max="17" width="9.7109375" style="272" customWidth="1"/>
    <col min="18" max="19" width="9.140625" style="272"/>
    <col min="20" max="20" width="13.28515625" style="272" customWidth="1"/>
    <col min="21" max="21" width="1.5703125" style="272" customWidth="1"/>
    <col min="22" max="16384" width="9.140625" style="272"/>
  </cols>
  <sheetData>
    <row r="2" spans="2:22" ht="33.75" customHeight="1">
      <c r="B2" s="273" t="s">
        <v>1264</v>
      </c>
      <c r="C2" s="274" t="s">
        <v>208</v>
      </c>
      <c r="D2" s="274"/>
      <c r="E2" s="274" t="s">
        <v>2951</v>
      </c>
      <c r="F2" s="274" t="s">
        <v>2952</v>
      </c>
      <c r="G2" s="274" t="s">
        <v>374</v>
      </c>
      <c r="H2" s="274" t="s">
        <v>375</v>
      </c>
      <c r="I2" s="274" t="s">
        <v>2953</v>
      </c>
      <c r="J2" s="274"/>
      <c r="K2" s="274" t="s">
        <v>209</v>
      </c>
      <c r="M2" s="273" t="s">
        <v>1267</v>
      </c>
      <c r="N2" s="274" t="s">
        <v>208</v>
      </c>
      <c r="O2" s="274"/>
      <c r="P2" s="274" t="s">
        <v>2951</v>
      </c>
      <c r="Q2" s="274" t="s">
        <v>2952</v>
      </c>
      <c r="R2" s="274" t="s">
        <v>374</v>
      </c>
      <c r="S2" s="274" t="s">
        <v>375</v>
      </c>
      <c r="T2" s="274" t="s">
        <v>2953</v>
      </c>
      <c r="U2" s="274"/>
      <c r="V2" s="274" t="s">
        <v>209</v>
      </c>
    </row>
    <row r="3" spans="2:22">
      <c r="B3" s="275" t="s">
        <v>1717</v>
      </c>
      <c r="C3" s="276">
        <f>COUNTIF(INEL_QIPPmilestones!$G$23:$AI$23, "*")</f>
        <v>15</v>
      </c>
      <c r="D3" s="276"/>
      <c r="E3" s="276">
        <f>COUNTIF(INEL_QIPPmilestones!$G$37:$AI$37,"Completed")</f>
        <v>7</v>
      </c>
      <c r="F3" s="276">
        <f>COUNTIF(INEL_QIPPmilestones!$G$37:$AI$37,"In progress")</f>
        <v>0</v>
      </c>
      <c r="G3" s="276">
        <f>COUNTIF(INEL_QIPPmilestones!$G$37:$AI$37,"Delayed - amber")</f>
        <v>0</v>
      </c>
      <c r="H3" s="276">
        <f>COUNTIF(INEL_QIPPmilestones!$G$37:$AI$37,"Delayed - red")</f>
        <v>2</v>
      </c>
      <c r="I3" s="276">
        <f>COUNTIF(INEL_QIPPmilestones!$G$37:$AI$37,"Work not yet commenced")</f>
        <v>6</v>
      </c>
      <c r="J3" s="276"/>
      <c r="K3" s="276">
        <f t="shared" ref="K3:K9" si="0">SUM(E3:I3)</f>
        <v>15</v>
      </c>
      <c r="M3" s="275" t="s">
        <v>1717</v>
      </c>
      <c r="N3" s="276">
        <f>COUNTIF(ONEL_QIPPmilestones!$G$23:$AI$23, "*")</f>
        <v>12</v>
      </c>
      <c r="O3" s="276"/>
      <c r="P3" s="276">
        <f>COUNTIF(ONEL_QIPPmilestones!$G$37:$AI$37,"Completed")</f>
        <v>2</v>
      </c>
      <c r="Q3" s="276">
        <f>COUNTIF(ONEL_QIPPmilestones!$G$37:$AI$37,"In progress")</f>
        <v>9</v>
      </c>
      <c r="R3" s="276">
        <f>COUNTIF(ONEL_QIPPmilestones!$G$37:$AI$37,"Delayed - amber")</f>
        <v>1</v>
      </c>
      <c r="S3" s="276">
        <f>COUNTIF(ONEL_QIPPmilestones!$G$37:$AI$37,"Delayed - red")</f>
        <v>0</v>
      </c>
      <c r="T3" s="276">
        <f>COUNTIF(ONEL_QIPPmilestones!$G$37:$AI$37,"Work not yet commenced")</f>
        <v>0</v>
      </c>
      <c r="U3" s="275"/>
      <c r="V3" s="276">
        <f>SUM(P3:T3)</f>
        <v>12</v>
      </c>
    </row>
    <row r="4" spans="2:22">
      <c r="B4" s="275" t="s">
        <v>1718</v>
      </c>
      <c r="C4" s="276">
        <f>COUNTIF(INEL_QIPPmilestones!$AN$23:$BP$23, "*")</f>
        <v>6</v>
      </c>
      <c r="D4" s="276"/>
      <c r="E4" s="276">
        <f>COUNTIF(INEL_QIPPmilestones!$AN$37:$BP$37,"Completed")</f>
        <v>4</v>
      </c>
      <c r="F4" s="276">
        <f>COUNTIF(INEL_QIPPmilestones!$AN$37:$BP$37,"In progress")</f>
        <v>0</v>
      </c>
      <c r="G4" s="276">
        <f>COUNTIF(INEL_QIPPmilestones!$AN$37:$BP$37,"Delayed - amber")</f>
        <v>0</v>
      </c>
      <c r="H4" s="276">
        <f>COUNTIF(INEL_QIPPmilestones!$AN$37:$BP$37,"Delayed - red")</f>
        <v>0</v>
      </c>
      <c r="I4" s="276">
        <f>COUNTIF(INEL_QIPPmilestones!$AN$37:$BP$37,"Work not yet commenced")</f>
        <v>2</v>
      </c>
      <c r="J4" s="276"/>
      <c r="K4" s="276">
        <f t="shared" si="0"/>
        <v>6</v>
      </c>
      <c r="M4" s="275" t="s">
        <v>1718</v>
      </c>
      <c r="N4" s="276">
        <f>COUNTIF(ONEL_QIPPmilestones!$AN$23:$BP$23, "*")</f>
        <v>21</v>
      </c>
      <c r="O4" s="276"/>
      <c r="P4" s="276">
        <f>COUNTIF(ONEL_QIPPmilestones!$AN$37:$BP$37,"Completed")</f>
        <v>6</v>
      </c>
      <c r="Q4" s="276">
        <f>COUNTIF(ONEL_QIPPmilestones!$AN$37:$BP$37,"In progress")</f>
        <v>15</v>
      </c>
      <c r="R4" s="276">
        <f>COUNTIF(ONEL_QIPPmilestones!$AN$37:$BP$37,"Delayed - amber")</f>
        <v>0</v>
      </c>
      <c r="S4" s="276">
        <f>COUNTIF(ONEL_QIPPmilestones!$AN$37:$BP$37,"Delayed - red")</f>
        <v>0</v>
      </c>
      <c r="T4" s="276">
        <f>COUNTIF(ONEL_QIPPmilestones!$AN$37:$BP$37,"Work not yet commenced")</f>
        <v>0</v>
      </c>
      <c r="U4" s="275"/>
      <c r="V4" s="276">
        <f t="shared" ref="V4:V9" si="1">SUM(P4:T4)</f>
        <v>21</v>
      </c>
    </row>
    <row r="5" spans="2:22">
      <c r="B5" s="275" t="s">
        <v>1719</v>
      </c>
      <c r="C5" s="276">
        <f>COUNTIF(INEL_QIPPmilestones!$BU$23:$CW$23, "*")</f>
        <v>3</v>
      </c>
      <c r="D5" s="276"/>
      <c r="E5" s="276">
        <f>COUNTIF(INEL_QIPPmilestones!$BU$37:$CW$37,"Completed")</f>
        <v>2</v>
      </c>
      <c r="F5" s="276">
        <f>COUNTIF(INEL_QIPPmilestones!$BU$37:$CW$37,"In progress")</f>
        <v>0</v>
      </c>
      <c r="G5" s="276">
        <f>COUNTIF(INEL_QIPPmilestones!$BU$37:$CW$37,"Delayed - amber")</f>
        <v>0</v>
      </c>
      <c r="H5" s="276">
        <f>COUNTIF(INEL_QIPPmilestones!$BU$37:$CW$37,"Delayed - red")</f>
        <v>0</v>
      </c>
      <c r="I5" s="276">
        <f>COUNTIF(INEL_QIPPmilestones!$BU$37:$CW$37,"Work not yet commenced")</f>
        <v>1</v>
      </c>
      <c r="J5" s="276"/>
      <c r="K5" s="276">
        <f t="shared" si="0"/>
        <v>3</v>
      </c>
      <c r="M5" s="275" t="s">
        <v>1719</v>
      </c>
      <c r="N5" s="276">
        <f>COUNTIF(ONEL_QIPPmilestones!$BU$23:$CW$23, "*")</f>
        <v>3</v>
      </c>
      <c r="O5" s="276"/>
      <c r="P5" s="276">
        <f>COUNTIF(ONEL_QIPPmilestones!$BU$37:$CW$37,"Completed")</f>
        <v>1</v>
      </c>
      <c r="Q5" s="276">
        <f>COUNTIF(ONEL_QIPPmilestones!$BU$37:$CW$37,"In progress")</f>
        <v>2</v>
      </c>
      <c r="R5" s="276">
        <f>COUNTIF(ONEL_QIPPmilestones!$BU$37:$CW$37,"Delayed - amber")</f>
        <v>0</v>
      </c>
      <c r="S5" s="276">
        <f>COUNTIF(ONEL_QIPPmilestones!$BU$37:$CW$37,"Delayed - red")</f>
        <v>0</v>
      </c>
      <c r="T5" s="276">
        <f>COUNTIF(ONEL_QIPPmilestones!$BU$37:$CW$37,"Work not yet commenced")</f>
        <v>0</v>
      </c>
      <c r="U5" s="275"/>
      <c r="V5" s="276">
        <f t="shared" si="1"/>
        <v>3</v>
      </c>
    </row>
    <row r="6" spans="2:22">
      <c r="B6" s="275" t="s">
        <v>1720</v>
      </c>
      <c r="C6" s="276">
        <f>COUNTIF(INEL_QIPPmilestones!$DB$23:$ED$23, "*")</f>
        <v>18</v>
      </c>
      <c r="D6" s="276"/>
      <c r="E6" s="276">
        <f>COUNTIF(INEL_QIPPmilestones!$DB$37:$ED$37,"Completed")</f>
        <v>11</v>
      </c>
      <c r="F6" s="276">
        <f>COUNTIF(INEL_QIPPmilestones!$DB$37:$ED$37,"In progress")</f>
        <v>0</v>
      </c>
      <c r="G6" s="276">
        <f>COUNTIF(INEL_QIPPmilestones!$DB$37:$ED$37,"Delayed - amber")</f>
        <v>0</v>
      </c>
      <c r="H6" s="276">
        <f>COUNTIF(INEL_QIPPmilestones!$DB$37:$ED$37,"Delayed - red")</f>
        <v>0</v>
      </c>
      <c r="I6" s="276">
        <f>COUNTIF(INEL_QIPPmilestones!$DB$37:$ED$37,"Work not yet commenced")</f>
        <v>7</v>
      </c>
      <c r="J6" s="276"/>
      <c r="K6" s="276">
        <f t="shared" si="0"/>
        <v>18</v>
      </c>
      <c r="M6" s="275" t="s">
        <v>1720</v>
      </c>
      <c r="N6" s="276">
        <f>COUNTIF(ONEL_QIPPmilestones!$DB$23:$ED$23, "*")</f>
        <v>10</v>
      </c>
      <c r="O6" s="276"/>
      <c r="P6" s="276">
        <f>COUNTIF(ONEL_QIPPmilestones!$DB$37:$ED$37,"Completed")</f>
        <v>3</v>
      </c>
      <c r="Q6" s="276">
        <f>COUNTIF(ONEL_QIPPmilestones!$DB$37:$ED$37,"In progress")</f>
        <v>7</v>
      </c>
      <c r="R6" s="276">
        <f>COUNTIF(ONEL_QIPPmilestones!$DB$37:$ED$37,"Delayed - amber")</f>
        <v>0</v>
      </c>
      <c r="S6" s="276">
        <f>COUNTIF(ONEL_QIPPmilestones!$DB$37:$ED$37,"Delayed - red")</f>
        <v>0</v>
      </c>
      <c r="T6" s="276">
        <f>COUNTIF(ONEL_QIPPmilestones!$DB$37:$ED$37,"Work not yet commenced")</f>
        <v>0</v>
      </c>
      <c r="U6" s="275"/>
      <c r="V6" s="276">
        <f t="shared" si="1"/>
        <v>10</v>
      </c>
    </row>
    <row r="7" spans="2:22">
      <c r="B7" s="275" t="s">
        <v>1721</v>
      </c>
      <c r="C7" s="276">
        <f>COUNTIF(INEL_QIPPmilestones!$EI$23:$FK$23, "*")</f>
        <v>14</v>
      </c>
      <c r="D7" s="276"/>
      <c r="E7" s="276">
        <f>COUNTIF(INEL_QIPPmilestones!$EI$37:$FK437,"Completed")</f>
        <v>7</v>
      </c>
      <c r="F7" s="276">
        <f>COUNTIF(INEL_QIPPmilestones!$EI$37:$FK$37,"In progress")</f>
        <v>0</v>
      </c>
      <c r="G7" s="276">
        <f>COUNTIF(INEL_QIPPmilestones!$EI$37:$FK$37,"Delayed - amber")</f>
        <v>1</v>
      </c>
      <c r="H7" s="276">
        <f>COUNTIF(INEL_QIPPmilestones!$EI$37:$FK$37,"Delayed - red")</f>
        <v>0</v>
      </c>
      <c r="I7" s="276">
        <f>COUNTIF(INEL_QIPPmilestones!$EI$37:$FK$37,"Work not yet commenced")</f>
        <v>6</v>
      </c>
      <c r="J7" s="276"/>
      <c r="K7" s="276">
        <f t="shared" si="0"/>
        <v>14</v>
      </c>
      <c r="M7" s="275" t="s">
        <v>1721</v>
      </c>
      <c r="N7" s="276">
        <f>COUNTIF(ONEL_QIPPmilestones!$EI$23:$FK$23, "*")</f>
        <v>6</v>
      </c>
      <c r="O7" s="276"/>
      <c r="P7" s="276">
        <f>COUNTIF(ONEL_QIPPmilestones!$EI$37:$FK437,"Completed")</f>
        <v>3</v>
      </c>
      <c r="Q7" s="276">
        <f>COUNTIF(ONEL_QIPPmilestones!$EI$37:$FK$37,"In progress")</f>
        <v>2</v>
      </c>
      <c r="R7" s="276">
        <f>COUNTIF(ONEL_QIPPmilestones!$EI$37:$FK$37,"Delayed - amber")</f>
        <v>1</v>
      </c>
      <c r="S7" s="276">
        <f>COUNTIF(ONEL_QIPPmilestones!$EI$37:$FK$37,"Delayed - red")</f>
        <v>0</v>
      </c>
      <c r="T7" s="276">
        <f>COUNTIF(ONEL_QIPPmilestones!$EI$37:$FK$37,"Work not yet commenced")</f>
        <v>0</v>
      </c>
      <c r="U7" s="275"/>
      <c r="V7" s="276">
        <f t="shared" si="1"/>
        <v>6</v>
      </c>
    </row>
    <row r="8" spans="2:22">
      <c r="B8" s="275" t="s">
        <v>1722</v>
      </c>
      <c r="C8" s="276">
        <f>COUNTIF(INEL_QIPPmilestones!$FP$23:$GR$23, "*")</f>
        <v>5</v>
      </c>
      <c r="D8" s="276"/>
      <c r="E8" s="276">
        <f>COUNTIF(INEL_QIPPmilestones!$FP$37:$GR$37,"Completed")</f>
        <v>1</v>
      </c>
      <c r="F8" s="276">
        <f>COUNTIF(INEL_QIPPmilestones!$FP$37:$GR$37,"In progress")</f>
        <v>0</v>
      </c>
      <c r="G8" s="276">
        <f>COUNTIF(INEL_QIPPmilestones!$FP$37:$GR$37,"Delayed - amber")</f>
        <v>0</v>
      </c>
      <c r="H8" s="276">
        <f>COUNTIF(INEL_QIPPmilestones!$FP$37:$GR$37,"Delayed - red")</f>
        <v>1</v>
      </c>
      <c r="I8" s="276">
        <f>COUNTIF(INEL_QIPPmilestones!$FP$37:$GR$37,"Work not yet commenced")</f>
        <v>3</v>
      </c>
      <c r="J8" s="276"/>
      <c r="K8" s="276">
        <f t="shared" si="0"/>
        <v>5</v>
      </c>
      <c r="M8" s="275" t="s">
        <v>1722</v>
      </c>
      <c r="N8" s="276">
        <f>COUNTIF(ONEL_QIPPmilestones!$FP$23:$GR$23, "*")</f>
        <v>17</v>
      </c>
      <c r="O8" s="276"/>
      <c r="P8" s="276">
        <f>COUNTIF(ONEL_QIPPmilestones!$FP$37:$GR$37,"Completed")</f>
        <v>13</v>
      </c>
      <c r="Q8" s="276">
        <f>COUNTIF(ONEL_QIPPmilestones!$FP$37:$GR$37,"In progress")</f>
        <v>2</v>
      </c>
      <c r="R8" s="276">
        <f>COUNTIF(ONEL_QIPPmilestones!$FP$37:$GR$37,"Delayed - amber")</f>
        <v>0</v>
      </c>
      <c r="S8" s="276">
        <f>COUNTIF(ONEL_QIPPmilestones!$FP$37:$GR$37,"Delayed - red")</f>
        <v>0</v>
      </c>
      <c r="T8" s="276">
        <f>COUNTIF(ONEL_QIPPmilestones!$FP$37:$GR$37,"Work not yet commenced")</f>
        <v>0</v>
      </c>
      <c r="U8" s="275"/>
      <c r="V8" s="276">
        <f t="shared" si="1"/>
        <v>15</v>
      </c>
    </row>
    <row r="9" spans="2:22">
      <c r="B9" s="275" t="s">
        <v>1723</v>
      </c>
      <c r="C9" s="276">
        <f>COUNTIF(INEL_QIPPmilestones!$GW$23:$HY$23, "*")</f>
        <v>0</v>
      </c>
      <c r="D9" s="276"/>
      <c r="E9" s="276">
        <f>COUNTIF(INEL_QIPPmilestones!$GW$37:$HW$37,"Completed")</f>
        <v>0</v>
      </c>
      <c r="F9" s="276">
        <f>COUNTIF(INEL_QIPPmilestones!$GW$37:$HY$37,"In progress")</f>
        <v>0</v>
      </c>
      <c r="G9" s="276">
        <f>COUNTIF(INEL_QIPPmilestones!$GW$37:$HY$37,"Delayed - amber")</f>
        <v>0</v>
      </c>
      <c r="H9" s="276">
        <f>COUNTIF(INEL_QIPPmilestones!$GW$37:$HY$37,"Delayed - red")</f>
        <v>0</v>
      </c>
      <c r="I9" s="276">
        <f>COUNTIF(INEL_QIPPmilestones!$GW$37:$HY$37,"Work not yet commenced")</f>
        <v>0</v>
      </c>
      <c r="J9" s="276"/>
      <c r="K9" s="276">
        <f t="shared" si="0"/>
        <v>0</v>
      </c>
      <c r="M9" s="275" t="s">
        <v>1723</v>
      </c>
      <c r="N9" s="276">
        <f>COUNTIF(ONEL_QIPPmilestones!$GW$23:$HY$23, "*")</f>
        <v>0</v>
      </c>
      <c r="O9" s="276"/>
      <c r="P9" s="276">
        <f>COUNTIF(ONEL_QIPPmilestones!$GW$37:$HW$37,"Completed")</f>
        <v>0</v>
      </c>
      <c r="Q9" s="276">
        <f>COUNTIF(ONEL_QIPPmilestones!$GW$37:$HY$37,"In progress")</f>
        <v>0</v>
      </c>
      <c r="R9" s="276">
        <f>COUNTIF(ONEL_QIPPmilestones!$GW$37:$HY$37,"Delayed - amber")</f>
        <v>0</v>
      </c>
      <c r="S9" s="276">
        <f>COUNTIF(ONEL_QIPPmilestones!$GW$37:$HY$37,"Delayed - red")</f>
        <v>0</v>
      </c>
      <c r="T9" s="276">
        <f>COUNTIF(ONEL_QIPPmilestones!$GW$37:$HY$37,"Work not yet commenced")</f>
        <v>0</v>
      </c>
      <c r="U9" s="275"/>
      <c r="V9" s="276">
        <f t="shared" si="1"/>
        <v>0</v>
      </c>
    </row>
    <row r="10" spans="2:22" ht="6" customHeight="1">
      <c r="B10" s="275"/>
      <c r="C10" s="275"/>
      <c r="D10" s="275"/>
      <c r="E10" s="275"/>
      <c r="F10" s="275"/>
      <c r="G10" s="275"/>
      <c r="H10" s="275"/>
      <c r="I10" s="275"/>
      <c r="J10" s="275"/>
      <c r="K10" s="276"/>
      <c r="M10" s="275"/>
      <c r="N10" s="275"/>
      <c r="O10" s="275"/>
      <c r="P10" s="275"/>
      <c r="Q10" s="275"/>
      <c r="R10" s="275"/>
      <c r="S10" s="275"/>
      <c r="T10" s="275"/>
      <c r="U10" s="275"/>
      <c r="V10" s="276"/>
    </row>
    <row r="11" spans="2:22">
      <c r="B11" s="277" t="s">
        <v>210</v>
      </c>
      <c r="C11" s="276">
        <f>SUM(C3:C9)</f>
        <v>61</v>
      </c>
      <c r="D11" s="276"/>
      <c r="E11" s="276">
        <f>SUM(E3:E9)</f>
        <v>32</v>
      </c>
      <c r="F11" s="276">
        <f>SUM(F3:F9)</f>
        <v>0</v>
      </c>
      <c r="G11" s="276">
        <f>SUM(G3:G9)</f>
        <v>1</v>
      </c>
      <c r="H11" s="276">
        <f>SUM(H3:H9)</f>
        <v>3</v>
      </c>
      <c r="I11" s="276">
        <f>SUM(I3:I9)</f>
        <v>25</v>
      </c>
      <c r="J11" s="276"/>
      <c r="K11" s="276">
        <f>SUM(K3:K9)</f>
        <v>61</v>
      </c>
      <c r="M11" s="277" t="s">
        <v>210</v>
      </c>
      <c r="N11" s="276">
        <f>SUM(N3:N9)</f>
        <v>69</v>
      </c>
      <c r="O11" s="276">
        <f t="shared" ref="O11:T11" si="2">SUM(O3:O9)</f>
        <v>0</v>
      </c>
      <c r="P11" s="276">
        <f t="shared" si="2"/>
        <v>28</v>
      </c>
      <c r="Q11" s="276">
        <f t="shared" si="2"/>
        <v>37</v>
      </c>
      <c r="R11" s="276">
        <f t="shared" si="2"/>
        <v>2</v>
      </c>
      <c r="S11" s="276">
        <f t="shared" si="2"/>
        <v>0</v>
      </c>
      <c r="T11" s="276">
        <f t="shared" si="2"/>
        <v>0</v>
      </c>
      <c r="U11" s="276"/>
      <c r="V11" s="276">
        <f>SUM(V3:V9)</f>
        <v>67</v>
      </c>
    </row>
    <row r="13" spans="2:22" ht="31.5" customHeight="1">
      <c r="B13" s="273" t="s">
        <v>1265</v>
      </c>
      <c r="C13" s="274" t="s">
        <v>208</v>
      </c>
      <c r="D13" s="274"/>
      <c r="E13" s="274" t="s">
        <v>2951</v>
      </c>
      <c r="F13" s="274" t="s">
        <v>2952</v>
      </c>
      <c r="G13" s="274" t="s">
        <v>374</v>
      </c>
      <c r="H13" s="274" t="s">
        <v>375</v>
      </c>
      <c r="I13" s="274" t="s">
        <v>2953</v>
      </c>
      <c r="J13" s="274"/>
      <c r="K13" s="274" t="s">
        <v>209</v>
      </c>
      <c r="M13" s="273" t="s">
        <v>1268</v>
      </c>
      <c r="N13" s="274" t="s">
        <v>208</v>
      </c>
      <c r="O13" s="274"/>
      <c r="P13" s="274" t="s">
        <v>2951</v>
      </c>
      <c r="Q13" s="274" t="s">
        <v>2952</v>
      </c>
      <c r="R13" s="274" t="s">
        <v>374</v>
      </c>
      <c r="S13" s="274" t="s">
        <v>375</v>
      </c>
      <c r="T13" s="274" t="s">
        <v>2953</v>
      </c>
      <c r="U13" s="274"/>
      <c r="V13" s="274" t="s">
        <v>209</v>
      </c>
    </row>
    <row r="14" spans="2:22">
      <c r="B14" s="275" t="s">
        <v>1717</v>
      </c>
      <c r="C14" s="276">
        <f>COUNTIF(NCL_QIPPmilestones!$G$23:$AI$23, "*")</f>
        <v>6</v>
      </c>
      <c r="D14" s="275"/>
      <c r="E14" s="276">
        <f>COUNTIF(NCL_QIPPmilestones!$G$37:$AI$37,"Completed")</f>
        <v>2</v>
      </c>
      <c r="F14" s="276">
        <f>COUNTIF(NCL_QIPPmilestones!$G$37:$AI$37,"In progress")</f>
        <v>0</v>
      </c>
      <c r="G14" s="276">
        <f>COUNTIF(NCL_QIPPmilestones!$G$37:$AI$37,"Delayed - amber")</f>
        <v>1</v>
      </c>
      <c r="H14" s="276">
        <f>COUNTIF(NCL_QIPPmilestones!$G$37:$AI$37,"Delayed - red")</f>
        <v>0</v>
      </c>
      <c r="I14" s="276">
        <f>COUNTIF(NCL_QIPPmilestones!$G$37:$AI$37,"Work not yet commenced")</f>
        <v>3</v>
      </c>
      <c r="J14" s="275"/>
      <c r="K14" s="276">
        <f t="shared" ref="K14:K20" si="3">SUM(E14:I14)</f>
        <v>6</v>
      </c>
      <c r="M14" s="275" t="s">
        <v>1717</v>
      </c>
      <c r="N14" s="276">
        <f>COUNTIF(SEL_QIPPmilestones!$G$23:$AI$23, "*")</f>
        <v>24</v>
      </c>
      <c r="O14" s="276"/>
      <c r="P14" s="276">
        <f>COUNTIF(SEL_QIPPmilestones!$G$37:$AI$37,"Completed")</f>
        <v>5</v>
      </c>
      <c r="Q14" s="276">
        <f>COUNTIF(SEL_QIPPmilestones!$G$37:$AI$37,"In progress")</f>
        <v>6</v>
      </c>
      <c r="R14" s="276">
        <f>COUNTIF(SEL_QIPPmilestones!$G$37:$AI$37,"Delayed - amber")</f>
        <v>2</v>
      </c>
      <c r="S14" s="276">
        <f>COUNTIF(SEL_QIPPmilestones!$G$37:$AI$37,"Delayed - red")</f>
        <v>1</v>
      </c>
      <c r="T14" s="276">
        <f>COUNTIF(SEL_QIPPmilestones!$G$37:$AI$37,"Work not yet commenced")</f>
        <v>10</v>
      </c>
      <c r="U14" s="275"/>
      <c r="V14" s="276">
        <f>SUM(P14:T14)</f>
        <v>24</v>
      </c>
    </row>
    <row r="15" spans="2:22">
      <c r="B15" s="275" t="s">
        <v>1718</v>
      </c>
      <c r="C15" s="276">
        <f>COUNTIF(NCL_QIPPmilestones!$AN$23:$BP$23, "*")</f>
        <v>4</v>
      </c>
      <c r="D15" s="275"/>
      <c r="E15" s="276">
        <f>COUNTIF(NCL_QIPPmilestones!$AN$37:$BP$37,"Completed")</f>
        <v>3</v>
      </c>
      <c r="F15" s="276">
        <f>COUNTIF(NCL_QIPPmilestones!$AN$37:$BP$37,"In progress")</f>
        <v>0</v>
      </c>
      <c r="G15" s="276">
        <f>COUNTIF(NCL_QIPPmilestones!$AN$37:$BP$37,"Delayed - amber")</f>
        <v>1</v>
      </c>
      <c r="H15" s="276">
        <f>COUNTIF(NCL_QIPPmilestones!$AN$37:$BP$37,"Delayed - red")</f>
        <v>0</v>
      </c>
      <c r="I15" s="276">
        <f>COUNTIF(NCL_QIPPmilestones!$AN$37:$BP$37,"Work not yet commenced")</f>
        <v>0</v>
      </c>
      <c r="J15" s="275"/>
      <c r="K15" s="276">
        <f t="shared" si="3"/>
        <v>4</v>
      </c>
      <c r="M15" s="275" t="s">
        <v>1718</v>
      </c>
      <c r="N15" s="276">
        <f>COUNTIF(SEL_QIPPmilestones!$AN$23:$BP$23, "*")</f>
        <v>5</v>
      </c>
      <c r="O15" s="276"/>
      <c r="P15" s="276">
        <f>COUNTIF(SEL_QIPPmilestones!$AN$37:$BP$37,"Completed")</f>
        <v>1</v>
      </c>
      <c r="Q15" s="276">
        <f>COUNTIF(SEL_QIPPmilestones!$AN$37:$BP$37,"In progress")</f>
        <v>1</v>
      </c>
      <c r="R15" s="276">
        <f>COUNTIF(SEL_QIPPmilestones!$AN$37:$BP$37,"Delayed - amber")</f>
        <v>0</v>
      </c>
      <c r="S15" s="276">
        <f>COUNTIF(SEL_QIPPmilestones!$AN$37:$BP$37,"Delayed - red")</f>
        <v>0</v>
      </c>
      <c r="T15" s="276">
        <f>COUNTIF(SEL_QIPPmilestones!$AN$37:$BP$37,"Work not yet commenced")</f>
        <v>3</v>
      </c>
      <c r="U15" s="275"/>
      <c r="V15" s="276">
        <f t="shared" ref="V15:V20" si="4">SUM(P15:T15)</f>
        <v>5</v>
      </c>
    </row>
    <row r="16" spans="2:22">
      <c r="B16" s="275" t="s">
        <v>1719</v>
      </c>
      <c r="C16" s="276">
        <f>COUNTIF(NCL_QIPPmilestones!$BU$23:$CW$23, "*")</f>
        <v>12</v>
      </c>
      <c r="D16" s="275"/>
      <c r="E16" s="276">
        <f>COUNTIF(NCL_QIPPmilestones!$BU$37:$CW$37,"Completed")</f>
        <v>5</v>
      </c>
      <c r="F16" s="276">
        <f>COUNTIF(NCL_QIPPmilestones!$BU$37:$CW$37,"In progress")</f>
        <v>5</v>
      </c>
      <c r="G16" s="276">
        <f>COUNTIF(NCL_QIPPmilestones!$BU$37:$CW$37,"Delayed - amber")</f>
        <v>0</v>
      </c>
      <c r="H16" s="276">
        <f>COUNTIF(NCL_QIPPmilestones!$BU$37:$CW$37,"Delayed - red")</f>
        <v>0</v>
      </c>
      <c r="I16" s="276">
        <f>COUNTIF(NCL_QIPPmilestones!$BU$37:$CW$37,"Work not yet commenced")</f>
        <v>2</v>
      </c>
      <c r="J16" s="275"/>
      <c r="K16" s="276">
        <f t="shared" si="3"/>
        <v>12</v>
      </c>
      <c r="M16" s="275" t="s">
        <v>1719</v>
      </c>
      <c r="N16" s="276">
        <f>COUNTIF(SEL_QIPPmilestones!$BU$23:$CW$23, "*")</f>
        <v>29</v>
      </c>
      <c r="O16" s="276"/>
      <c r="P16" s="276">
        <f>COUNTIF(SEL_QIPPmilestones!$BU$37:$CW$37,"Completed")</f>
        <v>8</v>
      </c>
      <c r="Q16" s="276">
        <f>COUNTIF(SEL_QIPPmilestones!$BU$37:$CW$37,"In progress")</f>
        <v>12</v>
      </c>
      <c r="R16" s="276">
        <f>COUNTIF(SEL_QIPPmilestones!$BU$37:$CW$37,"Delayed - amber")</f>
        <v>2</v>
      </c>
      <c r="S16" s="276">
        <f>COUNTIF(SEL_QIPPmilestones!$BU$37:$CW$37,"Delayed - red")</f>
        <v>0</v>
      </c>
      <c r="T16" s="276">
        <f>COUNTIF(SEL_QIPPmilestones!$BU$37:$CW$37,"Work not yet commenced")</f>
        <v>7</v>
      </c>
      <c r="U16" s="275"/>
      <c r="V16" s="276">
        <f t="shared" si="4"/>
        <v>29</v>
      </c>
    </row>
    <row r="17" spans="2:22">
      <c r="B17" s="275" t="s">
        <v>1720</v>
      </c>
      <c r="C17" s="276">
        <f>COUNTIF(NCL_QIPPmilestones!$DB$23:$ED$23, "*")</f>
        <v>4</v>
      </c>
      <c r="D17" s="275"/>
      <c r="E17" s="276">
        <f>COUNTIF(NCL_QIPPmilestones!$DB$37:$ED$37,"Completed")</f>
        <v>4</v>
      </c>
      <c r="F17" s="276">
        <f>COUNTIF(NCL_QIPPmilestones!$DB$37:$ED$37,"In progress")</f>
        <v>0</v>
      </c>
      <c r="G17" s="276">
        <f>COUNTIF(NCL_QIPPmilestones!$DB$37:$ED$37,"Delayed - amber")</f>
        <v>0</v>
      </c>
      <c r="H17" s="276">
        <f>COUNTIF(NCL_QIPPmilestones!$DB$37:$ED$37,"Delayed - red")</f>
        <v>0</v>
      </c>
      <c r="I17" s="276">
        <f>COUNTIF(NCL_QIPPmilestones!$DB$37:$ED$37,"Work not yet commenced")</f>
        <v>0</v>
      </c>
      <c r="J17" s="275"/>
      <c r="K17" s="276">
        <f t="shared" si="3"/>
        <v>4</v>
      </c>
      <c r="M17" s="275" t="s">
        <v>1720</v>
      </c>
      <c r="N17" s="276">
        <f>COUNTIF(SEL_QIPPmilestones!$DB$23:$ED$23, "*")</f>
        <v>24</v>
      </c>
      <c r="O17" s="276"/>
      <c r="P17" s="276">
        <f>COUNTIF(SEL_QIPPmilestones!$DB$37:$ED$37,"Completed")</f>
        <v>8</v>
      </c>
      <c r="Q17" s="276">
        <f>COUNTIF(SEL_QIPPmilestones!$DB$37:$ED$37,"In progress")</f>
        <v>8</v>
      </c>
      <c r="R17" s="276">
        <f>COUNTIF(SEL_QIPPmilestones!$DB$37:$ED$37,"Delayed - amber")</f>
        <v>1</v>
      </c>
      <c r="S17" s="276">
        <f>COUNTIF(SEL_QIPPmilestones!$DB$37:$ED$37,"Delayed - red")</f>
        <v>4</v>
      </c>
      <c r="T17" s="276">
        <f>COUNTIF(SEL_QIPPmilestones!$DB$37:$ED$37,"Work not yet commenced")</f>
        <v>3</v>
      </c>
      <c r="U17" s="275"/>
      <c r="V17" s="276">
        <f t="shared" si="4"/>
        <v>24</v>
      </c>
    </row>
    <row r="18" spans="2:22">
      <c r="B18" s="275" t="s">
        <v>1721</v>
      </c>
      <c r="C18" s="276">
        <f>COUNTIF(NCL_QIPPmilestones!$EI$23:$FK$23, "*")</f>
        <v>9</v>
      </c>
      <c r="D18" s="275"/>
      <c r="E18" s="276">
        <f>COUNTIF(NCL_QIPPmilestones!$EI$37:$FK449,"Completed")</f>
        <v>4</v>
      </c>
      <c r="F18" s="276">
        <f>COUNTIF(NCL_QIPPmilestones!$EI$37:$FK$37,"In progress")</f>
        <v>0</v>
      </c>
      <c r="G18" s="276">
        <f>COUNTIF(NCL_QIPPmilestones!$EI$37:$FK$37,"Delayed - amber")</f>
        <v>2</v>
      </c>
      <c r="H18" s="276">
        <f>COUNTIF(NCL_QIPPmilestones!$EI$37:$FK$37,"Delayed - red")</f>
        <v>0</v>
      </c>
      <c r="I18" s="276">
        <f>COUNTIF(NCL_QIPPmilestones!$EI$37:$FK$37,"Work not yet commenced")</f>
        <v>3</v>
      </c>
      <c r="J18" s="275"/>
      <c r="K18" s="276">
        <f t="shared" si="3"/>
        <v>9</v>
      </c>
      <c r="M18" s="275" t="s">
        <v>1721</v>
      </c>
      <c r="N18" s="276">
        <f>COUNTIF(SEL_QIPPmilestones!$EI$23:$FK$23, "*")</f>
        <v>5</v>
      </c>
      <c r="O18" s="276"/>
      <c r="P18" s="276">
        <f>COUNTIF(SEL_QIPPmilestones!$EI$37:$FK448,"Completed")</f>
        <v>2</v>
      </c>
      <c r="Q18" s="276">
        <f>COUNTIF(SEL_QIPPmilestones!$EI$37:$FK$37,"In progress")</f>
        <v>1</v>
      </c>
      <c r="R18" s="276">
        <f>COUNTIF(SEL_QIPPmilestones!$EI$37:$FK$37,"Delayed - amber")</f>
        <v>0</v>
      </c>
      <c r="S18" s="276">
        <f>COUNTIF(SEL_QIPPmilestones!$EI$37:$FK$37,"Delayed - red")</f>
        <v>0</v>
      </c>
      <c r="T18" s="276">
        <f>COUNTIF(SEL_QIPPmilestones!$EI$37:$FK$37,"Work not yet commenced")</f>
        <v>2</v>
      </c>
      <c r="U18" s="275"/>
      <c r="V18" s="276">
        <f t="shared" si="4"/>
        <v>5</v>
      </c>
    </row>
    <row r="19" spans="2:22">
      <c r="B19" s="275" t="s">
        <v>1722</v>
      </c>
      <c r="C19" s="276">
        <f>COUNTIF(NCL_QIPPmilestones!$FP$23:$GR$23, "*")</f>
        <v>4</v>
      </c>
      <c r="D19" s="275"/>
      <c r="E19" s="276">
        <f>COUNTIF(NCL_QIPPmilestones!$FP$37:$GR$37,"Completed")</f>
        <v>1</v>
      </c>
      <c r="F19" s="276">
        <f>COUNTIF(NCL_QIPPmilestones!$FP$37:$GR$37,"In progress")</f>
        <v>0</v>
      </c>
      <c r="G19" s="276">
        <f>COUNTIF(NCL_QIPPmilestones!$FP$37:$GR$37,"Delayed - amber")</f>
        <v>0</v>
      </c>
      <c r="H19" s="276">
        <f>COUNTIF(NCL_QIPPmilestones!$FP$37:$GR$37,"Delayed - red")</f>
        <v>0</v>
      </c>
      <c r="I19" s="276">
        <f>COUNTIF(NCL_QIPPmilestones!$FP$37:$GR$37,"Work not yet commenced")</f>
        <v>0</v>
      </c>
      <c r="J19" s="275"/>
      <c r="K19" s="276">
        <f t="shared" si="3"/>
        <v>1</v>
      </c>
      <c r="M19" s="275" t="s">
        <v>1722</v>
      </c>
      <c r="N19" s="276">
        <f>COUNTIF(SEL_QIPPmilestones!$FP$23:$GR$23, "*")</f>
        <v>2</v>
      </c>
      <c r="O19" s="276"/>
      <c r="P19" s="276">
        <f>COUNTIF(SEL_QIPPmilestones!$FP$37:$GR$37,"Completed")</f>
        <v>1</v>
      </c>
      <c r="Q19" s="276">
        <f>COUNTIF(SEL_QIPPmilestones!$FP$37:$GR$37,"In progress")</f>
        <v>1</v>
      </c>
      <c r="R19" s="276">
        <f>COUNTIF(SEL_QIPPmilestones!$FP$37:$GR$37,"Delayed - amber")</f>
        <v>0</v>
      </c>
      <c r="S19" s="276">
        <f>COUNTIF(SEL_QIPPmilestones!$FP$37:$GR$37,"Delayed - red")</f>
        <v>0</v>
      </c>
      <c r="T19" s="276">
        <f>COUNTIF(SEL_QIPPmilestones!$FP$37:$GR$37,"Work not yet commenced")</f>
        <v>0</v>
      </c>
      <c r="U19" s="275"/>
      <c r="V19" s="276">
        <f t="shared" si="4"/>
        <v>2</v>
      </c>
    </row>
    <row r="20" spans="2:22">
      <c r="B20" s="275" t="s">
        <v>1723</v>
      </c>
      <c r="C20" s="276">
        <f>COUNTIF(NCL_QIPPmilestones!$GW$23:$HY$23, "*")</f>
        <v>5</v>
      </c>
      <c r="D20" s="275"/>
      <c r="E20" s="276">
        <f>COUNTIF(NCL_QIPPmilestones!$GW$37:$HW$37,"Completed")</f>
        <v>5</v>
      </c>
      <c r="F20" s="276">
        <f>COUNTIF(NCL_QIPPmilestones!$GW$37:$HY$37,"In progress")</f>
        <v>0</v>
      </c>
      <c r="G20" s="276">
        <f>COUNTIF(NCL_QIPPmilestones!$GW$37:$HY$37,"Delayed - amber")</f>
        <v>0</v>
      </c>
      <c r="H20" s="276">
        <f>COUNTIF(NCL_QIPPmilestones!$GW$37:$HY$37,"Delayed - red")</f>
        <v>0</v>
      </c>
      <c r="I20" s="276">
        <f>COUNTIF(NCL_QIPPmilestones!$GW$37:$HY$37,"Work not yet commenced")</f>
        <v>0</v>
      </c>
      <c r="J20" s="275"/>
      <c r="K20" s="276">
        <f t="shared" si="3"/>
        <v>5</v>
      </c>
      <c r="M20" s="275" t="s">
        <v>1723</v>
      </c>
      <c r="N20" s="276">
        <f>COUNTIF(SEL_QIPPmilestones!$GW$23:$HY$23, "*")</f>
        <v>0</v>
      </c>
      <c r="O20" s="276"/>
      <c r="P20" s="276">
        <f>COUNTIF(SEL_QIPPmilestones!$GW$37:$HW$37,"Completed")</f>
        <v>0</v>
      </c>
      <c r="Q20" s="276">
        <f>COUNTIF(SEL_QIPPmilestones!$GW$37:$HY$37,"In progress")</f>
        <v>0</v>
      </c>
      <c r="R20" s="276">
        <f>COUNTIF(SEL_QIPPmilestones!$GW$37:$HY$37,"Delayed - amber")</f>
        <v>0</v>
      </c>
      <c r="S20" s="276">
        <f>COUNTIF(SEL_QIPPmilestones!$GW$37:$HY$37,"Delayed - red")</f>
        <v>0</v>
      </c>
      <c r="T20" s="276">
        <f>COUNTIF(SEL_QIPPmilestones!$GW$37:$HY$37,"Work not yet commenced")</f>
        <v>0</v>
      </c>
      <c r="U20" s="275"/>
      <c r="V20" s="276">
        <f t="shared" si="4"/>
        <v>0</v>
      </c>
    </row>
    <row r="21" spans="2:22" ht="7.5" customHeight="1">
      <c r="B21" s="275"/>
      <c r="C21" s="275"/>
      <c r="D21" s="275"/>
      <c r="E21" s="275"/>
      <c r="F21" s="275"/>
      <c r="G21" s="275"/>
      <c r="H21" s="275"/>
      <c r="I21" s="275"/>
      <c r="J21" s="275"/>
      <c r="K21" s="275"/>
      <c r="M21" s="275"/>
      <c r="N21" s="275"/>
      <c r="O21" s="275"/>
      <c r="P21" s="275"/>
      <c r="Q21" s="275"/>
      <c r="R21" s="275"/>
      <c r="S21" s="275"/>
      <c r="T21" s="275"/>
      <c r="U21" s="275"/>
      <c r="V21" s="275"/>
    </row>
    <row r="22" spans="2:22">
      <c r="B22" s="277" t="s">
        <v>210</v>
      </c>
      <c r="C22" s="276">
        <f>SUM(C14:C20)</f>
        <v>44</v>
      </c>
      <c r="D22" s="276"/>
      <c r="E22" s="276">
        <f>SUM(E14:E20)</f>
        <v>24</v>
      </c>
      <c r="F22" s="276">
        <f>SUM(F14:F20)</f>
        <v>5</v>
      </c>
      <c r="G22" s="276">
        <f>SUM(G14:G20)</f>
        <v>4</v>
      </c>
      <c r="H22" s="276">
        <f>SUM(H14:H20)</f>
        <v>0</v>
      </c>
      <c r="I22" s="276">
        <f>SUM(I14:I20)</f>
        <v>8</v>
      </c>
      <c r="J22" s="275"/>
      <c r="K22" s="276">
        <f>SUM(K14:K20)</f>
        <v>41</v>
      </c>
      <c r="M22" s="277" t="s">
        <v>210</v>
      </c>
      <c r="N22" s="276">
        <f>SUM(N14:N20)</f>
        <v>89</v>
      </c>
      <c r="O22" s="276"/>
      <c r="P22" s="276">
        <f>SUM(P14:P20)</f>
        <v>25</v>
      </c>
      <c r="Q22" s="276">
        <f>SUM(Q14:Q20)</f>
        <v>29</v>
      </c>
      <c r="R22" s="276">
        <f>SUM(R14:R20)</f>
        <v>5</v>
      </c>
      <c r="S22" s="276">
        <f>SUM(S14:S20)</f>
        <v>5</v>
      </c>
      <c r="T22" s="276">
        <f>SUM(T14:T20)</f>
        <v>25</v>
      </c>
      <c r="U22" s="276"/>
      <c r="V22" s="276">
        <f>SUM(V14:V20)</f>
        <v>89</v>
      </c>
    </row>
    <row r="24" spans="2:22" ht="30.75" customHeight="1">
      <c r="B24" s="273" t="s">
        <v>1266</v>
      </c>
      <c r="C24" s="274" t="s">
        <v>208</v>
      </c>
      <c r="D24" s="274"/>
      <c r="E24" s="274" t="s">
        <v>2951</v>
      </c>
      <c r="F24" s="274" t="s">
        <v>2952</v>
      </c>
      <c r="G24" s="274" t="s">
        <v>374</v>
      </c>
      <c r="H24" s="274" t="s">
        <v>375</v>
      </c>
      <c r="I24" s="274" t="s">
        <v>2953</v>
      </c>
      <c r="J24" s="274"/>
      <c r="K24" s="274" t="s">
        <v>209</v>
      </c>
      <c r="M24" s="273" t="s">
        <v>1269</v>
      </c>
      <c r="N24" s="274" t="s">
        <v>208</v>
      </c>
      <c r="O24" s="274"/>
      <c r="P24" s="274" t="s">
        <v>2951</v>
      </c>
      <c r="Q24" s="274" t="s">
        <v>2952</v>
      </c>
      <c r="R24" s="274" t="s">
        <v>374</v>
      </c>
      <c r="S24" s="274" t="s">
        <v>375</v>
      </c>
      <c r="T24" s="274" t="s">
        <v>2953</v>
      </c>
      <c r="U24" s="274"/>
      <c r="V24" s="274" t="s">
        <v>209</v>
      </c>
    </row>
    <row r="25" spans="2:22">
      <c r="B25" s="275" t="s">
        <v>1717</v>
      </c>
      <c r="C25" s="276">
        <f>COUNTIF(NWL_QIPPmilestones!$G$23:$AI$23, "*")</f>
        <v>24</v>
      </c>
      <c r="D25" s="275"/>
      <c r="E25" s="276">
        <f>COUNTIF(NWL_QIPPmilestones!$G$37:$AI$37,"Completed")</f>
        <v>15</v>
      </c>
      <c r="F25" s="276">
        <f>COUNTIF(NWL_QIPPmilestones!$G$37:$AI$37,"In progress")</f>
        <v>2</v>
      </c>
      <c r="G25" s="276">
        <f>COUNTIF(NWL_QIPPmilestones!$G$37:$AI$37,"Delayed - amber")</f>
        <v>0</v>
      </c>
      <c r="H25" s="276">
        <f>COUNTIF(NWL_QIPPmilestones!$G$37:$AI$37,"Delayed - red")</f>
        <v>0</v>
      </c>
      <c r="I25" s="276">
        <f>COUNTIF(NWL_QIPPmilestones!$G$37:$AI$37,"Work not yet commenced")</f>
        <v>7</v>
      </c>
      <c r="J25" s="275"/>
      <c r="K25" s="276">
        <f>SUM(E25:I25)</f>
        <v>24</v>
      </c>
      <c r="M25" s="275" t="s">
        <v>1717</v>
      </c>
      <c r="N25" s="276">
        <f>COUNTIF(SWL_QIPPmilestones!$G$23:$AI$23, "*")</f>
        <v>28</v>
      </c>
      <c r="O25" s="276"/>
      <c r="P25" s="276">
        <f>COUNTIF(SWL_QIPPmilestones!$G$37:$AI$37,"Completed")</f>
        <v>12</v>
      </c>
      <c r="Q25" s="276">
        <f>COUNTIF(SWL_QIPPmilestones!$G$37:$AI$37,"In progress")</f>
        <v>16</v>
      </c>
      <c r="R25" s="276">
        <f>COUNTIF(SWL_QIPPmilestones!$G$37:$AI$37,"Delayed - amber")</f>
        <v>0</v>
      </c>
      <c r="S25" s="276">
        <f>COUNTIF(SWL_QIPPmilestones!$G$37:$AI$37,"Delayed - red")</f>
        <v>0</v>
      </c>
      <c r="T25" s="276">
        <f>COUNTIF(SWL_QIPPmilestones!$G$37:$AI$37,"Work not yet commenced")</f>
        <v>0</v>
      </c>
      <c r="U25" s="275"/>
      <c r="V25" s="276">
        <f t="shared" ref="V25:V31" si="5">SUM(P25:T25)</f>
        <v>28</v>
      </c>
    </row>
    <row r="26" spans="2:22">
      <c r="B26" s="275" t="s">
        <v>1718</v>
      </c>
      <c r="C26" s="276">
        <f>COUNTIF(NWL_QIPPmilestones!$AN$23:$BP$23, "*")</f>
        <v>24</v>
      </c>
      <c r="D26" s="275"/>
      <c r="E26" s="276">
        <f>COUNTIF(NWL_QIPPmilestones!$AN$37:$BP$37,"Completed")</f>
        <v>11</v>
      </c>
      <c r="F26" s="276">
        <f>COUNTIF(NWL_QIPPmilestones!$AN$37:$BP$37,"In progress")</f>
        <v>4</v>
      </c>
      <c r="G26" s="276">
        <f>COUNTIF(NWL_QIPPmilestones!$AN$37:$BP$37,"Delayed - amber")</f>
        <v>0</v>
      </c>
      <c r="H26" s="276">
        <f>COUNTIF(NWL_QIPPmilestones!$AN$37:$BP$37,"Delayed - red")</f>
        <v>6</v>
      </c>
      <c r="I26" s="276">
        <f>COUNTIF(NWL_QIPPmilestones!$AN$37:$BP$37,"Work not yet commenced")</f>
        <v>3</v>
      </c>
      <c r="J26" s="275"/>
      <c r="K26" s="276">
        <f t="shared" ref="K26:K31" si="6">SUM(E26:I26)</f>
        <v>24</v>
      </c>
      <c r="M26" s="275" t="s">
        <v>1718</v>
      </c>
      <c r="N26" s="276">
        <f>COUNTIF(SWL_QIPPmilestones!$AN$23:$BP$23, "*")</f>
        <v>29</v>
      </c>
      <c r="O26" s="276"/>
      <c r="P26" s="276">
        <f>COUNTIF(SWL_QIPPmilestones!$AN$37:$BP$37,"Completed")</f>
        <v>16</v>
      </c>
      <c r="Q26" s="276">
        <f>COUNTIF(SWL_QIPPmilestones!$AN$37:$BP$37,"In progress")</f>
        <v>11</v>
      </c>
      <c r="R26" s="276">
        <f>COUNTIF(SWL_QIPPmilestones!$AN$37:$BP$37,"Delayed - amber")</f>
        <v>0</v>
      </c>
      <c r="S26" s="276">
        <f>COUNTIF(SWL_QIPPmilestones!$AN$37:$BP$37,"Delayed - red")</f>
        <v>2</v>
      </c>
      <c r="T26" s="276">
        <f>COUNTIF(SWL_QIPPmilestones!$AN$37:$BP$37,"Work not yet commenced")</f>
        <v>0</v>
      </c>
      <c r="U26" s="275"/>
      <c r="V26" s="276">
        <f t="shared" si="5"/>
        <v>29</v>
      </c>
    </row>
    <row r="27" spans="2:22">
      <c r="B27" s="275" t="s">
        <v>1719</v>
      </c>
      <c r="C27" s="276">
        <f>COUNTIF(NWL_QIPPmilestones!$BU$23:$CW$23, "*")</f>
        <v>9</v>
      </c>
      <c r="D27" s="275"/>
      <c r="E27" s="276">
        <f>COUNTIF(NWL_QIPPmilestones!$BU$37:$CW$37,"Completed")</f>
        <v>6</v>
      </c>
      <c r="F27" s="276">
        <f>COUNTIF(NWL_QIPPmilestones!$BU$37:$CW$37,"In progress")</f>
        <v>2</v>
      </c>
      <c r="G27" s="276">
        <f>COUNTIF(NWL_QIPPmilestones!$BU$37:$CW$37,"Delayed - amber")</f>
        <v>0</v>
      </c>
      <c r="H27" s="276">
        <f>COUNTIF(NWL_QIPPmilestones!$BU$37:$CW$37,"Delayed - red")</f>
        <v>0</v>
      </c>
      <c r="I27" s="276">
        <f>COUNTIF(NWL_QIPPmilestones!$BU$37:$CW$37,"Work not yet commenced")</f>
        <v>1</v>
      </c>
      <c r="J27" s="275"/>
      <c r="K27" s="276">
        <f t="shared" si="6"/>
        <v>9</v>
      </c>
      <c r="M27" s="275" t="s">
        <v>1719</v>
      </c>
      <c r="N27" s="276">
        <f>COUNTIF(SWL_QIPPmilestones!$BU$23:$CW$23, "*")</f>
        <v>29</v>
      </c>
      <c r="O27" s="276"/>
      <c r="P27" s="276">
        <f>COUNTIF(SWL_QIPPmilestones!$BU$37:$CW$37,"Completed")</f>
        <v>7</v>
      </c>
      <c r="Q27" s="276">
        <f>COUNTIF(SWL_QIPPmilestones!$BU$37:$CW$37,"In progress")</f>
        <v>21</v>
      </c>
      <c r="R27" s="276">
        <f>COUNTIF(SWL_QIPPmilestones!$BU$37:$CW$37,"Delayed - amber")</f>
        <v>0</v>
      </c>
      <c r="S27" s="276">
        <f>COUNTIF(SWL_QIPPmilestones!$BU$37:$CW$37,"Delayed - red")</f>
        <v>1</v>
      </c>
      <c r="T27" s="276">
        <f>COUNTIF(SWL_QIPPmilestones!$BU$37:$CW$37,"Work not yet commenced")</f>
        <v>0</v>
      </c>
      <c r="U27" s="275"/>
      <c r="V27" s="276">
        <f t="shared" si="5"/>
        <v>29</v>
      </c>
    </row>
    <row r="28" spans="2:22">
      <c r="B28" s="275" t="s">
        <v>1720</v>
      </c>
      <c r="C28" s="276">
        <f>COUNTIF(NWL_QIPPmilestones!$DB$23:$ED$23, "*")</f>
        <v>9</v>
      </c>
      <c r="D28" s="275"/>
      <c r="E28" s="276">
        <f>COUNTIF(NWL_QIPPmilestones!$DB$37:$ED$37,"Completed")</f>
        <v>6</v>
      </c>
      <c r="F28" s="276">
        <f>COUNTIF(NWL_QIPPmilestones!$DB$37:$ED$37,"In progress")</f>
        <v>2</v>
      </c>
      <c r="G28" s="276">
        <f>COUNTIF(NWL_QIPPmilestones!$DB$37:$ED$37,"Delayed - amber")</f>
        <v>0</v>
      </c>
      <c r="H28" s="276">
        <f>COUNTIF(NWL_QIPPmilestones!$DB$37:$ED$37,"Delayed - red")</f>
        <v>0</v>
      </c>
      <c r="I28" s="276">
        <f>COUNTIF(NWL_QIPPmilestones!$DB$37:$ED$37,"Work not yet commenced")</f>
        <v>1</v>
      </c>
      <c r="J28" s="275"/>
      <c r="K28" s="276">
        <f t="shared" si="6"/>
        <v>9</v>
      </c>
      <c r="M28" s="275" t="s">
        <v>1720</v>
      </c>
      <c r="N28" s="276">
        <f>COUNTIF(SWL_QIPPmilestones!$DB$23:$ED$23, "*")</f>
        <v>9</v>
      </c>
      <c r="O28" s="276"/>
      <c r="P28" s="276">
        <f>COUNTIF(SWL_QIPPmilestones!$DB$37:$ED$37,"Completed")</f>
        <v>1</v>
      </c>
      <c r="Q28" s="276">
        <f>COUNTIF(SWL_QIPPmilestones!$DB$37:$ED$37,"In progress")</f>
        <v>7</v>
      </c>
      <c r="R28" s="276">
        <f>COUNTIF(SWL_QIPPmilestones!$DB$37:$ED$37,"Delayed - amber")</f>
        <v>0</v>
      </c>
      <c r="S28" s="276">
        <f>COUNTIF(SWL_QIPPmilestones!$DB$37:$ED$37,"Delayed - red")</f>
        <v>1</v>
      </c>
      <c r="T28" s="276">
        <f>COUNTIF(SWL_QIPPmilestones!$DB$37:$ED$37,"Work not yet commenced")</f>
        <v>0</v>
      </c>
      <c r="U28" s="275"/>
      <c r="V28" s="276">
        <f t="shared" si="5"/>
        <v>9</v>
      </c>
    </row>
    <row r="29" spans="2:22">
      <c r="B29" s="275" t="s">
        <v>1721</v>
      </c>
      <c r="C29" s="276">
        <f>COUNTIF(NWL_QIPPmilestones!$EI$23:$FK$23, "*")</f>
        <v>1</v>
      </c>
      <c r="D29" s="275"/>
      <c r="E29" s="276">
        <f>COUNTIF(NWL_QIPPmilestones!$EI$37:$FK460,"Completed")</f>
        <v>1</v>
      </c>
      <c r="F29" s="276">
        <f>COUNTIF(NWL_QIPPmilestones!$EI$37:$FK$37,"In progress")</f>
        <v>0</v>
      </c>
      <c r="G29" s="276">
        <f>COUNTIF(NWL_QIPPmilestones!$EI$37:$FK$37,"Delayed - amber")</f>
        <v>0</v>
      </c>
      <c r="H29" s="276">
        <f>COUNTIF(NWL_QIPPmilestones!$EI$37:$FK$37,"Delayed - red")</f>
        <v>0</v>
      </c>
      <c r="I29" s="276">
        <f>COUNTIF(NWL_QIPPmilestones!$EI$37:$FK$37,"Work not yet commenced")</f>
        <v>0</v>
      </c>
      <c r="J29" s="275"/>
      <c r="K29" s="276">
        <f t="shared" si="6"/>
        <v>1</v>
      </c>
      <c r="M29" s="275" t="s">
        <v>1721</v>
      </c>
      <c r="N29" s="276">
        <f>COUNTIF(SWL_QIPPmilestones!$EI$23:$FK$23, "*")</f>
        <v>1</v>
      </c>
      <c r="O29" s="276"/>
      <c r="P29" s="276">
        <f>COUNTIF(SWL_QIPPmilestones!$EI$37:$FK459,"Completed")</f>
        <v>0</v>
      </c>
      <c r="Q29" s="276">
        <f>COUNTIF(SWL_QIPPmilestones!$EI$37:$FK$37,"In progress")</f>
        <v>1</v>
      </c>
      <c r="R29" s="276">
        <f>COUNTIF(SWL_QIPPmilestones!$EI$37:$FK$37,"Delayed - amber")</f>
        <v>0</v>
      </c>
      <c r="S29" s="276">
        <f>COUNTIF(SWL_QIPPmilestones!$EI$37:$FK$37,"Delayed - red")</f>
        <v>0</v>
      </c>
      <c r="T29" s="276">
        <f>COUNTIF(SWL_QIPPmilestones!$EI$37:$FK$37,"Work not yet commenced")</f>
        <v>0</v>
      </c>
      <c r="U29" s="275"/>
      <c r="V29" s="276">
        <f t="shared" si="5"/>
        <v>1</v>
      </c>
    </row>
    <row r="30" spans="2:22">
      <c r="B30" s="275" t="s">
        <v>1722</v>
      </c>
      <c r="C30" s="276">
        <f>COUNTIF(NWL_QIPPmilestones!$FP$23:$GR$23, "*")</f>
        <v>0</v>
      </c>
      <c r="D30" s="275"/>
      <c r="E30" s="276">
        <f>COUNTIF(NWL_QIPPmilestones!$FP$37:$GR$37,"Completed")</f>
        <v>0</v>
      </c>
      <c r="F30" s="276">
        <f>COUNTIF(NWL_QIPPmilestones!$FP$37:$GR$37,"In progress")</f>
        <v>0</v>
      </c>
      <c r="G30" s="276">
        <f>COUNTIF(NWL_QIPPmilestones!$FP$37:$GR$37,"Delayed - amber")</f>
        <v>0</v>
      </c>
      <c r="H30" s="276">
        <f>COUNTIF(NWL_QIPPmilestones!$FP$37:$GR$37,"Delayed - red")</f>
        <v>0</v>
      </c>
      <c r="I30" s="276">
        <f>COUNTIF(NWL_QIPPmilestones!$FP$37:$GR$37,"Work not yet commenced")</f>
        <v>0</v>
      </c>
      <c r="J30" s="275"/>
      <c r="K30" s="276">
        <f t="shared" si="6"/>
        <v>0</v>
      </c>
      <c r="M30" s="275" t="s">
        <v>1722</v>
      </c>
      <c r="N30" s="276">
        <f>COUNTIF(SWL_QIPPmilestones!$FP$23:$GR$23, "*")</f>
        <v>4</v>
      </c>
      <c r="O30" s="276"/>
      <c r="P30" s="276">
        <f>COUNTIF(SWL_QIPPmilestones!$FP$37:$GR$37,"Completed")</f>
        <v>1</v>
      </c>
      <c r="Q30" s="276">
        <f>COUNTIF(SWL_QIPPmilestones!$FP$37:$GR$37,"In progress")</f>
        <v>3</v>
      </c>
      <c r="R30" s="276">
        <f>COUNTIF(SWL_QIPPmilestones!$FP$37:$GR$37,"Delayed - amber")</f>
        <v>0</v>
      </c>
      <c r="S30" s="276">
        <f>COUNTIF(SWL_QIPPmilestones!$FP$37:$GR$37,"Delayed - red")</f>
        <v>0</v>
      </c>
      <c r="T30" s="276">
        <f>COUNTIF(SWL_QIPPmilestones!$FP$37:$GR$37,"Work not yet commenced")</f>
        <v>0</v>
      </c>
      <c r="U30" s="275"/>
      <c r="V30" s="276">
        <f t="shared" si="5"/>
        <v>4</v>
      </c>
    </row>
    <row r="31" spans="2:22">
      <c r="B31" s="275" t="s">
        <v>1723</v>
      </c>
      <c r="C31" s="276">
        <f>COUNTIF(NWL_QIPPmilestones!$GW$23:$HY$23, "*")</f>
        <v>0</v>
      </c>
      <c r="D31" s="275"/>
      <c r="E31" s="276">
        <f>COUNTIF(NWL_QIPPmilestones!$GW$37:$HW$37,"Completed")</f>
        <v>0</v>
      </c>
      <c r="F31" s="276">
        <f>COUNTIF(NWL_QIPPmilestones!$GW$37:$HY$37,"In progress")</f>
        <v>0</v>
      </c>
      <c r="G31" s="276">
        <f>COUNTIF(NWL_QIPPmilestones!$GW$37:$HY$37,"Delayed - amber")</f>
        <v>0</v>
      </c>
      <c r="H31" s="276">
        <f>COUNTIF(NWL_QIPPmilestones!$GW$37:$HY$37,"Delayed - red")</f>
        <v>0</v>
      </c>
      <c r="I31" s="276">
        <f>COUNTIF(NWL_QIPPmilestones!$GW$37:$HY$37,"Work not yet commenced")</f>
        <v>0</v>
      </c>
      <c r="J31" s="275"/>
      <c r="K31" s="276">
        <f t="shared" si="6"/>
        <v>0</v>
      </c>
      <c r="M31" s="275" t="s">
        <v>1723</v>
      </c>
      <c r="N31" s="276">
        <f>COUNTIF(SWL_QIPPmilestones!$GW$23:$HY$23, "*")</f>
        <v>0</v>
      </c>
      <c r="O31" s="276"/>
      <c r="P31" s="276">
        <f>COUNTIF(SWL_QIPPmilestones!$GW$37:$HW$37,"Completed")</f>
        <v>0</v>
      </c>
      <c r="Q31" s="276">
        <f>COUNTIF(SWL_QIPPmilestones!$GW$37:$HY$37,"In progress")</f>
        <v>0</v>
      </c>
      <c r="R31" s="276">
        <f>COUNTIF(SWL_QIPPmilestones!$GW$37:$HY$37,"Delayed - amber")</f>
        <v>0</v>
      </c>
      <c r="S31" s="276">
        <f>COUNTIF(SWL_QIPPmilestones!$GW$37:$HY$37,"Delayed - red")</f>
        <v>0</v>
      </c>
      <c r="T31" s="276">
        <f>COUNTIF(SWL_QIPPmilestones!$GW$37:$HY$37,"Work not yet commenced")</f>
        <v>0</v>
      </c>
      <c r="U31" s="275"/>
      <c r="V31" s="276">
        <f t="shared" si="5"/>
        <v>0</v>
      </c>
    </row>
    <row r="32" spans="2:22" ht="7.5" customHeight="1">
      <c r="B32" s="275"/>
      <c r="C32" s="275"/>
      <c r="D32" s="275"/>
      <c r="E32" s="275"/>
      <c r="F32" s="275"/>
      <c r="G32" s="275"/>
      <c r="H32" s="275"/>
      <c r="I32" s="275"/>
      <c r="J32" s="275"/>
      <c r="K32" s="275"/>
      <c r="M32" s="275"/>
      <c r="N32" s="275"/>
      <c r="O32" s="275"/>
      <c r="P32" s="275"/>
      <c r="Q32" s="275"/>
      <c r="R32" s="275"/>
      <c r="S32" s="275"/>
      <c r="T32" s="275"/>
      <c r="U32" s="275"/>
      <c r="V32" s="275"/>
    </row>
    <row r="33" spans="2:24">
      <c r="B33" s="277" t="s">
        <v>210</v>
      </c>
      <c r="C33" s="276">
        <f>SUM(C25:C31)</f>
        <v>67</v>
      </c>
      <c r="D33" s="276">
        <f t="shared" ref="D33:I33" si="7">SUM(D25:D31)</f>
        <v>0</v>
      </c>
      <c r="E33" s="276">
        <f t="shared" si="7"/>
        <v>39</v>
      </c>
      <c r="F33" s="276">
        <f t="shared" si="7"/>
        <v>10</v>
      </c>
      <c r="G33" s="276">
        <f t="shared" si="7"/>
        <v>0</v>
      </c>
      <c r="H33" s="276">
        <f t="shared" si="7"/>
        <v>6</v>
      </c>
      <c r="I33" s="276">
        <f t="shared" si="7"/>
        <v>12</v>
      </c>
      <c r="J33" s="276"/>
      <c r="K33" s="276">
        <f>SUM(K25:K31)</f>
        <v>67</v>
      </c>
      <c r="M33" s="277" t="s">
        <v>210</v>
      </c>
      <c r="N33" s="276">
        <f>SUM(N25:N31)</f>
        <v>100</v>
      </c>
      <c r="O33" s="276"/>
      <c r="P33" s="276">
        <f>SUM(P25:P31)</f>
        <v>37</v>
      </c>
      <c r="Q33" s="276">
        <f>SUM(Q25:Q31)</f>
        <v>59</v>
      </c>
      <c r="R33" s="276">
        <f>SUM(R25:R31)</f>
        <v>0</v>
      </c>
      <c r="S33" s="276">
        <f>SUM(S25:S31)</f>
        <v>4</v>
      </c>
      <c r="T33" s="276">
        <f>SUM(T25:T31)</f>
        <v>0</v>
      </c>
      <c r="U33" s="276"/>
      <c r="V33" s="276">
        <f>SUM(V25:V31)</f>
        <v>100</v>
      </c>
    </row>
    <row r="35" spans="2:24" ht="30" customHeight="1">
      <c r="B35" s="278" t="s">
        <v>211</v>
      </c>
      <c r="C35" s="279" t="s">
        <v>208</v>
      </c>
      <c r="D35" s="279"/>
      <c r="E35" s="279" t="s">
        <v>2951</v>
      </c>
      <c r="F35" s="279" t="s">
        <v>2952</v>
      </c>
      <c r="G35" s="279" t="s">
        <v>374</v>
      </c>
      <c r="H35" s="279" t="s">
        <v>375</v>
      </c>
      <c r="I35" s="279" t="s">
        <v>2953</v>
      </c>
      <c r="J35" s="279"/>
      <c r="K35" s="279" t="s">
        <v>209</v>
      </c>
      <c r="M35" s="280"/>
      <c r="N35" s="501"/>
      <c r="O35" s="501"/>
      <c r="P35" s="501"/>
      <c r="Q35" s="501"/>
      <c r="R35" s="501"/>
      <c r="S35" s="501"/>
      <c r="T35" s="501"/>
      <c r="U35" s="501"/>
      <c r="V35" s="501"/>
      <c r="W35" s="501"/>
      <c r="X35" s="501"/>
    </row>
    <row r="36" spans="2:24">
      <c r="B36" s="281" t="s">
        <v>1717</v>
      </c>
      <c r="C36" s="282">
        <f>SUM(C3+C14+C25+N3+N14+N25)</f>
        <v>109</v>
      </c>
      <c r="D36" s="282">
        <f t="shared" ref="D36:I42" si="8">SUM(D3+D14+D25+O3+O14+O25)</f>
        <v>0</v>
      </c>
      <c r="E36" s="282">
        <f t="shared" si="8"/>
        <v>43</v>
      </c>
      <c r="F36" s="282">
        <f t="shared" si="8"/>
        <v>33</v>
      </c>
      <c r="G36" s="282">
        <f t="shared" si="8"/>
        <v>4</v>
      </c>
      <c r="H36" s="282">
        <f t="shared" si="8"/>
        <v>3</v>
      </c>
      <c r="I36" s="282">
        <f t="shared" si="8"/>
        <v>26</v>
      </c>
      <c r="J36" s="282"/>
      <c r="K36" s="282">
        <f>SUM(K3+K14+K25+V3+V14+V25)</f>
        <v>109</v>
      </c>
      <c r="M36" s="280"/>
      <c r="N36" s="501"/>
      <c r="O36" s="501"/>
      <c r="P36" s="501"/>
      <c r="Q36" s="501"/>
      <c r="R36" s="501"/>
      <c r="S36" s="501"/>
      <c r="T36" s="501"/>
      <c r="U36" s="501"/>
      <c r="V36" s="501"/>
      <c r="W36" s="501"/>
      <c r="X36" s="501"/>
    </row>
    <row r="37" spans="2:24">
      <c r="B37" s="281" t="s">
        <v>1718</v>
      </c>
      <c r="C37" s="282">
        <f t="shared" ref="C37:C42" si="9">SUM(C4+C15+C26+N4+N15+N26)</f>
        <v>89</v>
      </c>
      <c r="D37" s="282"/>
      <c r="E37" s="282">
        <f t="shared" si="8"/>
        <v>41</v>
      </c>
      <c r="F37" s="282">
        <f t="shared" si="8"/>
        <v>31</v>
      </c>
      <c r="G37" s="282">
        <f t="shared" si="8"/>
        <v>1</v>
      </c>
      <c r="H37" s="282">
        <f t="shared" si="8"/>
        <v>8</v>
      </c>
      <c r="I37" s="282">
        <f t="shared" si="8"/>
        <v>8</v>
      </c>
      <c r="J37" s="282"/>
      <c r="K37" s="282">
        <f t="shared" ref="K37:K44" si="10">SUM(K4+K15+K26+V4+V15+V26)</f>
        <v>89</v>
      </c>
      <c r="M37" s="280"/>
      <c r="N37" s="498"/>
      <c r="O37" s="498"/>
      <c r="P37" s="498"/>
      <c r="Q37" s="498"/>
      <c r="R37" s="498"/>
      <c r="S37" s="498"/>
      <c r="T37" s="283"/>
      <c r="U37" s="283"/>
      <c r="V37" s="499"/>
      <c r="W37" s="499"/>
      <c r="X37" s="499"/>
    </row>
    <row r="38" spans="2:24">
      <c r="B38" s="281" t="s">
        <v>1719</v>
      </c>
      <c r="C38" s="282">
        <f t="shared" si="9"/>
        <v>85</v>
      </c>
      <c r="D38" s="282"/>
      <c r="E38" s="282">
        <f t="shared" si="8"/>
        <v>29</v>
      </c>
      <c r="F38" s="282">
        <f t="shared" si="8"/>
        <v>42</v>
      </c>
      <c r="G38" s="282">
        <f t="shared" si="8"/>
        <v>2</v>
      </c>
      <c r="H38" s="282">
        <f t="shared" si="8"/>
        <v>1</v>
      </c>
      <c r="I38" s="282">
        <f t="shared" si="8"/>
        <v>11</v>
      </c>
      <c r="J38" s="282"/>
      <c r="K38" s="282">
        <f t="shared" si="10"/>
        <v>85</v>
      </c>
      <c r="M38" s="280"/>
      <c r="N38" s="498"/>
      <c r="O38" s="498"/>
      <c r="P38" s="498"/>
      <c r="Q38" s="498"/>
      <c r="R38" s="498"/>
      <c r="S38" s="498"/>
      <c r="T38" s="283"/>
      <c r="U38" s="283"/>
      <c r="V38" s="499"/>
      <c r="W38" s="499"/>
      <c r="X38" s="499"/>
    </row>
    <row r="39" spans="2:24">
      <c r="B39" s="281" t="s">
        <v>1720</v>
      </c>
      <c r="C39" s="282">
        <f t="shared" si="9"/>
        <v>74</v>
      </c>
      <c r="D39" s="282"/>
      <c r="E39" s="282">
        <f t="shared" si="8"/>
        <v>33</v>
      </c>
      <c r="F39" s="282">
        <f t="shared" si="8"/>
        <v>24</v>
      </c>
      <c r="G39" s="282">
        <f t="shared" si="8"/>
        <v>1</v>
      </c>
      <c r="H39" s="282">
        <f t="shared" si="8"/>
        <v>5</v>
      </c>
      <c r="I39" s="282">
        <f t="shared" si="8"/>
        <v>11</v>
      </c>
      <c r="J39" s="282"/>
      <c r="K39" s="282">
        <f t="shared" si="10"/>
        <v>74</v>
      </c>
      <c r="M39" s="280"/>
      <c r="N39" s="498"/>
      <c r="O39" s="498"/>
      <c r="P39" s="498"/>
      <c r="Q39" s="498"/>
      <c r="R39" s="498"/>
      <c r="S39" s="498"/>
      <c r="T39" s="283"/>
      <c r="U39" s="283"/>
      <c r="V39" s="499"/>
      <c r="W39" s="499"/>
      <c r="X39" s="499"/>
    </row>
    <row r="40" spans="2:24">
      <c r="B40" s="281" t="s">
        <v>1721</v>
      </c>
      <c r="C40" s="282">
        <f t="shared" si="9"/>
        <v>36</v>
      </c>
      <c r="D40" s="282"/>
      <c r="E40" s="282">
        <f t="shared" si="8"/>
        <v>17</v>
      </c>
      <c r="F40" s="282">
        <f t="shared" si="8"/>
        <v>4</v>
      </c>
      <c r="G40" s="282">
        <f t="shared" si="8"/>
        <v>4</v>
      </c>
      <c r="H40" s="282">
        <f t="shared" si="8"/>
        <v>0</v>
      </c>
      <c r="I40" s="282">
        <f t="shared" si="8"/>
        <v>11</v>
      </c>
      <c r="J40" s="282"/>
      <c r="K40" s="282">
        <f t="shared" si="10"/>
        <v>36</v>
      </c>
      <c r="M40" s="280"/>
      <c r="N40" s="498"/>
      <c r="O40" s="498"/>
      <c r="P40" s="498"/>
      <c r="Q40" s="498"/>
      <c r="R40" s="498"/>
      <c r="S40" s="498"/>
      <c r="T40" s="283"/>
      <c r="U40" s="283"/>
      <c r="V40" s="499"/>
      <c r="W40" s="499"/>
      <c r="X40" s="499"/>
    </row>
    <row r="41" spans="2:24">
      <c r="B41" s="281" t="s">
        <v>1722</v>
      </c>
      <c r="C41" s="282">
        <f t="shared" si="9"/>
        <v>32</v>
      </c>
      <c r="D41" s="282"/>
      <c r="E41" s="282">
        <f t="shared" si="8"/>
        <v>17</v>
      </c>
      <c r="F41" s="282">
        <f t="shared" si="8"/>
        <v>6</v>
      </c>
      <c r="G41" s="282">
        <f t="shared" si="8"/>
        <v>0</v>
      </c>
      <c r="H41" s="282">
        <f t="shared" si="8"/>
        <v>1</v>
      </c>
      <c r="I41" s="282">
        <f t="shared" si="8"/>
        <v>3</v>
      </c>
      <c r="J41" s="282"/>
      <c r="K41" s="282">
        <f t="shared" si="10"/>
        <v>27</v>
      </c>
      <c r="M41" s="280"/>
      <c r="N41" s="498"/>
      <c r="O41" s="498"/>
      <c r="P41" s="498"/>
      <c r="Q41" s="498"/>
      <c r="R41" s="498"/>
      <c r="S41" s="498"/>
      <c r="T41" s="283"/>
      <c r="U41" s="283"/>
      <c r="V41" s="499"/>
      <c r="W41" s="499"/>
      <c r="X41" s="499"/>
    </row>
    <row r="42" spans="2:24" ht="16.5" customHeight="1">
      <c r="B42" s="281" t="s">
        <v>1723</v>
      </c>
      <c r="C42" s="282">
        <f t="shared" si="9"/>
        <v>5</v>
      </c>
      <c r="D42" s="282"/>
      <c r="E42" s="282">
        <f t="shared" si="8"/>
        <v>5</v>
      </c>
      <c r="F42" s="282">
        <f t="shared" si="8"/>
        <v>0</v>
      </c>
      <c r="G42" s="282">
        <f t="shared" si="8"/>
        <v>0</v>
      </c>
      <c r="H42" s="282">
        <f t="shared" si="8"/>
        <v>0</v>
      </c>
      <c r="I42" s="282">
        <f t="shared" si="8"/>
        <v>0</v>
      </c>
      <c r="J42" s="282"/>
      <c r="K42" s="282">
        <f t="shared" si="10"/>
        <v>5</v>
      </c>
      <c r="M42" s="280"/>
      <c r="N42" s="498"/>
      <c r="O42" s="498"/>
      <c r="P42" s="498"/>
      <c r="Q42" s="498"/>
      <c r="R42" s="498"/>
      <c r="S42" s="498"/>
      <c r="T42" s="283"/>
      <c r="U42" s="283"/>
      <c r="V42" s="499"/>
      <c r="W42" s="499"/>
      <c r="X42" s="499"/>
    </row>
    <row r="43" spans="2:24" ht="7.5" customHeight="1">
      <c r="B43" s="281"/>
      <c r="C43" s="282"/>
      <c r="D43" s="282"/>
      <c r="E43" s="282"/>
      <c r="F43" s="282"/>
      <c r="G43" s="282"/>
      <c r="H43" s="282"/>
      <c r="I43" s="282"/>
      <c r="J43" s="282"/>
      <c r="K43" s="282"/>
      <c r="M43" s="280"/>
      <c r="N43" s="280"/>
      <c r="O43" s="280"/>
      <c r="P43" s="280"/>
      <c r="Q43" s="280"/>
      <c r="R43" s="280"/>
      <c r="S43" s="280"/>
      <c r="T43" s="280"/>
      <c r="U43" s="280"/>
      <c r="V43" s="280"/>
      <c r="W43" s="280"/>
      <c r="X43" s="280"/>
    </row>
    <row r="44" spans="2:24">
      <c r="B44" s="284" t="s">
        <v>210</v>
      </c>
      <c r="C44" s="282">
        <f>SUM(C11+C22+C33+N33+N22+N11)</f>
        <v>430</v>
      </c>
      <c r="D44" s="282">
        <f t="shared" ref="D44:I44" si="11">SUM(D11+D22+D33+O33+O22+O11)</f>
        <v>0</v>
      </c>
      <c r="E44" s="282">
        <f t="shared" si="11"/>
        <v>185</v>
      </c>
      <c r="F44" s="282">
        <f t="shared" si="11"/>
        <v>140</v>
      </c>
      <c r="G44" s="282">
        <f t="shared" si="11"/>
        <v>12</v>
      </c>
      <c r="H44" s="282">
        <f t="shared" si="11"/>
        <v>18</v>
      </c>
      <c r="I44" s="282">
        <f t="shared" si="11"/>
        <v>70</v>
      </c>
      <c r="J44" s="282"/>
      <c r="K44" s="282">
        <f t="shared" si="10"/>
        <v>425</v>
      </c>
      <c r="M44" s="280"/>
      <c r="N44" s="498"/>
      <c r="O44" s="500"/>
      <c r="P44" s="500"/>
      <c r="Q44" s="500"/>
      <c r="R44" s="498"/>
      <c r="S44" s="500"/>
      <c r="T44" s="283"/>
      <c r="U44" s="285"/>
      <c r="V44" s="499"/>
      <c r="W44" s="499"/>
      <c r="X44" s="499"/>
    </row>
    <row r="45" spans="2:24">
      <c r="E45" s="296">
        <f>E44/$C$44</f>
        <v>0.43023255813953487</v>
      </c>
      <c r="F45" s="296">
        <f t="shared" ref="F45:I45" si="12">F44/$C$44</f>
        <v>0.32558139534883723</v>
      </c>
      <c r="G45" s="296">
        <f t="shared" si="12"/>
        <v>2.7906976744186046E-2</v>
      </c>
      <c r="H45" s="296">
        <f t="shared" si="12"/>
        <v>4.1860465116279069E-2</v>
      </c>
      <c r="I45" s="296">
        <f t="shared" si="12"/>
        <v>0.16279069767441862</v>
      </c>
    </row>
  </sheetData>
  <customSheetViews>
    <customSheetView guid="{40F3301A-350B-4C91-8A86-FCF6B8B00353}">
      <pageMargins left="0.7" right="0.7" top="0.75" bottom="0.75" header="0.3" footer="0.3"/>
    </customSheetView>
    <customSheetView guid="{602C46CA-75E7-4764-8EAC-8D1F7A92EF25}">
      <pageMargins left="0.7" right="0.7" top="0.75" bottom="0.75" header="0.3" footer="0.3"/>
    </customSheetView>
    <customSheetView guid="{ABDB51C7-6D08-40F7-B6BE-16703804264F}" showRuler="0">
      <pageMargins left="0.7" right="0.7" top="0.75" bottom="0.75" header="0.3" footer="0.3"/>
      <headerFooter alignWithMargins="0"/>
    </customSheetView>
    <customSheetView guid="{7C8FB8B5-5EBC-470F-90AF-3696B4743E7A}">
      <pageMargins left="0.7" right="0.7" top="0.75" bottom="0.75" header="0.3" footer="0.3"/>
    </customSheetView>
    <customSheetView guid="{D8208DDB-97EB-4DC8-81A4-48BA925EBC49}">
      <pageMargins left="0.7" right="0.7" top="0.75" bottom="0.75" header="0.3" footer="0.3"/>
    </customSheetView>
    <customSheetView guid="{9F1F7529-1FF0-4D82-9EDA-00729703BE2B}">
      <pageMargins left="0.7" right="0.7" top="0.75" bottom="0.75" header="0.3" footer="0.3"/>
    </customSheetView>
    <customSheetView guid="{85DFE0C7-CF8F-4462-85BC-B49059D30F73}">
      <pageMargins left="0.7" right="0.7" top="0.75" bottom="0.75" header="0.3" footer="0.3"/>
    </customSheetView>
  </customSheetViews>
  <mergeCells count="24">
    <mergeCell ref="N35:Q36"/>
    <mergeCell ref="R35:S36"/>
    <mergeCell ref="T35:X36"/>
    <mergeCell ref="N37:Q37"/>
    <mergeCell ref="R37:S37"/>
    <mergeCell ref="V37:X37"/>
    <mergeCell ref="N38:Q38"/>
    <mergeCell ref="R38:S38"/>
    <mergeCell ref="V38:X38"/>
    <mergeCell ref="N39:Q39"/>
    <mergeCell ref="R39:S39"/>
    <mergeCell ref="V39:X39"/>
    <mergeCell ref="N40:Q40"/>
    <mergeCell ref="R40:S40"/>
    <mergeCell ref="V40:X40"/>
    <mergeCell ref="N41:Q41"/>
    <mergeCell ref="R41:S41"/>
    <mergeCell ref="V41:X41"/>
    <mergeCell ref="N42:Q42"/>
    <mergeCell ref="R42:S42"/>
    <mergeCell ref="V42:X42"/>
    <mergeCell ref="N44:Q44"/>
    <mergeCell ref="R44:S44"/>
    <mergeCell ref="V44:X44"/>
  </mergeCells>
  <phoneticPr fontId="8" type="noConversion"/>
  <pageMargins left="0.70866141732283472" right="0.70866141732283472" top="0.74803149606299213" bottom="0.74803149606299213" header="0.31496062992125984" footer="0.31496062992125984"/>
  <pageSetup paperSize="8" orientation="landscape" verticalDpi="0" r:id="rId1"/>
</worksheet>
</file>

<file path=xl/worksheets/sheet2.xml><?xml version="1.0" encoding="utf-8"?>
<worksheet xmlns="http://schemas.openxmlformats.org/spreadsheetml/2006/main" xmlns:r="http://schemas.openxmlformats.org/officeDocument/2006/relationships">
  <sheetPr codeName="Sheet4" enableFormatConditionsCalculation="0">
    <tabColor indexed="31"/>
    <outlinePr applyStyles="1"/>
  </sheetPr>
  <dimension ref="A1:HZ82"/>
  <sheetViews>
    <sheetView showGridLines="0" topLeftCell="CQ28" zoomScale="60" zoomScaleNormal="60" workbookViewId="0">
      <selection activeCell="DN52" sqref="DN52"/>
    </sheetView>
  </sheetViews>
  <sheetFormatPr defaultRowHeight="15" outlineLevelRow="1"/>
  <cols>
    <col min="1" max="1" width="11.85546875" customWidth="1"/>
    <col min="2" max="2" width="20.42578125" customWidth="1"/>
    <col min="3" max="3" width="28.5703125" style="29" customWidth="1"/>
    <col min="4" max="4" width="40.7109375" style="29" customWidth="1"/>
    <col min="5" max="6" width="40.7109375" customWidth="1"/>
    <col min="7" max="27" width="23.7109375" customWidth="1"/>
    <col min="28" max="28" width="23.7109375" style="29" customWidth="1"/>
    <col min="29" max="35" width="23.7109375" customWidth="1"/>
    <col min="36" max="36" width="23.7109375" style="29" customWidth="1"/>
    <col min="37" max="68" width="23.7109375" customWidth="1"/>
    <col min="69" max="69" width="23.7109375" style="29" customWidth="1"/>
    <col min="70" max="101" width="23.7109375" customWidth="1"/>
    <col min="102" max="102" width="23.7109375" style="29" customWidth="1"/>
    <col min="103" max="134" width="23.7109375" customWidth="1"/>
    <col min="135" max="135" width="23.7109375" style="29" customWidth="1"/>
    <col min="136" max="167" width="23.7109375" customWidth="1"/>
    <col min="168" max="168" width="23.7109375" style="29" customWidth="1"/>
    <col min="169" max="200" width="23.7109375" customWidth="1"/>
    <col min="201" max="201" width="23.7109375" style="29" customWidth="1"/>
    <col min="202" max="233" width="23.7109375" customWidth="1"/>
    <col min="234" max="234" width="23.7109375" style="29" customWidth="1"/>
  </cols>
  <sheetData>
    <row r="1" spans="1:234" ht="54" customHeight="1">
      <c r="A1" s="433" t="s">
        <v>662</v>
      </c>
      <c r="B1" s="434"/>
      <c r="C1" s="435"/>
      <c r="D1" s="371" t="s">
        <v>682</v>
      </c>
      <c r="E1" s="372"/>
      <c r="F1" s="372"/>
      <c r="G1" s="372"/>
      <c r="H1" s="372"/>
      <c r="I1" s="372"/>
      <c r="J1" s="372"/>
      <c r="K1" s="372"/>
      <c r="L1" s="372"/>
      <c r="M1" s="372"/>
      <c r="N1" s="372"/>
      <c r="O1" s="372"/>
      <c r="P1" s="372"/>
      <c r="Q1" s="372"/>
      <c r="R1" s="372"/>
      <c r="S1" s="372"/>
      <c r="T1" s="372"/>
      <c r="U1" s="372"/>
      <c r="V1" s="372"/>
      <c r="W1" s="372"/>
      <c r="X1" s="372"/>
      <c r="Y1" s="372"/>
      <c r="Z1" s="372"/>
      <c r="AA1" s="372"/>
      <c r="AB1" s="372"/>
      <c r="AC1" s="372"/>
      <c r="AD1" s="372"/>
      <c r="AE1" s="372"/>
      <c r="AF1" s="372"/>
      <c r="AG1" s="372"/>
      <c r="AH1" s="372"/>
      <c r="AI1" s="372"/>
      <c r="AJ1" s="373"/>
      <c r="AK1" s="371" t="s">
        <v>648</v>
      </c>
      <c r="AL1" s="372"/>
      <c r="AM1" s="372"/>
      <c r="AN1" s="372"/>
      <c r="AO1" s="372"/>
      <c r="AP1" s="372"/>
      <c r="AQ1" s="372"/>
      <c r="AR1" s="372"/>
      <c r="AS1" s="372"/>
      <c r="AT1" s="372"/>
      <c r="AU1" s="372"/>
      <c r="AV1" s="372"/>
      <c r="AW1" s="372"/>
      <c r="AX1" s="372"/>
      <c r="AY1" s="372"/>
      <c r="AZ1" s="372"/>
      <c r="BA1" s="372"/>
      <c r="BB1" s="372"/>
      <c r="BC1" s="372"/>
      <c r="BD1" s="372"/>
      <c r="BE1" s="372"/>
      <c r="BF1" s="372"/>
      <c r="BG1" s="372"/>
      <c r="BH1" s="372"/>
      <c r="BI1" s="372"/>
      <c r="BJ1" s="372"/>
      <c r="BK1" s="372"/>
      <c r="BL1" s="372"/>
      <c r="BM1" s="372"/>
      <c r="BN1" s="372"/>
      <c r="BO1" s="372"/>
      <c r="BP1" s="372"/>
      <c r="BQ1" s="373"/>
      <c r="BR1" s="371" t="s">
        <v>649</v>
      </c>
      <c r="BS1" s="372"/>
      <c r="BT1" s="372"/>
      <c r="BU1" s="372"/>
      <c r="BV1" s="372"/>
      <c r="BW1" s="372"/>
      <c r="BX1" s="372"/>
      <c r="BY1" s="372"/>
      <c r="BZ1" s="372"/>
      <c r="CA1" s="372"/>
      <c r="CB1" s="372"/>
      <c r="CC1" s="372"/>
      <c r="CD1" s="372"/>
      <c r="CE1" s="372"/>
      <c r="CF1" s="372"/>
      <c r="CG1" s="372"/>
      <c r="CH1" s="372"/>
      <c r="CI1" s="372"/>
      <c r="CJ1" s="372"/>
      <c r="CK1" s="372"/>
      <c r="CL1" s="372"/>
      <c r="CM1" s="372"/>
      <c r="CN1" s="372"/>
      <c r="CO1" s="372"/>
      <c r="CP1" s="372"/>
      <c r="CQ1" s="372"/>
      <c r="CR1" s="372"/>
      <c r="CS1" s="372"/>
      <c r="CT1" s="372"/>
      <c r="CU1" s="372"/>
      <c r="CV1" s="372"/>
      <c r="CW1" s="372"/>
      <c r="CX1" s="373"/>
      <c r="CY1" s="371" t="s">
        <v>650</v>
      </c>
      <c r="CZ1" s="372"/>
      <c r="DA1" s="372"/>
      <c r="DB1" s="372"/>
      <c r="DC1" s="372"/>
      <c r="DD1" s="372"/>
      <c r="DE1" s="372"/>
      <c r="DF1" s="372"/>
      <c r="DG1" s="372"/>
      <c r="DH1" s="372"/>
      <c r="DI1" s="372"/>
      <c r="DJ1" s="372"/>
      <c r="DK1" s="372"/>
      <c r="DL1" s="372"/>
      <c r="DM1" s="372"/>
      <c r="DN1" s="372"/>
      <c r="DO1" s="372"/>
      <c r="DP1" s="372"/>
      <c r="DQ1" s="372"/>
      <c r="DR1" s="372"/>
      <c r="DS1" s="372"/>
      <c r="DT1" s="372"/>
      <c r="DU1" s="372"/>
      <c r="DV1" s="372"/>
      <c r="DW1" s="372"/>
      <c r="DX1" s="372"/>
      <c r="DY1" s="372"/>
      <c r="DZ1" s="372"/>
      <c r="EA1" s="372"/>
      <c r="EB1" s="372"/>
      <c r="EC1" s="372"/>
      <c r="ED1" s="372"/>
      <c r="EE1" s="373"/>
      <c r="EF1" s="371" t="s">
        <v>651</v>
      </c>
      <c r="EG1" s="372"/>
      <c r="EH1" s="372"/>
      <c r="EI1" s="372"/>
      <c r="EJ1" s="372"/>
      <c r="EK1" s="372"/>
      <c r="EL1" s="372"/>
      <c r="EM1" s="372"/>
      <c r="EN1" s="372"/>
      <c r="EO1" s="372"/>
      <c r="EP1" s="372"/>
      <c r="EQ1" s="372"/>
      <c r="ER1" s="372"/>
      <c r="ES1" s="372"/>
      <c r="ET1" s="372"/>
      <c r="EU1" s="372"/>
      <c r="EV1" s="372"/>
      <c r="EW1" s="372"/>
      <c r="EX1" s="372"/>
      <c r="EY1" s="372"/>
      <c r="EZ1" s="372"/>
      <c r="FA1" s="372"/>
      <c r="FB1" s="372"/>
      <c r="FC1" s="372"/>
      <c r="FD1" s="372"/>
      <c r="FE1" s="372"/>
      <c r="FF1" s="372"/>
      <c r="FG1" s="372"/>
      <c r="FH1" s="372"/>
      <c r="FI1" s="372"/>
      <c r="FJ1" s="372"/>
      <c r="FK1" s="372"/>
      <c r="FL1" s="373"/>
      <c r="FM1" s="371" t="s">
        <v>652</v>
      </c>
      <c r="FN1" s="372"/>
      <c r="FO1" s="372"/>
      <c r="FP1" s="372"/>
      <c r="FQ1" s="372"/>
      <c r="FR1" s="372"/>
      <c r="FS1" s="372"/>
      <c r="FT1" s="372"/>
      <c r="FU1" s="372"/>
      <c r="FV1" s="372"/>
      <c r="FW1" s="372"/>
      <c r="FX1" s="372"/>
      <c r="FY1" s="372"/>
      <c r="FZ1" s="372"/>
      <c r="GA1" s="372"/>
      <c r="GB1" s="372"/>
      <c r="GC1" s="372"/>
      <c r="GD1" s="372"/>
      <c r="GE1" s="372"/>
      <c r="GF1" s="372"/>
      <c r="GG1" s="372"/>
      <c r="GH1" s="372"/>
      <c r="GI1" s="372"/>
      <c r="GJ1" s="372"/>
      <c r="GK1" s="372"/>
      <c r="GL1" s="372"/>
      <c r="GM1" s="372"/>
      <c r="GN1" s="372"/>
      <c r="GO1" s="372"/>
      <c r="GP1" s="372"/>
      <c r="GQ1" s="372"/>
      <c r="GR1" s="372"/>
      <c r="GS1" s="373"/>
      <c r="GT1" s="371" t="s">
        <v>653</v>
      </c>
      <c r="GU1" s="372"/>
      <c r="GV1" s="372"/>
      <c r="GW1" s="372"/>
      <c r="GX1" s="372"/>
      <c r="GY1" s="372"/>
      <c r="GZ1" s="372"/>
      <c r="HA1" s="372"/>
      <c r="HB1" s="372"/>
      <c r="HC1" s="372"/>
      <c r="HD1" s="372"/>
      <c r="HE1" s="372"/>
      <c r="HF1" s="372"/>
      <c r="HG1" s="372"/>
      <c r="HH1" s="372"/>
      <c r="HI1" s="372"/>
      <c r="HJ1" s="372"/>
      <c r="HK1" s="372"/>
      <c r="HL1" s="372"/>
      <c r="HM1" s="372"/>
      <c r="HN1" s="372"/>
      <c r="HO1" s="372"/>
      <c r="HP1" s="372"/>
      <c r="HQ1" s="372"/>
      <c r="HR1" s="372"/>
      <c r="HS1" s="372"/>
      <c r="HT1" s="372"/>
      <c r="HU1" s="372"/>
      <c r="HV1" s="372"/>
      <c r="HW1" s="372"/>
      <c r="HX1" s="372"/>
      <c r="HY1" s="372"/>
      <c r="HZ1" s="373"/>
    </row>
    <row r="2" spans="1:234" ht="20.100000000000001" customHeight="1">
      <c r="A2" s="450" t="s">
        <v>687</v>
      </c>
      <c r="B2" s="451"/>
      <c r="C2" s="452"/>
      <c r="D2" s="374"/>
      <c r="E2" s="375"/>
      <c r="F2" s="375"/>
      <c r="G2" s="375"/>
      <c r="H2" s="375"/>
      <c r="I2" s="375"/>
      <c r="J2" s="375"/>
      <c r="K2" s="375"/>
      <c r="L2" s="375"/>
      <c r="M2" s="375"/>
      <c r="N2" s="375"/>
      <c r="O2" s="375"/>
      <c r="P2" s="375"/>
      <c r="Q2" s="375"/>
      <c r="R2" s="375"/>
      <c r="S2" s="375"/>
      <c r="T2" s="375"/>
      <c r="U2" s="375"/>
      <c r="V2" s="375"/>
      <c r="W2" s="375"/>
      <c r="X2" s="375"/>
      <c r="Y2" s="375"/>
      <c r="Z2" s="375"/>
      <c r="AA2" s="375"/>
      <c r="AB2" s="375"/>
      <c r="AC2" s="375"/>
      <c r="AD2" s="375"/>
      <c r="AE2" s="375"/>
      <c r="AF2" s="375"/>
      <c r="AG2" s="375"/>
      <c r="AH2" s="375"/>
      <c r="AI2" s="375"/>
      <c r="AJ2" s="376"/>
      <c r="AK2" s="374"/>
      <c r="AL2" s="375"/>
      <c r="AM2" s="375"/>
      <c r="AN2" s="375"/>
      <c r="AO2" s="375"/>
      <c r="AP2" s="375"/>
      <c r="AQ2" s="375"/>
      <c r="AR2" s="375"/>
      <c r="AS2" s="375"/>
      <c r="AT2" s="375"/>
      <c r="AU2" s="375"/>
      <c r="AV2" s="375"/>
      <c r="AW2" s="375"/>
      <c r="AX2" s="375"/>
      <c r="AY2" s="375"/>
      <c r="AZ2" s="375"/>
      <c r="BA2" s="375"/>
      <c r="BB2" s="375"/>
      <c r="BC2" s="375"/>
      <c r="BD2" s="375"/>
      <c r="BE2" s="375"/>
      <c r="BF2" s="375"/>
      <c r="BG2" s="375"/>
      <c r="BH2" s="375"/>
      <c r="BI2" s="375"/>
      <c r="BJ2" s="375"/>
      <c r="BK2" s="375"/>
      <c r="BL2" s="375"/>
      <c r="BM2" s="375"/>
      <c r="BN2" s="375"/>
      <c r="BO2" s="375"/>
      <c r="BP2" s="375"/>
      <c r="BQ2" s="376"/>
      <c r="BR2" s="374"/>
      <c r="BS2" s="375"/>
      <c r="BT2" s="375"/>
      <c r="BU2" s="375"/>
      <c r="BV2" s="375"/>
      <c r="BW2" s="375"/>
      <c r="BX2" s="375"/>
      <c r="BY2" s="375"/>
      <c r="BZ2" s="375"/>
      <c r="CA2" s="375"/>
      <c r="CB2" s="375"/>
      <c r="CC2" s="375"/>
      <c r="CD2" s="375"/>
      <c r="CE2" s="375"/>
      <c r="CF2" s="375"/>
      <c r="CG2" s="375"/>
      <c r="CH2" s="375"/>
      <c r="CI2" s="375"/>
      <c r="CJ2" s="375"/>
      <c r="CK2" s="375"/>
      <c r="CL2" s="375"/>
      <c r="CM2" s="375"/>
      <c r="CN2" s="375"/>
      <c r="CO2" s="375"/>
      <c r="CP2" s="375"/>
      <c r="CQ2" s="375"/>
      <c r="CR2" s="375"/>
      <c r="CS2" s="375"/>
      <c r="CT2" s="375"/>
      <c r="CU2" s="375"/>
      <c r="CV2" s="375"/>
      <c r="CW2" s="375"/>
      <c r="CX2" s="376"/>
      <c r="CY2" s="374"/>
      <c r="CZ2" s="375"/>
      <c r="DA2" s="375"/>
      <c r="DB2" s="375"/>
      <c r="DC2" s="375"/>
      <c r="DD2" s="375"/>
      <c r="DE2" s="375"/>
      <c r="DF2" s="375"/>
      <c r="DG2" s="375"/>
      <c r="DH2" s="375"/>
      <c r="DI2" s="375"/>
      <c r="DJ2" s="375"/>
      <c r="DK2" s="375"/>
      <c r="DL2" s="375"/>
      <c r="DM2" s="375"/>
      <c r="DN2" s="375"/>
      <c r="DO2" s="375"/>
      <c r="DP2" s="375"/>
      <c r="DQ2" s="375"/>
      <c r="DR2" s="375"/>
      <c r="DS2" s="375"/>
      <c r="DT2" s="375"/>
      <c r="DU2" s="375"/>
      <c r="DV2" s="375"/>
      <c r="DW2" s="375"/>
      <c r="DX2" s="375"/>
      <c r="DY2" s="375"/>
      <c r="DZ2" s="375"/>
      <c r="EA2" s="375"/>
      <c r="EB2" s="375"/>
      <c r="EC2" s="375"/>
      <c r="ED2" s="375"/>
      <c r="EE2" s="376"/>
      <c r="EF2" s="374"/>
      <c r="EG2" s="375"/>
      <c r="EH2" s="375"/>
      <c r="EI2" s="375"/>
      <c r="EJ2" s="375"/>
      <c r="EK2" s="375"/>
      <c r="EL2" s="375"/>
      <c r="EM2" s="375"/>
      <c r="EN2" s="375"/>
      <c r="EO2" s="375"/>
      <c r="EP2" s="375"/>
      <c r="EQ2" s="375"/>
      <c r="ER2" s="375"/>
      <c r="ES2" s="375"/>
      <c r="ET2" s="375"/>
      <c r="EU2" s="375"/>
      <c r="EV2" s="375"/>
      <c r="EW2" s="375"/>
      <c r="EX2" s="375"/>
      <c r="EY2" s="375"/>
      <c r="EZ2" s="375"/>
      <c r="FA2" s="375"/>
      <c r="FB2" s="375"/>
      <c r="FC2" s="375"/>
      <c r="FD2" s="375"/>
      <c r="FE2" s="375"/>
      <c r="FF2" s="375"/>
      <c r="FG2" s="375"/>
      <c r="FH2" s="375"/>
      <c r="FI2" s="375"/>
      <c r="FJ2" s="375"/>
      <c r="FK2" s="375"/>
      <c r="FL2" s="376"/>
      <c r="FM2" s="374"/>
      <c r="FN2" s="375"/>
      <c r="FO2" s="375"/>
      <c r="FP2" s="375"/>
      <c r="FQ2" s="375"/>
      <c r="FR2" s="375"/>
      <c r="FS2" s="375"/>
      <c r="FT2" s="375"/>
      <c r="FU2" s="375"/>
      <c r="FV2" s="375"/>
      <c r="FW2" s="375"/>
      <c r="FX2" s="375"/>
      <c r="FY2" s="375"/>
      <c r="FZ2" s="375"/>
      <c r="GA2" s="375"/>
      <c r="GB2" s="375"/>
      <c r="GC2" s="375"/>
      <c r="GD2" s="375"/>
      <c r="GE2" s="375"/>
      <c r="GF2" s="375"/>
      <c r="GG2" s="375"/>
      <c r="GH2" s="375"/>
      <c r="GI2" s="375"/>
      <c r="GJ2" s="375"/>
      <c r="GK2" s="375"/>
      <c r="GL2" s="375"/>
      <c r="GM2" s="375"/>
      <c r="GN2" s="375"/>
      <c r="GO2" s="375"/>
      <c r="GP2" s="375"/>
      <c r="GQ2" s="375"/>
      <c r="GR2" s="375"/>
      <c r="GS2" s="376"/>
      <c r="GT2" s="374"/>
      <c r="GU2" s="375"/>
      <c r="GV2" s="375"/>
      <c r="GW2" s="375"/>
      <c r="GX2" s="375"/>
      <c r="GY2" s="375"/>
      <c r="GZ2" s="375"/>
      <c r="HA2" s="375"/>
      <c r="HB2" s="375"/>
      <c r="HC2" s="375"/>
      <c r="HD2" s="375"/>
      <c r="HE2" s="375"/>
      <c r="HF2" s="375"/>
      <c r="HG2" s="375"/>
      <c r="HH2" s="375"/>
      <c r="HI2" s="375"/>
      <c r="HJ2" s="375"/>
      <c r="HK2" s="375"/>
      <c r="HL2" s="375"/>
      <c r="HM2" s="375"/>
      <c r="HN2" s="375"/>
      <c r="HO2" s="375"/>
      <c r="HP2" s="375"/>
      <c r="HQ2" s="375"/>
      <c r="HR2" s="375"/>
      <c r="HS2" s="375"/>
      <c r="HT2" s="375"/>
      <c r="HU2" s="375"/>
      <c r="HV2" s="375"/>
      <c r="HW2" s="375"/>
      <c r="HX2" s="375"/>
      <c r="HY2" s="375"/>
      <c r="HZ2" s="376"/>
    </row>
    <row r="3" spans="1:234" ht="50.1" customHeight="1">
      <c r="A3" s="453" t="s">
        <v>3578</v>
      </c>
      <c r="B3" s="454"/>
      <c r="C3" s="168" t="s">
        <v>3574</v>
      </c>
      <c r="D3" s="374"/>
      <c r="E3" s="375"/>
      <c r="F3" s="375"/>
      <c r="G3" s="375"/>
      <c r="H3" s="375"/>
      <c r="I3" s="375"/>
      <c r="J3" s="375"/>
      <c r="K3" s="375"/>
      <c r="L3" s="375"/>
      <c r="M3" s="375"/>
      <c r="N3" s="375"/>
      <c r="O3" s="375"/>
      <c r="P3" s="375"/>
      <c r="Q3" s="375"/>
      <c r="R3" s="375"/>
      <c r="S3" s="375"/>
      <c r="T3" s="375"/>
      <c r="U3" s="375"/>
      <c r="V3" s="375"/>
      <c r="W3" s="375"/>
      <c r="X3" s="375"/>
      <c r="Y3" s="375"/>
      <c r="Z3" s="375"/>
      <c r="AA3" s="375"/>
      <c r="AB3" s="375"/>
      <c r="AC3" s="375"/>
      <c r="AD3" s="375"/>
      <c r="AE3" s="375"/>
      <c r="AF3" s="375"/>
      <c r="AG3" s="375"/>
      <c r="AH3" s="375"/>
      <c r="AI3" s="375"/>
      <c r="AJ3" s="376"/>
      <c r="AK3" s="374"/>
      <c r="AL3" s="375"/>
      <c r="AM3" s="375"/>
      <c r="AN3" s="375"/>
      <c r="AO3" s="375"/>
      <c r="AP3" s="375"/>
      <c r="AQ3" s="375"/>
      <c r="AR3" s="375"/>
      <c r="AS3" s="375"/>
      <c r="AT3" s="375"/>
      <c r="AU3" s="375"/>
      <c r="AV3" s="375"/>
      <c r="AW3" s="375"/>
      <c r="AX3" s="375"/>
      <c r="AY3" s="375"/>
      <c r="AZ3" s="375"/>
      <c r="BA3" s="375"/>
      <c r="BB3" s="375"/>
      <c r="BC3" s="375"/>
      <c r="BD3" s="375"/>
      <c r="BE3" s="375"/>
      <c r="BF3" s="375"/>
      <c r="BG3" s="375"/>
      <c r="BH3" s="375"/>
      <c r="BI3" s="375"/>
      <c r="BJ3" s="375"/>
      <c r="BK3" s="375"/>
      <c r="BL3" s="375"/>
      <c r="BM3" s="375"/>
      <c r="BN3" s="375"/>
      <c r="BO3" s="375"/>
      <c r="BP3" s="375"/>
      <c r="BQ3" s="376"/>
      <c r="BR3" s="374"/>
      <c r="BS3" s="375"/>
      <c r="BT3" s="375"/>
      <c r="BU3" s="375"/>
      <c r="BV3" s="375"/>
      <c r="BW3" s="375"/>
      <c r="BX3" s="375"/>
      <c r="BY3" s="375"/>
      <c r="BZ3" s="375"/>
      <c r="CA3" s="375"/>
      <c r="CB3" s="375"/>
      <c r="CC3" s="375"/>
      <c r="CD3" s="375"/>
      <c r="CE3" s="375"/>
      <c r="CF3" s="375"/>
      <c r="CG3" s="375"/>
      <c r="CH3" s="375"/>
      <c r="CI3" s="375"/>
      <c r="CJ3" s="375"/>
      <c r="CK3" s="375"/>
      <c r="CL3" s="375"/>
      <c r="CM3" s="375"/>
      <c r="CN3" s="375"/>
      <c r="CO3" s="375"/>
      <c r="CP3" s="375"/>
      <c r="CQ3" s="375"/>
      <c r="CR3" s="375"/>
      <c r="CS3" s="375"/>
      <c r="CT3" s="375"/>
      <c r="CU3" s="375"/>
      <c r="CV3" s="375"/>
      <c r="CW3" s="375"/>
      <c r="CX3" s="376"/>
      <c r="CY3" s="374"/>
      <c r="CZ3" s="375"/>
      <c r="DA3" s="375"/>
      <c r="DB3" s="375"/>
      <c r="DC3" s="375"/>
      <c r="DD3" s="375"/>
      <c r="DE3" s="375"/>
      <c r="DF3" s="375"/>
      <c r="DG3" s="375"/>
      <c r="DH3" s="375"/>
      <c r="DI3" s="375"/>
      <c r="DJ3" s="375"/>
      <c r="DK3" s="375"/>
      <c r="DL3" s="375"/>
      <c r="DM3" s="375"/>
      <c r="DN3" s="375"/>
      <c r="DO3" s="375"/>
      <c r="DP3" s="375"/>
      <c r="DQ3" s="375"/>
      <c r="DR3" s="375"/>
      <c r="DS3" s="375"/>
      <c r="DT3" s="375"/>
      <c r="DU3" s="375"/>
      <c r="DV3" s="375"/>
      <c r="DW3" s="375"/>
      <c r="DX3" s="375"/>
      <c r="DY3" s="375"/>
      <c r="DZ3" s="375"/>
      <c r="EA3" s="375"/>
      <c r="EB3" s="375"/>
      <c r="EC3" s="375"/>
      <c r="ED3" s="375"/>
      <c r="EE3" s="376"/>
      <c r="EF3" s="374"/>
      <c r="EG3" s="375"/>
      <c r="EH3" s="375"/>
      <c r="EI3" s="375"/>
      <c r="EJ3" s="375"/>
      <c r="EK3" s="375"/>
      <c r="EL3" s="375"/>
      <c r="EM3" s="375"/>
      <c r="EN3" s="375"/>
      <c r="EO3" s="375"/>
      <c r="EP3" s="375"/>
      <c r="EQ3" s="375"/>
      <c r="ER3" s="375"/>
      <c r="ES3" s="375"/>
      <c r="ET3" s="375"/>
      <c r="EU3" s="375"/>
      <c r="EV3" s="375"/>
      <c r="EW3" s="375"/>
      <c r="EX3" s="375"/>
      <c r="EY3" s="375"/>
      <c r="EZ3" s="375"/>
      <c r="FA3" s="375"/>
      <c r="FB3" s="375"/>
      <c r="FC3" s="375"/>
      <c r="FD3" s="375"/>
      <c r="FE3" s="375"/>
      <c r="FF3" s="375"/>
      <c r="FG3" s="375"/>
      <c r="FH3" s="375"/>
      <c r="FI3" s="375"/>
      <c r="FJ3" s="375"/>
      <c r="FK3" s="375"/>
      <c r="FL3" s="376"/>
      <c r="FM3" s="374"/>
      <c r="FN3" s="375"/>
      <c r="FO3" s="375"/>
      <c r="FP3" s="375"/>
      <c r="FQ3" s="375"/>
      <c r="FR3" s="375"/>
      <c r="FS3" s="375"/>
      <c r="FT3" s="375"/>
      <c r="FU3" s="375"/>
      <c r="FV3" s="375"/>
      <c r="FW3" s="375"/>
      <c r="FX3" s="375"/>
      <c r="FY3" s="375"/>
      <c r="FZ3" s="375"/>
      <c r="GA3" s="375"/>
      <c r="GB3" s="375"/>
      <c r="GC3" s="375"/>
      <c r="GD3" s="375"/>
      <c r="GE3" s="375"/>
      <c r="GF3" s="375"/>
      <c r="GG3" s="375"/>
      <c r="GH3" s="375"/>
      <c r="GI3" s="375"/>
      <c r="GJ3" s="375"/>
      <c r="GK3" s="375"/>
      <c r="GL3" s="375"/>
      <c r="GM3" s="375"/>
      <c r="GN3" s="375"/>
      <c r="GO3" s="375"/>
      <c r="GP3" s="375"/>
      <c r="GQ3" s="375"/>
      <c r="GR3" s="375"/>
      <c r="GS3" s="376"/>
      <c r="GT3" s="374"/>
      <c r="GU3" s="375"/>
      <c r="GV3" s="375"/>
      <c r="GW3" s="375"/>
      <c r="GX3" s="375"/>
      <c r="GY3" s="375"/>
      <c r="GZ3" s="375"/>
      <c r="HA3" s="375"/>
      <c r="HB3" s="375"/>
      <c r="HC3" s="375"/>
      <c r="HD3" s="375"/>
      <c r="HE3" s="375"/>
      <c r="HF3" s="375"/>
      <c r="HG3" s="375"/>
      <c r="HH3" s="375"/>
      <c r="HI3" s="375"/>
      <c r="HJ3" s="375"/>
      <c r="HK3" s="375"/>
      <c r="HL3" s="375"/>
      <c r="HM3" s="375"/>
      <c r="HN3" s="375"/>
      <c r="HO3" s="375"/>
      <c r="HP3" s="375"/>
      <c r="HQ3" s="375"/>
      <c r="HR3" s="375"/>
      <c r="HS3" s="375"/>
      <c r="HT3" s="375"/>
      <c r="HU3" s="375"/>
      <c r="HV3" s="375"/>
      <c r="HW3" s="375"/>
      <c r="HX3" s="375"/>
      <c r="HY3" s="375"/>
      <c r="HZ3" s="376"/>
    </row>
    <row r="4" spans="1:234" ht="50.1" customHeight="1">
      <c r="A4" s="455" t="s">
        <v>3570</v>
      </c>
      <c r="B4" s="456"/>
      <c r="C4" s="199" t="s">
        <v>2929</v>
      </c>
      <c r="D4" s="374"/>
      <c r="E4" s="375"/>
      <c r="F4" s="375"/>
      <c r="G4" s="375"/>
      <c r="H4" s="375"/>
      <c r="I4" s="375"/>
      <c r="J4" s="375"/>
      <c r="K4" s="375"/>
      <c r="L4" s="375"/>
      <c r="M4" s="375"/>
      <c r="N4" s="375"/>
      <c r="O4" s="375"/>
      <c r="P4" s="375"/>
      <c r="Q4" s="375"/>
      <c r="R4" s="375"/>
      <c r="S4" s="375"/>
      <c r="T4" s="375"/>
      <c r="U4" s="375"/>
      <c r="V4" s="375"/>
      <c r="W4" s="375"/>
      <c r="X4" s="375"/>
      <c r="Y4" s="375"/>
      <c r="Z4" s="375"/>
      <c r="AA4" s="375"/>
      <c r="AB4" s="375"/>
      <c r="AC4" s="375"/>
      <c r="AD4" s="375"/>
      <c r="AE4" s="375"/>
      <c r="AF4" s="375"/>
      <c r="AG4" s="375"/>
      <c r="AH4" s="375"/>
      <c r="AI4" s="375"/>
      <c r="AJ4" s="376"/>
      <c r="AK4" s="374"/>
      <c r="AL4" s="375"/>
      <c r="AM4" s="375"/>
      <c r="AN4" s="375"/>
      <c r="AO4" s="375"/>
      <c r="AP4" s="375"/>
      <c r="AQ4" s="375"/>
      <c r="AR4" s="375"/>
      <c r="AS4" s="375"/>
      <c r="AT4" s="375"/>
      <c r="AU4" s="375"/>
      <c r="AV4" s="375"/>
      <c r="AW4" s="375"/>
      <c r="AX4" s="375"/>
      <c r="AY4" s="375"/>
      <c r="AZ4" s="375"/>
      <c r="BA4" s="375"/>
      <c r="BB4" s="375"/>
      <c r="BC4" s="375"/>
      <c r="BD4" s="375"/>
      <c r="BE4" s="375"/>
      <c r="BF4" s="375"/>
      <c r="BG4" s="375"/>
      <c r="BH4" s="375"/>
      <c r="BI4" s="375"/>
      <c r="BJ4" s="375"/>
      <c r="BK4" s="375"/>
      <c r="BL4" s="375"/>
      <c r="BM4" s="375"/>
      <c r="BN4" s="375"/>
      <c r="BO4" s="375"/>
      <c r="BP4" s="375"/>
      <c r="BQ4" s="376"/>
      <c r="BR4" s="374"/>
      <c r="BS4" s="375"/>
      <c r="BT4" s="375"/>
      <c r="BU4" s="375"/>
      <c r="BV4" s="375"/>
      <c r="BW4" s="375"/>
      <c r="BX4" s="375"/>
      <c r="BY4" s="375"/>
      <c r="BZ4" s="375"/>
      <c r="CA4" s="375"/>
      <c r="CB4" s="375"/>
      <c r="CC4" s="375"/>
      <c r="CD4" s="375"/>
      <c r="CE4" s="375"/>
      <c r="CF4" s="375"/>
      <c r="CG4" s="375"/>
      <c r="CH4" s="375"/>
      <c r="CI4" s="375"/>
      <c r="CJ4" s="375"/>
      <c r="CK4" s="375"/>
      <c r="CL4" s="375"/>
      <c r="CM4" s="375"/>
      <c r="CN4" s="375"/>
      <c r="CO4" s="375"/>
      <c r="CP4" s="375"/>
      <c r="CQ4" s="375"/>
      <c r="CR4" s="375"/>
      <c r="CS4" s="375"/>
      <c r="CT4" s="375"/>
      <c r="CU4" s="375"/>
      <c r="CV4" s="375"/>
      <c r="CW4" s="375"/>
      <c r="CX4" s="376"/>
      <c r="CY4" s="374"/>
      <c r="CZ4" s="375"/>
      <c r="DA4" s="375"/>
      <c r="DB4" s="375"/>
      <c r="DC4" s="375"/>
      <c r="DD4" s="375"/>
      <c r="DE4" s="375"/>
      <c r="DF4" s="375"/>
      <c r="DG4" s="375"/>
      <c r="DH4" s="375"/>
      <c r="DI4" s="375"/>
      <c r="DJ4" s="375"/>
      <c r="DK4" s="375"/>
      <c r="DL4" s="375"/>
      <c r="DM4" s="375"/>
      <c r="DN4" s="375"/>
      <c r="DO4" s="375"/>
      <c r="DP4" s="375"/>
      <c r="DQ4" s="375"/>
      <c r="DR4" s="375"/>
      <c r="DS4" s="375"/>
      <c r="DT4" s="375"/>
      <c r="DU4" s="375"/>
      <c r="DV4" s="375"/>
      <c r="DW4" s="375"/>
      <c r="DX4" s="375"/>
      <c r="DY4" s="375"/>
      <c r="DZ4" s="375"/>
      <c r="EA4" s="375"/>
      <c r="EB4" s="375"/>
      <c r="EC4" s="375"/>
      <c r="ED4" s="375"/>
      <c r="EE4" s="376"/>
      <c r="EF4" s="374"/>
      <c r="EG4" s="375"/>
      <c r="EH4" s="375"/>
      <c r="EI4" s="375"/>
      <c r="EJ4" s="375"/>
      <c r="EK4" s="375"/>
      <c r="EL4" s="375"/>
      <c r="EM4" s="375"/>
      <c r="EN4" s="375"/>
      <c r="EO4" s="375"/>
      <c r="EP4" s="375"/>
      <c r="EQ4" s="375"/>
      <c r="ER4" s="375"/>
      <c r="ES4" s="375"/>
      <c r="ET4" s="375"/>
      <c r="EU4" s="375"/>
      <c r="EV4" s="375"/>
      <c r="EW4" s="375"/>
      <c r="EX4" s="375"/>
      <c r="EY4" s="375"/>
      <c r="EZ4" s="375"/>
      <c r="FA4" s="375"/>
      <c r="FB4" s="375"/>
      <c r="FC4" s="375"/>
      <c r="FD4" s="375"/>
      <c r="FE4" s="375"/>
      <c r="FF4" s="375"/>
      <c r="FG4" s="375"/>
      <c r="FH4" s="375"/>
      <c r="FI4" s="375"/>
      <c r="FJ4" s="375"/>
      <c r="FK4" s="375"/>
      <c r="FL4" s="376"/>
      <c r="FM4" s="374"/>
      <c r="FN4" s="375"/>
      <c r="FO4" s="375"/>
      <c r="FP4" s="375"/>
      <c r="FQ4" s="375"/>
      <c r="FR4" s="375"/>
      <c r="FS4" s="375"/>
      <c r="FT4" s="375"/>
      <c r="FU4" s="375"/>
      <c r="FV4" s="375"/>
      <c r="FW4" s="375"/>
      <c r="FX4" s="375"/>
      <c r="FY4" s="375"/>
      <c r="FZ4" s="375"/>
      <c r="GA4" s="375"/>
      <c r="GB4" s="375"/>
      <c r="GC4" s="375"/>
      <c r="GD4" s="375"/>
      <c r="GE4" s="375"/>
      <c r="GF4" s="375"/>
      <c r="GG4" s="375"/>
      <c r="GH4" s="375"/>
      <c r="GI4" s="375"/>
      <c r="GJ4" s="375"/>
      <c r="GK4" s="375"/>
      <c r="GL4" s="375"/>
      <c r="GM4" s="375"/>
      <c r="GN4" s="375"/>
      <c r="GO4" s="375"/>
      <c r="GP4" s="375"/>
      <c r="GQ4" s="375"/>
      <c r="GR4" s="375"/>
      <c r="GS4" s="376"/>
      <c r="GT4" s="374"/>
      <c r="GU4" s="375"/>
      <c r="GV4" s="375"/>
      <c r="GW4" s="375"/>
      <c r="GX4" s="375"/>
      <c r="GY4" s="375"/>
      <c r="GZ4" s="375"/>
      <c r="HA4" s="375"/>
      <c r="HB4" s="375"/>
      <c r="HC4" s="375"/>
      <c r="HD4" s="375"/>
      <c r="HE4" s="375"/>
      <c r="HF4" s="375"/>
      <c r="HG4" s="375"/>
      <c r="HH4" s="375"/>
      <c r="HI4" s="375"/>
      <c r="HJ4" s="375"/>
      <c r="HK4" s="375"/>
      <c r="HL4" s="375"/>
      <c r="HM4" s="375"/>
      <c r="HN4" s="375"/>
      <c r="HO4" s="375"/>
      <c r="HP4" s="375"/>
      <c r="HQ4" s="375"/>
      <c r="HR4" s="375"/>
      <c r="HS4" s="375"/>
      <c r="HT4" s="375"/>
      <c r="HU4" s="375"/>
      <c r="HV4" s="375"/>
      <c r="HW4" s="375"/>
      <c r="HX4" s="375"/>
      <c r="HY4" s="375"/>
      <c r="HZ4" s="376"/>
    </row>
    <row r="5" spans="1:234" ht="50.1" customHeight="1">
      <c r="A5" s="415" t="s">
        <v>55</v>
      </c>
      <c r="B5" s="416"/>
      <c r="C5" s="169">
        <v>6</v>
      </c>
      <c r="D5" s="374"/>
      <c r="E5" s="375"/>
      <c r="F5" s="375"/>
      <c r="G5" s="375"/>
      <c r="H5" s="375"/>
      <c r="I5" s="375"/>
      <c r="J5" s="375"/>
      <c r="K5" s="375"/>
      <c r="L5" s="375"/>
      <c r="M5" s="375"/>
      <c r="N5" s="375"/>
      <c r="O5" s="375"/>
      <c r="P5" s="375"/>
      <c r="Q5" s="375"/>
      <c r="R5" s="375"/>
      <c r="S5" s="375"/>
      <c r="T5" s="375"/>
      <c r="U5" s="375"/>
      <c r="V5" s="375"/>
      <c r="W5" s="375"/>
      <c r="X5" s="375"/>
      <c r="Y5" s="375"/>
      <c r="Z5" s="375"/>
      <c r="AA5" s="375"/>
      <c r="AB5" s="375"/>
      <c r="AC5" s="375"/>
      <c r="AD5" s="375"/>
      <c r="AE5" s="375"/>
      <c r="AF5" s="375"/>
      <c r="AG5" s="375"/>
      <c r="AH5" s="375"/>
      <c r="AI5" s="375"/>
      <c r="AJ5" s="376"/>
      <c r="AK5" s="374"/>
      <c r="AL5" s="375"/>
      <c r="AM5" s="375"/>
      <c r="AN5" s="375"/>
      <c r="AO5" s="375"/>
      <c r="AP5" s="375"/>
      <c r="AQ5" s="375"/>
      <c r="AR5" s="375"/>
      <c r="AS5" s="375"/>
      <c r="AT5" s="375"/>
      <c r="AU5" s="375"/>
      <c r="AV5" s="375"/>
      <c r="AW5" s="375"/>
      <c r="AX5" s="375"/>
      <c r="AY5" s="375"/>
      <c r="AZ5" s="375"/>
      <c r="BA5" s="375"/>
      <c r="BB5" s="375"/>
      <c r="BC5" s="375"/>
      <c r="BD5" s="375"/>
      <c r="BE5" s="375"/>
      <c r="BF5" s="375"/>
      <c r="BG5" s="375"/>
      <c r="BH5" s="375"/>
      <c r="BI5" s="375"/>
      <c r="BJ5" s="375"/>
      <c r="BK5" s="375"/>
      <c r="BL5" s="375"/>
      <c r="BM5" s="375"/>
      <c r="BN5" s="375"/>
      <c r="BO5" s="375"/>
      <c r="BP5" s="375"/>
      <c r="BQ5" s="376"/>
      <c r="BR5" s="374"/>
      <c r="BS5" s="375"/>
      <c r="BT5" s="375"/>
      <c r="BU5" s="375"/>
      <c r="BV5" s="375"/>
      <c r="BW5" s="375"/>
      <c r="BX5" s="375"/>
      <c r="BY5" s="375"/>
      <c r="BZ5" s="375"/>
      <c r="CA5" s="375"/>
      <c r="CB5" s="375"/>
      <c r="CC5" s="375"/>
      <c r="CD5" s="375"/>
      <c r="CE5" s="375"/>
      <c r="CF5" s="375"/>
      <c r="CG5" s="375"/>
      <c r="CH5" s="375"/>
      <c r="CI5" s="375"/>
      <c r="CJ5" s="375"/>
      <c r="CK5" s="375"/>
      <c r="CL5" s="375"/>
      <c r="CM5" s="375"/>
      <c r="CN5" s="375"/>
      <c r="CO5" s="375"/>
      <c r="CP5" s="375"/>
      <c r="CQ5" s="375"/>
      <c r="CR5" s="375"/>
      <c r="CS5" s="375"/>
      <c r="CT5" s="375"/>
      <c r="CU5" s="375"/>
      <c r="CV5" s="375"/>
      <c r="CW5" s="375"/>
      <c r="CX5" s="376"/>
      <c r="CY5" s="374"/>
      <c r="CZ5" s="375"/>
      <c r="DA5" s="375"/>
      <c r="DB5" s="375"/>
      <c r="DC5" s="375"/>
      <c r="DD5" s="375"/>
      <c r="DE5" s="375"/>
      <c r="DF5" s="375"/>
      <c r="DG5" s="375"/>
      <c r="DH5" s="375"/>
      <c r="DI5" s="375"/>
      <c r="DJ5" s="375"/>
      <c r="DK5" s="375"/>
      <c r="DL5" s="375"/>
      <c r="DM5" s="375"/>
      <c r="DN5" s="375"/>
      <c r="DO5" s="375"/>
      <c r="DP5" s="375"/>
      <c r="DQ5" s="375"/>
      <c r="DR5" s="375"/>
      <c r="DS5" s="375"/>
      <c r="DT5" s="375"/>
      <c r="DU5" s="375"/>
      <c r="DV5" s="375"/>
      <c r="DW5" s="375"/>
      <c r="DX5" s="375"/>
      <c r="DY5" s="375"/>
      <c r="DZ5" s="375"/>
      <c r="EA5" s="375"/>
      <c r="EB5" s="375"/>
      <c r="EC5" s="375"/>
      <c r="ED5" s="375"/>
      <c r="EE5" s="376"/>
      <c r="EF5" s="374"/>
      <c r="EG5" s="375"/>
      <c r="EH5" s="375"/>
      <c r="EI5" s="375"/>
      <c r="EJ5" s="375"/>
      <c r="EK5" s="375"/>
      <c r="EL5" s="375"/>
      <c r="EM5" s="375"/>
      <c r="EN5" s="375"/>
      <c r="EO5" s="375"/>
      <c r="EP5" s="375"/>
      <c r="EQ5" s="375"/>
      <c r="ER5" s="375"/>
      <c r="ES5" s="375"/>
      <c r="ET5" s="375"/>
      <c r="EU5" s="375"/>
      <c r="EV5" s="375"/>
      <c r="EW5" s="375"/>
      <c r="EX5" s="375"/>
      <c r="EY5" s="375"/>
      <c r="EZ5" s="375"/>
      <c r="FA5" s="375"/>
      <c r="FB5" s="375"/>
      <c r="FC5" s="375"/>
      <c r="FD5" s="375"/>
      <c r="FE5" s="375"/>
      <c r="FF5" s="375"/>
      <c r="FG5" s="375"/>
      <c r="FH5" s="375"/>
      <c r="FI5" s="375"/>
      <c r="FJ5" s="375"/>
      <c r="FK5" s="375"/>
      <c r="FL5" s="376"/>
      <c r="FM5" s="374"/>
      <c r="FN5" s="375"/>
      <c r="FO5" s="375"/>
      <c r="FP5" s="375"/>
      <c r="FQ5" s="375"/>
      <c r="FR5" s="375"/>
      <c r="FS5" s="375"/>
      <c r="FT5" s="375"/>
      <c r="FU5" s="375"/>
      <c r="FV5" s="375"/>
      <c r="FW5" s="375"/>
      <c r="FX5" s="375"/>
      <c r="FY5" s="375"/>
      <c r="FZ5" s="375"/>
      <c r="GA5" s="375"/>
      <c r="GB5" s="375"/>
      <c r="GC5" s="375"/>
      <c r="GD5" s="375"/>
      <c r="GE5" s="375"/>
      <c r="GF5" s="375"/>
      <c r="GG5" s="375"/>
      <c r="GH5" s="375"/>
      <c r="GI5" s="375"/>
      <c r="GJ5" s="375"/>
      <c r="GK5" s="375"/>
      <c r="GL5" s="375"/>
      <c r="GM5" s="375"/>
      <c r="GN5" s="375"/>
      <c r="GO5" s="375"/>
      <c r="GP5" s="375"/>
      <c r="GQ5" s="375"/>
      <c r="GR5" s="375"/>
      <c r="GS5" s="376"/>
      <c r="GT5" s="374"/>
      <c r="GU5" s="375"/>
      <c r="GV5" s="375"/>
      <c r="GW5" s="375"/>
      <c r="GX5" s="375"/>
      <c r="GY5" s="375"/>
      <c r="GZ5" s="375"/>
      <c r="HA5" s="375"/>
      <c r="HB5" s="375"/>
      <c r="HC5" s="375"/>
      <c r="HD5" s="375"/>
      <c r="HE5" s="375"/>
      <c r="HF5" s="375"/>
      <c r="HG5" s="375"/>
      <c r="HH5" s="375"/>
      <c r="HI5" s="375"/>
      <c r="HJ5" s="375"/>
      <c r="HK5" s="375"/>
      <c r="HL5" s="375"/>
      <c r="HM5" s="375"/>
      <c r="HN5" s="375"/>
      <c r="HO5" s="375"/>
      <c r="HP5" s="375"/>
      <c r="HQ5" s="375"/>
      <c r="HR5" s="375"/>
      <c r="HS5" s="375"/>
      <c r="HT5" s="375"/>
      <c r="HU5" s="375"/>
      <c r="HV5" s="375"/>
      <c r="HW5" s="375"/>
      <c r="HX5" s="375"/>
      <c r="HY5" s="375"/>
      <c r="HZ5" s="376"/>
    </row>
    <row r="6" spans="1:234" ht="50.1" customHeight="1">
      <c r="A6" s="415" t="s">
        <v>3571</v>
      </c>
      <c r="B6" s="416"/>
      <c r="C6" s="170">
        <v>41182</v>
      </c>
      <c r="D6" s="374"/>
      <c r="E6" s="375"/>
      <c r="F6" s="375"/>
      <c r="G6" s="375"/>
      <c r="H6" s="375"/>
      <c r="I6" s="375"/>
      <c r="J6" s="375"/>
      <c r="K6" s="375"/>
      <c r="L6" s="375"/>
      <c r="M6" s="375"/>
      <c r="N6" s="375"/>
      <c r="O6" s="375"/>
      <c r="P6" s="375"/>
      <c r="Q6" s="375"/>
      <c r="R6" s="375"/>
      <c r="S6" s="375"/>
      <c r="T6" s="375"/>
      <c r="U6" s="375"/>
      <c r="V6" s="375"/>
      <c r="W6" s="375"/>
      <c r="X6" s="375"/>
      <c r="Y6" s="375"/>
      <c r="Z6" s="375"/>
      <c r="AA6" s="375"/>
      <c r="AB6" s="375"/>
      <c r="AC6" s="375"/>
      <c r="AD6" s="375"/>
      <c r="AE6" s="375"/>
      <c r="AF6" s="375"/>
      <c r="AG6" s="375"/>
      <c r="AH6" s="375"/>
      <c r="AI6" s="375"/>
      <c r="AJ6" s="376"/>
      <c r="AK6" s="374"/>
      <c r="AL6" s="375"/>
      <c r="AM6" s="375"/>
      <c r="AN6" s="375"/>
      <c r="AO6" s="375"/>
      <c r="AP6" s="375"/>
      <c r="AQ6" s="375"/>
      <c r="AR6" s="375"/>
      <c r="AS6" s="375"/>
      <c r="AT6" s="375"/>
      <c r="AU6" s="375"/>
      <c r="AV6" s="375"/>
      <c r="AW6" s="375"/>
      <c r="AX6" s="375"/>
      <c r="AY6" s="375"/>
      <c r="AZ6" s="375"/>
      <c r="BA6" s="375"/>
      <c r="BB6" s="375"/>
      <c r="BC6" s="375"/>
      <c r="BD6" s="375"/>
      <c r="BE6" s="375"/>
      <c r="BF6" s="375"/>
      <c r="BG6" s="375"/>
      <c r="BH6" s="375"/>
      <c r="BI6" s="375"/>
      <c r="BJ6" s="375"/>
      <c r="BK6" s="375"/>
      <c r="BL6" s="375"/>
      <c r="BM6" s="375"/>
      <c r="BN6" s="375"/>
      <c r="BO6" s="375"/>
      <c r="BP6" s="375"/>
      <c r="BQ6" s="376"/>
      <c r="BR6" s="374"/>
      <c r="BS6" s="375"/>
      <c r="BT6" s="375"/>
      <c r="BU6" s="375"/>
      <c r="BV6" s="375"/>
      <c r="BW6" s="375"/>
      <c r="BX6" s="375"/>
      <c r="BY6" s="375"/>
      <c r="BZ6" s="375"/>
      <c r="CA6" s="375"/>
      <c r="CB6" s="375"/>
      <c r="CC6" s="375"/>
      <c r="CD6" s="375"/>
      <c r="CE6" s="375"/>
      <c r="CF6" s="375"/>
      <c r="CG6" s="375"/>
      <c r="CH6" s="375"/>
      <c r="CI6" s="375"/>
      <c r="CJ6" s="375"/>
      <c r="CK6" s="375"/>
      <c r="CL6" s="375"/>
      <c r="CM6" s="375"/>
      <c r="CN6" s="375"/>
      <c r="CO6" s="375"/>
      <c r="CP6" s="375"/>
      <c r="CQ6" s="375"/>
      <c r="CR6" s="375"/>
      <c r="CS6" s="375"/>
      <c r="CT6" s="375"/>
      <c r="CU6" s="375"/>
      <c r="CV6" s="375"/>
      <c r="CW6" s="375"/>
      <c r="CX6" s="376"/>
      <c r="CY6" s="374"/>
      <c r="CZ6" s="375"/>
      <c r="DA6" s="375"/>
      <c r="DB6" s="375"/>
      <c r="DC6" s="375"/>
      <c r="DD6" s="375"/>
      <c r="DE6" s="375"/>
      <c r="DF6" s="375"/>
      <c r="DG6" s="375"/>
      <c r="DH6" s="375"/>
      <c r="DI6" s="375"/>
      <c r="DJ6" s="375"/>
      <c r="DK6" s="375"/>
      <c r="DL6" s="375"/>
      <c r="DM6" s="375"/>
      <c r="DN6" s="375"/>
      <c r="DO6" s="375"/>
      <c r="DP6" s="375"/>
      <c r="DQ6" s="375"/>
      <c r="DR6" s="375"/>
      <c r="DS6" s="375"/>
      <c r="DT6" s="375"/>
      <c r="DU6" s="375"/>
      <c r="DV6" s="375"/>
      <c r="DW6" s="375"/>
      <c r="DX6" s="375"/>
      <c r="DY6" s="375"/>
      <c r="DZ6" s="375"/>
      <c r="EA6" s="375"/>
      <c r="EB6" s="375"/>
      <c r="EC6" s="375"/>
      <c r="ED6" s="375"/>
      <c r="EE6" s="376"/>
      <c r="EF6" s="374"/>
      <c r="EG6" s="375"/>
      <c r="EH6" s="375"/>
      <c r="EI6" s="375"/>
      <c r="EJ6" s="375"/>
      <c r="EK6" s="375"/>
      <c r="EL6" s="375"/>
      <c r="EM6" s="375"/>
      <c r="EN6" s="375"/>
      <c r="EO6" s="375"/>
      <c r="EP6" s="375"/>
      <c r="EQ6" s="375"/>
      <c r="ER6" s="375"/>
      <c r="ES6" s="375"/>
      <c r="ET6" s="375"/>
      <c r="EU6" s="375"/>
      <c r="EV6" s="375"/>
      <c r="EW6" s="375"/>
      <c r="EX6" s="375"/>
      <c r="EY6" s="375"/>
      <c r="EZ6" s="375"/>
      <c r="FA6" s="375"/>
      <c r="FB6" s="375"/>
      <c r="FC6" s="375"/>
      <c r="FD6" s="375"/>
      <c r="FE6" s="375"/>
      <c r="FF6" s="375"/>
      <c r="FG6" s="375"/>
      <c r="FH6" s="375"/>
      <c r="FI6" s="375"/>
      <c r="FJ6" s="375"/>
      <c r="FK6" s="375"/>
      <c r="FL6" s="376"/>
      <c r="FM6" s="374"/>
      <c r="FN6" s="375"/>
      <c r="FO6" s="375"/>
      <c r="FP6" s="375"/>
      <c r="FQ6" s="375"/>
      <c r="FR6" s="375"/>
      <c r="FS6" s="375"/>
      <c r="FT6" s="375"/>
      <c r="FU6" s="375"/>
      <c r="FV6" s="375"/>
      <c r="FW6" s="375"/>
      <c r="FX6" s="375"/>
      <c r="FY6" s="375"/>
      <c r="FZ6" s="375"/>
      <c r="GA6" s="375"/>
      <c r="GB6" s="375"/>
      <c r="GC6" s="375"/>
      <c r="GD6" s="375"/>
      <c r="GE6" s="375"/>
      <c r="GF6" s="375"/>
      <c r="GG6" s="375"/>
      <c r="GH6" s="375"/>
      <c r="GI6" s="375"/>
      <c r="GJ6" s="375"/>
      <c r="GK6" s="375"/>
      <c r="GL6" s="375"/>
      <c r="GM6" s="375"/>
      <c r="GN6" s="375"/>
      <c r="GO6" s="375"/>
      <c r="GP6" s="375"/>
      <c r="GQ6" s="375"/>
      <c r="GR6" s="375"/>
      <c r="GS6" s="376"/>
      <c r="GT6" s="374"/>
      <c r="GU6" s="375"/>
      <c r="GV6" s="375"/>
      <c r="GW6" s="375"/>
      <c r="GX6" s="375"/>
      <c r="GY6" s="375"/>
      <c r="GZ6" s="375"/>
      <c r="HA6" s="375"/>
      <c r="HB6" s="375"/>
      <c r="HC6" s="375"/>
      <c r="HD6" s="375"/>
      <c r="HE6" s="375"/>
      <c r="HF6" s="375"/>
      <c r="HG6" s="375"/>
      <c r="HH6" s="375"/>
      <c r="HI6" s="375"/>
      <c r="HJ6" s="375"/>
      <c r="HK6" s="375"/>
      <c r="HL6" s="375"/>
      <c r="HM6" s="375"/>
      <c r="HN6" s="375"/>
      <c r="HO6" s="375"/>
      <c r="HP6" s="375"/>
      <c r="HQ6" s="375"/>
      <c r="HR6" s="375"/>
      <c r="HS6" s="375"/>
      <c r="HT6" s="375"/>
      <c r="HU6" s="375"/>
      <c r="HV6" s="375"/>
      <c r="HW6" s="375"/>
      <c r="HX6" s="375"/>
      <c r="HY6" s="375"/>
      <c r="HZ6" s="376"/>
    </row>
    <row r="7" spans="1:234" ht="60" customHeight="1" outlineLevel="1">
      <c r="A7" s="415" t="s">
        <v>1707</v>
      </c>
      <c r="B7" s="416"/>
      <c r="C7" s="117"/>
      <c r="D7" s="374"/>
      <c r="E7" s="375"/>
      <c r="F7" s="375"/>
      <c r="G7" s="375"/>
      <c r="H7" s="375"/>
      <c r="I7" s="375"/>
      <c r="J7" s="375"/>
      <c r="K7" s="375"/>
      <c r="L7" s="375"/>
      <c r="M7" s="375"/>
      <c r="N7" s="375"/>
      <c r="O7" s="375"/>
      <c r="P7" s="375"/>
      <c r="Q7" s="375"/>
      <c r="R7" s="375"/>
      <c r="S7" s="375"/>
      <c r="T7" s="375"/>
      <c r="U7" s="375"/>
      <c r="V7" s="375"/>
      <c r="W7" s="375"/>
      <c r="X7" s="375"/>
      <c r="Y7" s="375"/>
      <c r="Z7" s="375"/>
      <c r="AA7" s="375"/>
      <c r="AB7" s="375"/>
      <c r="AC7" s="375"/>
      <c r="AD7" s="375"/>
      <c r="AE7" s="375"/>
      <c r="AF7" s="375"/>
      <c r="AG7" s="375"/>
      <c r="AH7" s="375"/>
      <c r="AI7" s="375"/>
      <c r="AJ7" s="376"/>
      <c r="AK7" s="374"/>
      <c r="AL7" s="375"/>
      <c r="AM7" s="375"/>
      <c r="AN7" s="375"/>
      <c r="AO7" s="375"/>
      <c r="AP7" s="375"/>
      <c r="AQ7" s="375"/>
      <c r="AR7" s="375"/>
      <c r="AS7" s="375"/>
      <c r="AT7" s="375"/>
      <c r="AU7" s="375"/>
      <c r="AV7" s="375"/>
      <c r="AW7" s="375"/>
      <c r="AX7" s="375"/>
      <c r="AY7" s="375"/>
      <c r="AZ7" s="375"/>
      <c r="BA7" s="375"/>
      <c r="BB7" s="375"/>
      <c r="BC7" s="375"/>
      <c r="BD7" s="375"/>
      <c r="BE7" s="375"/>
      <c r="BF7" s="375"/>
      <c r="BG7" s="375"/>
      <c r="BH7" s="375"/>
      <c r="BI7" s="375"/>
      <c r="BJ7" s="375"/>
      <c r="BK7" s="375"/>
      <c r="BL7" s="375"/>
      <c r="BM7" s="375"/>
      <c r="BN7" s="375"/>
      <c r="BO7" s="375"/>
      <c r="BP7" s="375"/>
      <c r="BQ7" s="376"/>
      <c r="BR7" s="374"/>
      <c r="BS7" s="375"/>
      <c r="BT7" s="375"/>
      <c r="BU7" s="375"/>
      <c r="BV7" s="375"/>
      <c r="BW7" s="375"/>
      <c r="BX7" s="375"/>
      <c r="BY7" s="375"/>
      <c r="BZ7" s="375"/>
      <c r="CA7" s="375"/>
      <c r="CB7" s="375"/>
      <c r="CC7" s="375"/>
      <c r="CD7" s="375"/>
      <c r="CE7" s="375"/>
      <c r="CF7" s="375"/>
      <c r="CG7" s="375"/>
      <c r="CH7" s="375"/>
      <c r="CI7" s="375"/>
      <c r="CJ7" s="375"/>
      <c r="CK7" s="375"/>
      <c r="CL7" s="375"/>
      <c r="CM7" s="375"/>
      <c r="CN7" s="375"/>
      <c r="CO7" s="375"/>
      <c r="CP7" s="375"/>
      <c r="CQ7" s="375"/>
      <c r="CR7" s="375"/>
      <c r="CS7" s="375"/>
      <c r="CT7" s="375"/>
      <c r="CU7" s="375"/>
      <c r="CV7" s="375"/>
      <c r="CW7" s="375"/>
      <c r="CX7" s="376"/>
      <c r="CY7" s="374"/>
      <c r="CZ7" s="375"/>
      <c r="DA7" s="375"/>
      <c r="DB7" s="375"/>
      <c r="DC7" s="375"/>
      <c r="DD7" s="375"/>
      <c r="DE7" s="375"/>
      <c r="DF7" s="375"/>
      <c r="DG7" s="375"/>
      <c r="DH7" s="375"/>
      <c r="DI7" s="375"/>
      <c r="DJ7" s="375"/>
      <c r="DK7" s="375"/>
      <c r="DL7" s="375"/>
      <c r="DM7" s="375"/>
      <c r="DN7" s="375"/>
      <c r="DO7" s="375"/>
      <c r="DP7" s="375"/>
      <c r="DQ7" s="375"/>
      <c r="DR7" s="375"/>
      <c r="DS7" s="375"/>
      <c r="DT7" s="375"/>
      <c r="DU7" s="375"/>
      <c r="DV7" s="375"/>
      <c r="DW7" s="375"/>
      <c r="DX7" s="375"/>
      <c r="DY7" s="375"/>
      <c r="DZ7" s="375"/>
      <c r="EA7" s="375"/>
      <c r="EB7" s="375"/>
      <c r="EC7" s="375"/>
      <c r="ED7" s="375"/>
      <c r="EE7" s="376"/>
      <c r="EF7" s="374"/>
      <c r="EG7" s="375"/>
      <c r="EH7" s="375"/>
      <c r="EI7" s="375"/>
      <c r="EJ7" s="375"/>
      <c r="EK7" s="375"/>
      <c r="EL7" s="375"/>
      <c r="EM7" s="375"/>
      <c r="EN7" s="375"/>
      <c r="EO7" s="375"/>
      <c r="EP7" s="375"/>
      <c r="EQ7" s="375"/>
      <c r="ER7" s="375"/>
      <c r="ES7" s="375"/>
      <c r="ET7" s="375"/>
      <c r="EU7" s="375"/>
      <c r="EV7" s="375"/>
      <c r="EW7" s="375"/>
      <c r="EX7" s="375"/>
      <c r="EY7" s="375"/>
      <c r="EZ7" s="375"/>
      <c r="FA7" s="375"/>
      <c r="FB7" s="375"/>
      <c r="FC7" s="375"/>
      <c r="FD7" s="375"/>
      <c r="FE7" s="375"/>
      <c r="FF7" s="375"/>
      <c r="FG7" s="375"/>
      <c r="FH7" s="375"/>
      <c r="FI7" s="375"/>
      <c r="FJ7" s="375"/>
      <c r="FK7" s="375"/>
      <c r="FL7" s="376"/>
      <c r="FM7" s="374"/>
      <c r="FN7" s="375"/>
      <c r="FO7" s="375"/>
      <c r="FP7" s="375"/>
      <c r="FQ7" s="375"/>
      <c r="FR7" s="375"/>
      <c r="FS7" s="375"/>
      <c r="FT7" s="375"/>
      <c r="FU7" s="375"/>
      <c r="FV7" s="375"/>
      <c r="FW7" s="375"/>
      <c r="FX7" s="375"/>
      <c r="FY7" s="375"/>
      <c r="FZ7" s="375"/>
      <c r="GA7" s="375"/>
      <c r="GB7" s="375"/>
      <c r="GC7" s="375"/>
      <c r="GD7" s="375"/>
      <c r="GE7" s="375"/>
      <c r="GF7" s="375"/>
      <c r="GG7" s="375"/>
      <c r="GH7" s="375"/>
      <c r="GI7" s="375"/>
      <c r="GJ7" s="375"/>
      <c r="GK7" s="375"/>
      <c r="GL7" s="375"/>
      <c r="GM7" s="375"/>
      <c r="GN7" s="375"/>
      <c r="GO7" s="375"/>
      <c r="GP7" s="375"/>
      <c r="GQ7" s="375"/>
      <c r="GR7" s="375"/>
      <c r="GS7" s="376"/>
      <c r="GT7" s="374"/>
      <c r="GU7" s="375"/>
      <c r="GV7" s="375"/>
      <c r="GW7" s="375"/>
      <c r="GX7" s="375"/>
      <c r="GY7" s="375"/>
      <c r="GZ7" s="375"/>
      <c r="HA7" s="375"/>
      <c r="HB7" s="375"/>
      <c r="HC7" s="375"/>
      <c r="HD7" s="375"/>
      <c r="HE7" s="375"/>
      <c r="HF7" s="375"/>
      <c r="HG7" s="375"/>
      <c r="HH7" s="375"/>
      <c r="HI7" s="375"/>
      <c r="HJ7" s="375"/>
      <c r="HK7" s="375"/>
      <c r="HL7" s="375"/>
      <c r="HM7" s="375"/>
      <c r="HN7" s="375"/>
      <c r="HO7" s="375"/>
      <c r="HP7" s="375"/>
      <c r="HQ7" s="375"/>
      <c r="HR7" s="375"/>
      <c r="HS7" s="375"/>
      <c r="HT7" s="375"/>
      <c r="HU7" s="375"/>
      <c r="HV7" s="375"/>
      <c r="HW7" s="375"/>
      <c r="HX7" s="375"/>
      <c r="HY7" s="375"/>
      <c r="HZ7" s="376"/>
    </row>
    <row r="8" spans="1:234" ht="60" customHeight="1" outlineLevel="1">
      <c r="A8" s="448" t="s">
        <v>1708</v>
      </c>
      <c r="B8" s="449"/>
      <c r="C8" s="117"/>
      <c r="D8" s="374"/>
      <c r="E8" s="375"/>
      <c r="F8" s="375"/>
      <c r="G8" s="375"/>
      <c r="H8" s="375"/>
      <c r="I8" s="375"/>
      <c r="J8" s="375"/>
      <c r="K8" s="375"/>
      <c r="L8" s="375"/>
      <c r="M8" s="375"/>
      <c r="N8" s="375"/>
      <c r="O8" s="375"/>
      <c r="P8" s="375"/>
      <c r="Q8" s="375"/>
      <c r="R8" s="375"/>
      <c r="S8" s="375"/>
      <c r="T8" s="375"/>
      <c r="U8" s="375"/>
      <c r="V8" s="375"/>
      <c r="W8" s="375"/>
      <c r="X8" s="375"/>
      <c r="Y8" s="375"/>
      <c r="Z8" s="375"/>
      <c r="AA8" s="375"/>
      <c r="AB8" s="375"/>
      <c r="AC8" s="375"/>
      <c r="AD8" s="375"/>
      <c r="AE8" s="375"/>
      <c r="AF8" s="375"/>
      <c r="AG8" s="375"/>
      <c r="AH8" s="375"/>
      <c r="AI8" s="375"/>
      <c r="AJ8" s="376"/>
      <c r="AK8" s="374"/>
      <c r="AL8" s="375"/>
      <c r="AM8" s="375"/>
      <c r="AN8" s="375"/>
      <c r="AO8" s="375"/>
      <c r="AP8" s="375"/>
      <c r="AQ8" s="375"/>
      <c r="AR8" s="375"/>
      <c r="AS8" s="375"/>
      <c r="AT8" s="375"/>
      <c r="AU8" s="375"/>
      <c r="AV8" s="375"/>
      <c r="AW8" s="375"/>
      <c r="AX8" s="375"/>
      <c r="AY8" s="375"/>
      <c r="AZ8" s="375"/>
      <c r="BA8" s="375"/>
      <c r="BB8" s="375"/>
      <c r="BC8" s="375"/>
      <c r="BD8" s="375"/>
      <c r="BE8" s="375"/>
      <c r="BF8" s="375"/>
      <c r="BG8" s="375"/>
      <c r="BH8" s="375"/>
      <c r="BI8" s="375"/>
      <c r="BJ8" s="375"/>
      <c r="BK8" s="375"/>
      <c r="BL8" s="375"/>
      <c r="BM8" s="375"/>
      <c r="BN8" s="375"/>
      <c r="BO8" s="375"/>
      <c r="BP8" s="375"/>
      <c r="BQ8" s="376"/>
      <c r="BR8" s="374"/>
      <c r="BS8" s="375"/>
      <c r="BT8" s="375"/>
      <c r="BU8" s="375"/>
      <c r="BV8" s="375"/>
      <c r="BW8" s="375"/>
      <c r="BX8" s="375"/>
      <c r="BY8" s="375"/>
      <c r="BZ8" s="375"/>
      <c r="CA8" s="375"/>
      <c r="CB8" s="375"/>
      <c r="CC8" s="375"/>
      <c r="CD8" s="375"/>
      <c r="CE8" s="375"/>
      <c r="CF8" s="375"/>
      <c r="CG8" s="375"/>
      <c r="CH8" s="375"/>
      <c r="CI8" s="375"/>
      <c r="CJ8" s="375"/>
      <c r="CK8" s="375"/>
      <c r="CL8" s="375"/>
      <c r="CM8" s="375"/>
      <c r="CN8" s="375"/>
      <c r="CO8" s="375"/>
      <c r="CP8" s="375"/>
      <c r="CQ8" s="375"/>
      <c r="CR8" s="375"/>
      <c r="CS8" s="375"/>
      <c r="CT8" s="375"/>
      <c r="CU8" s="375"/>
      <c r="CV8" s="375"/>
      <c r="CW8" s="375"/>
      <c r="CX8" s="376"/>
      <c r="CY8" s="374"/>
      <c r="CZ8" s="375"/>
      <c r="DA8" s="375"/>
      <c r="DB8" s="375"/>
      <c r="DC8" s="375"/>
      <c r="DD8" s="375"/>
      <c r="DE8" s="375"/>
      <c r="DF8" s="375"/>
      <c r="DG8" s="375"/>
      <c r="DH8" s="375"/>
      <c r="DI8" s="375"/>
      <c r="DJ8" s="375"/>
      <c r="DK8" s="375"/>
      <c r="DL8" s="375"/>
      <c r="DM8" s="375"/>
      <c r="DN8" s="375"/>
      <c r="DO8" s="375"/>
      <c r="DP8" s="375"/>
      <c r="DQ8" s="375"/>
      <c r="DR8" s="375"/>
      <c r="DS8" s="375"/>
      <c r="DT8" s="375"/>
      <c r="DU8" s="375"/>
      <c r="DV8" s="375"/>
      <c r="DW8" s="375"/>
      <c r="DX8" s="375"/>
      <c r="DY8" s="375"/>
      <c r="DZ8" s="375"/>
      <c r="EA8" s="375"/>
      <c r="EB8" s="375"/>
      <c r="EC8" s="375"/>
      <c r="ED8" s="375"/>
      <c r="EE8" s="376"/>
      <c r="EF8" s="374"/>
      <c r="EG8" s="375"/>
      <c r="EH8" s="375"/>
      <c r="EI8" s="375"/>
      <c r="EJ8" s="375"/>
      <c r="EK8" s="375"/>
      <c r="EL8" s="375"/>
      <c r="EM8" s="375"/>
      <c r="EN8" s="375"/>
      <c r="EO8" s="375"/>
      <c r="EP8" s="375"/>
      <c r="EQ8" s="375"/>
      <c r="ER8" s="375"/>
      <c r="ES8" s="375"/>
      <c r="ET8" s="375"/>
      <c r="EU8" s="375"/>
      <c r="EV8" s="375"/>
      <c r="EW8" s="375"/>
      <c r="EX8" s="375"/>
      <c r="EY8" s="375"/>
      <c r="EZ8" s="375"/>
      <c r="FA8" s="375"/>
      <c r="FB8" s="375"/>
      <c r="FC8" s="375"/>
      <c r="FD8" s="375"/>
      <c r="FE8" s="375"/>
      <c r="FF8" s="375"/>
      <c r="FG8" s="375"/>
      <c r="FH8" s="375"/>
      <c r="FI8" s="375"/>
      <c r="FJ8" s="375"/>
      <c r="FK8" s="375"/>
      <c r="FL8" s="376"/>
      <c r="FM8" s="374"/>
      <c r="FN8" s="375"/>
      <c r="FO8" s="375"/>
      <c r="FP8" s="375"/>
      <c r="FQ8" s="375"/>
      <c r="FR8" s="375"/>
      <c r="FS8" s="375"/>
      <c r="FT8" s="375"/>
      <c r="FU8" s="375"/>
      <c r="FV8" s="375"/>
      <c r="FW8" s="375"/>
      <c r="FX8" s="375"/>
      <c r="FY8" s="375"/>
      <c r="FZ8" s="375"/>
      <c r="GA8" s="375"/>
      <c r="GB8" s="375"/>
      <c r="GC8" s="375"/>
      <c r="GD8" s="375"/>
      <c r="GE8" s="375"/>
      <c r="GF8" s="375"/>
      <c r="GG8" s="375"/>
      <c r="GH8" s="375"/>
      <c r="GI8" s="375"/>
      <c r="GJ8" s="375"/>
      <c r="GK8" s="375"/>
      <c r="GL8" s="375"/>
      <c r="GM8" s="375"/>
      <c r="GN8" s="375"/>
      <c r="GO8" s="375"/>
      <c r="GP8" s="375"/>
      <c r="GQ8" s="375"/>
      <c r="GR8" s="375"/>
      <c r="GS8" s="376"/>
      <c r="GT8" s="374"/>
      <c r="GU8" s="375"/>
      <c r="GV8" s="375"/>
      <c r="GW8" s="375"/>
      <c r="GX8" s="375"/>
      <c r="GY8" s="375"/>
      <c r="GZ8" s="375"/>
      <c r="HA8" s="375"/>
      <c r="HB8" s="375"/>
      <c r="HC8" s="375"/>
      <c r="HD8" s="375"/>
      <c r="HE8" s="375"/>
      <c r="HF8" s="375"/>
      <c r="HG8" s="375"/>
      <c r="HH8" s="375"/>
      <c r="HI8" s="375"/>
      <c r="HJ8" s="375"/>
      <c r="HK8" s="375"/>
      <c r="HL8" s="375"/>
      <c r="HM8" s="375"/>
      <c r="HN8" s="375"/>
      <c r="HO8" s="375"/>
      <c r="HP8" s="375"/>
      <c r="HQ8" s="375"/>
      <c r="HR8" s="375"/>
      <c r="HS8" s="375"/>
      <c r="HT8" s="375"/>
      <c r="HU8" s="375"/>
      <c r="HV8" s="375"/>
      <c r="HW8" s="375"/>
      <c r="HX8" s="375"/>
      <c r="HY8" s="375"/>
      <c r="HZ8" s="376"/>
    </row>
    <row r="9" spans="1:234" ht="69.95" customHeight="1" outlineLevel="1">
      <c r="A9" s="415" t="s">
        <v>1709</v>
      </c>
      <c r="B9" s="416"/>
      <c r="C9" s="117"/>
      <c r="D9" s="374"/>
      <c r="E9" s="375"/>
      <c r="F9" s="375"/>
      <c r="G9" s="375"/>
      <c r="H9" s="375"/>
      <c r="I9" s="375"/>
      <c r="J9" s="375"/>
      <c r="K9" s="375"/>
      <c r="L9" s="375"/>
      <c r="M9" s="375"/>
      <c r="N9" s="375"/>
      <c r="O9" s="375"/>
      <c r="P9" s="375"/>
      <c r="Q9" s="375"/>
      <c r="R9" s="375"/>
      <c r="S9" s="375"/>
      <c r="T9" s="375"/>
      <c r="U9" s="375"/>
      <c r="V9" s="375"/>
      <c r="W9" s="375"/>
      <c r="X9" s="375"/>
      <c r="Y9" s="375"/>
      <c r="Z9" s="375"/>
      <c r="AA9" s="375"/>
      <c r="AB9" s="375"/>
      <c r="AC9" s="375"/>
      <c r="AD9" s="375"/>
      <c r="AE9" s="375"/>
      <c r="AF9" s="375"/>
      <c r="AG9" s="375"/>
      <c r="AH9" s="375"/>
      <c r="AI9" s="375"/>
      <c r="AJ9" s="376"/>
      <c r="AK9" s="374"/>
      <c r="AL9" s="375"/>
      <c r="AM9" s="375"/>
      <c r="AN9" s="375"/>
      <c r="AO9" s="375"/>
      <c r="AP9" s="375"/>
      <c r="AQ9" s="375"/>
      <c r="AR9" s="375"/>
      <c r="AS9" s="375"/>
      <c r="AT9" s="375"/>
      <c r="AU9" s="375"/>
      <c r="AV9" s="375"/>
      <c r="AW9" s="375"/>
      <c r="AX9" s="375"/>
      <c r="AY9" s="375"/>
      <c r="AZ9" s="375"/>
      <c r="BA9" s="375"/>
      <c r="BB9" s="375"/>
      <c r="BC9" s="375"/>
      <c r="BD9" s="375"/>
      <c r="BE9" s="375"/>
      <c r="BF9" s="375"/>
      <c r="BG9" s="375"/>
      <c r="BH9" s="375"/>
      <c r="BI9" s="375"/>
      <c r="BJ9" s="375"/>
      <c r="BK9" s="375"/>
      <c r="BL9" s="375"/>
      <c r="BM9" s="375"/>
      <c r="BN9" s="375"/>
      <c r="BO9" s="375"/>
      <c r="BP9" s="375"/>
      <c r="BQ9" s="376"/>
      <c r="BR9" s="374"/>
      <c r="BS9" s="375"/>
      <c r="BT9" s="375"/>
      <c r="BU9" s="375"/>
      <c r="BV9" s="375"/>
      <c r="BW9" s="375"/>
      <c r="BX9" s="375"/>
      <c r="BY9" s="375"/>
      <c r="BZ9" s="375"/>
      <c r="CA9" s="375"/>
      <c r="CB9" s="375"/>
      <c r="CC9" s="375"/>
      <c r="CD9" s="375"/>
      <c r="CE9" s="375"/>
      <c r="CF9" s="375"/>
      <c r="CG9" s="375"/>
      <c r="CH9" s="375"/>
      <c r="CI9" s="375"/>
      <c r="CJ9" s="375"/>
      <c r="CK9" s="375"/>
      <c r="CL9" s="375"/>
      <c r="CM9" s="375"/>
      <c r="CN9" s="375"/>
      <c r="CO9" s="375"/>
      <c r="CP9" s="375"/>
      <c r="CQ9" s="375"/>
      <c r="CR9" s="375"/>
      <c r="CS9" s="375"/>
      <c r="CT9" s="375"/>
      <c r="CU9" s="375"/>
      <c r="CV9" s="375"/>
      <c r="CW9" s="375"/>
      <c r="CX9" s="376"/>
      <c r="CY9" s="374"/>
      <c r="CZ9" s="375"/>
      <c r="DA9" s="375"/>
      <c r="DB9" s="375"/>
      <c r="DC9" s="375"/>
      <c r="DD9" s="375"/>
      <c r="DE9" s="375"/>
      <c r="DF9" s="375"/>
      <c r="DG9" s="375"/>
      <c r="DH9" s="375"/>
      <c r="DI9" s="375"/>
      <c r="DJ9" s="375"/>
      <c r="DK9" s="375"/>
      <c r="DL9" s="375"/>
      <c r="DM9" s="375"/>
      <c r="DN9" s="375"/>
      <c r="DO9" s="375"/>
      <c r="DP9" s="375"/>
      <c r="DQ9" s="375"/>
      <c r="DR9" s="375"/>
      <c r="DS9" s="375"/>
      <c r="DT9" s="375"/>
      <c r="DU9" s="375"/>
      <c r="DV9" s="375"/>
      <c r="DW9" s="375"/>
      <c r="DX9" s="375"/>
      <c r="DY9" s="375"/>
      <c r="DZ9" s="375"/>
      <c r="EA9" s="375"/>
      <c r="EB9" s="375"/>
      <c r="EC9" s="375"/>
      <c r="ED9" s="375"/>
      <c r="EE9" s="376"/>
      <c r="EF9" s="374"/>
      <c r="EG9" s="375"/>
      <c r="EH9" s="375"/>
      <c r="EI9" s="375"/>
      <c r="EJ9" s="375"/>
      <c r="EK9" s="375"/>
      <c r="EL9" s="375"/>
      <c r="EM9" s="375"/>
      <c r="EN9" s="375"/>
      <c r="EO9" s="375"/>
      <c r="EP9" s="375"/>
      <c r="EQ9" s="375"/>
      <c r="ER9" s="375"/>
      <c r="ES9" s="375"/>
      <c r="ET9" s="375"/>
      <c r="EU9" s="375"/>
      <c r="EV9" s="375"/>
      <c r="EW9" s="375"/>
      <c r="EX9" s="375"/>
      <c r="EY9" s="375"/>
      <c r="EZ9" s="375"/>
      <c r="FA9" s="375"/>
      <c r="FB9" s="375"/>
      <c r="FC9" s="375"/>
      <c r="FD9" s="375"/>
      <c r="FE9" s="375"/>
      <c r="FF9" s="375"/>
      <c r="FG9" s="375"/>
      <c r="FH9" s="375"/>
      <c r="FI9" s="375"/>
      <c r="FJ9" s="375"/>
      <c r="FK9" s="375"/>
      <c r="FL9" s="376"/>
      <c r="FM9" s="374"/>
      <c r="FN9" s="375"/>
      <c r="FO9" s="375"/>
      <c r="FP9" s="375"/>
      <c r="FQ9" s="375"/>
      <c r="FR9" s="375"/>
      <c r="FS9" s="375"/>
      <c r="FT9" s="375"/>
      <c r="FU9" s="375"/>
      <c r="FV9" s="375"/>
      <c r="FW9" s="375"/>
      <c r="FX9" s="375"/>
      <c r="FY9" s="375"/>
      <c r="FZ9" s="375"/>
      <c r="GA9" s="375"/>
      <c r="GB9" s="375"/>
      <c r="GC9" s="375"/>
      <c r="GD9" s="375"/>
      <c r="GE9" s="375"/>
      <c r="GF9" s="375"/>
      <c r="GG9" s="375"/>
      <c r="GH9" s="375"/>
      <c r="GI9" s="375"/>
      <c r="GJ9" s="375"/>
      <c r="GK9" s="375"/>
      <c r="GL9" s="375"/>
      <c r="GM9" s="375"/>
      <c r="GN9" s="375"/>
      <c r="GO9" s="375"/>
      <c r="GP9" s="375"/>
      <c r="GQ9" s="375"/>
      <c r="GR9" s="375"/>
      <c r="GS9" s="376"/>
      <c r="GT9" s="374"/>
      <c r="GU9" s="375"/>
      <c r="GV9" s="375"/>
      <c r="GW9" s="375"/>
      <c r="GX9" s="375"/>
      <c r="GY9" s="375"/>
      <c r="GZ9" s="375"/>
      <c r="HA9" s="375"/>
      <c r="HB9" s="375"/>
      <c r="HC9" s="375"/>
      <c r="HD9" s="375"/>
      <c r="HE9" s="375"/>
      <c r="HF9" s="375"/>
      <c r="HG9" s="375"/>
      <c r="HH9" s="375"/>
      <c r="HI9" s="375"/>
      <c r="HJ9" s="375"/>
      <c r="HK9" s="375"/>
      <c r="HL9" s="375"/>
      <c r="HM9" s="375"/>
      <c r="HN9" s="375"/>
      <c r="HO9" s="375"/>
      <c r="HP9" s="375"/>
      <c r="HQ9" s="375"/>
      <c r="HR9" s="375"/>
      <c r="HS9" s="375"/>
      <c r="HT9" s="375"/>
      <c r="HU9" s="375"/>
      <c r="HV9" s="375"/>
      <c r="HW9" s="375"/>
      <c r="HX9" s="375"/>
      <c r="HY9" s="375"/>
      <c r="HZ9" s="376"/>
    </row>
    <row r="10" spans="1:234" ht="60" customHeight="1" outlineLevel="1">
      <c r="A10" s="415" t="s">
        <v>1710</v>
      </c>
      <c r="B10" s="416"/>
      <c r="C10" s="117"/>
      <c r="D10" s="374"/>
      <c r="E10" s="375"/>
      <c r="F10" s="375"/>
      <c r="G10" s="375"/>
      <c r="H10" s="375"/>
      <c r="I10" s="375"/>
      <c r="J10" s="375"/>
      <c r="K10" s="375"/>
      <c r="L10" s="375"/>
      <c r="M10" s="375"/>
      <c r="N10" s="375"/>
      <c r="O10" s="375"/>
      <c r="P10" s="375"/>
      <c r="Q10" s="375"/>
      <c r="R10" s="375"/>
      <c r="S10" s="375"/>
      <c r="T10" s="375"/>
      <c r="U10" s="375"/>
      <c r="V10" s="375"/>
      <c r="W10" s="375"/>
      <c r="X10" s="375"/>
      <c r="Y10" s="375"/>
      <c r="Z10" s="375"/>
      <c r="AA10" s="375"/>
      <c r="AB10" s="375"/>
      <c r="AC10" s="375"/>
      <c r="AD10" s="375"/>
      <c r="AE10" s="375"/>
      <c r="AF10" s="375"/>
      <c r="AG10" s="375"/>
      <c r="AH10" s="375"/>
      <c r="AI10" s="375"/>
      <c r="AJ10" s="376"/>
      <c r="AK10" s="374"/>
      <c r="AL10" s="375"/>
      <c r="AM10" s="375"/>
      <c r="AN10" s="375"/>
      <c r="AO10" s="375"/>
      <c r="AP10" s="375"/>
      <c r="AQ10" s="375"/>
      <c r="AR10" s="375"/>
      <c r="AS10" s="375"/>
      <c r="AT10" s="375"/>
      <c r="AU10" s="375"/>
      <c r="AV10" s="375"/>
      <c r="AW10" s="375"/>
      <c r="AX10" s="375"/>
      <c r="AY10" s="375"/>
      <c r="AZ10" s="375"/>
      <c r="BA10" s="375"/>
      <c r="BB10" s="375"/>
      <c r="BC10" s="375"/>
      <c r="BD10" s="375"/>
      <c r="BE10" s="375"/>
      <c r="BF10" s="375"/>
      <c r="BG10" s="375"/>
      <c r="BH10" s="375"/>
      <c r="BI10" s="375"/>
      <c r="BJ10" s="375"/>
      <c r="BK10" s="375"/>
      <c r="BL10" s="375"/>
      <c r="BM10" s="375"/>
      <c r="BN10" s="375"/>
      <c r="BO10" s="375"/>
      <c r="BP10" s="375"/>
      <c r="BQ10" s="376"/>
      <c r="BR10" s="374"/>
      <c r="BS10" s="375"/>
      <c r="BT10" s="375"/>
      <c r="BU10" s="375"/>
      <c r="BV10" s="375"/>
      <c r="BW10" s="375"/>
      <c r="BX10" s="375"/>
      <c r="BY10" s="375"/>
      <c r="BZ10" s="375"/>
      <c r="CA10" s="375"/>
      <c r="CB10" s="375"/>
      <c r="CC10" s="375"/>
      <c r="CD10" s="375"/>
      <c r="CE10" s="375"/>
      <c r="CF10" s="375"/>
      <c r="CG10" s="375"/>
      <c r="CH10" s="375"/>
      <c r="CI10" s="375"/>
      <c r="CJ10" s="375"/>
      <c r="CK10" s="375"/>
      <c r="CL10" s="375"/>
      <c r="CM10" s="375"/>
      <c r="CN10" s="375"/>
      <c r="CO10" s="375"/>
      <c r="CP10" s="375"/>
      <c r="CQ10" s="375"/>
      <c r="CR10" s="375"/>
      <c r="CS10" s="375"/>
      <c r="CT10" s="375"/>
      <c r="CU10" s="375"/>
      <c r="CV10" s="375"/>
      <c r="CW10" s="375"/>
      <c r="CX10" s="376"/>
      <c r="CY10" s="374"/>
      <c r="CZ10" s="375"/>
      <c r="DA10" s="375"/>
      <c r="DB10" s="375"/>
      <c r="DC10" s="375"/>
      <c r="DD10" s="375"/>
      <c r="DE10" s="375"/>
      <c r="DF10" s="375"/>
      <c r="DG10" s="375"/>
      <c r="DH10" s="375"/>
      <c r="DI10" s="375"/>
      <c r="DJ10" s="375"/>
      <c r="DK10" s="375"/>
      <c r="DL10" s="375"/>
      <c r="DM10" s="375"/>
      <c r="DN10" s="375"/>
      <c r="DO10" s="375"/>
      <c r="DP10" s="375"/>
      <c r="DQ10" s="375"/>
      <c r="DR10" s="375"/>
      <c r="DS10" s="375"/>
      <c r="DT10" s="375"/>
      <c r="DU10" s="375"/>
      <c r="DV10" s="375"/>
      <c r="DW10" s="375"/>
      <c r="DX10" s="375"/>
      <c r="DY10" s="375"/>
      <c r="DZ10" s="375"/>
      <c r="EA10" s="375"/>
      <c r="EB10" s="375"/>
      <c r="EC10" s="375"/>
      <c r="ED10" s="375"/>
      <c r="EE10" s="376"/>
      <c r="EF10" s="374"/>
      <c r="EG10" s="375"/>
      <c r="EH10" s="375"/>
      <c r="EI10" s="375"/>
      <c r="EJ10" s="375"/>
      <c r="EK10" s="375"/>
      <c r="EL10" s="375"/>
      <c r="EM10" s="375"/>
      <c r="EN10" s="375"/>
      <c r="EO10" s="375"/>
      <c r="EP10" s="375"/>
      <c r="EQ10" s="375"/>
      <c r="ER10" s="375"/>
      <c r="ES10" s="375"/>
      <c r="ET10" s="375"/>
      <c r="EU10" s="375"/>
      <c r="EV10" s="375"/>
      <c r="EW10" s="375"/>
      <c r="EX10" s="375"/>
      <c r="EY10" s="375"/>
      <c r="EZ10" s="375"/>
      <c r="FA10" s="375"/>
      <c r="FB10" s="375"/>
      <c r="FC10" s="375"/>
      <c r="FD10" s="375"/>
      <c r="FE10" s="375"/>
      <c r="FF10" s="375"/>
      <c r="FG10" s="375"/>
      <c r="FH10" s="375"/>
      <c r="FI10" s="375"/>
      <c r="FJ10" s="375"/>
      <c r="FK10" s="375"/>
      <c r="FL10" s="376"/>
      <c r="FM10" s="374"/>
      <c r="FN10" s="375"/>
      <c r="FO10" s="375"/>
      <c r="FP10" s="375"/>
      <c r="FQ10" s="375"/>
      <c r="FR10" s="375"/>
      <c r="FS10" s="375"/>
      <c r="FT10" s="375"/>
      <c r="FU10" s="375"/>
      <c r="FV10" s="375"/>
      <c r="FW10" s="375"/>
      <c r="FX10" s="375"/>
      <c r="FY10" s="375"/>
      <c r="FZ10" s="375"/>
      <c r="GA10" s="375"/>
      <c r="GB10" s="375"/>
      <c r="GC10" s="375"/>
      <c r="GD10" s="375"/>
      <c r="GE10" s="375"/>
      <c r="GF10" s="375"/>
      <c r="GG10" s="375"/>
      <c r="GH10" s="375"/>
      <c r="GI10" s="375"/>
      <c r="GJ10" s="375"/>
      <c r="GK10" s="375"/>
      <c r="GL10" s="375"/>
      <c r="GM10" s="375"/>
      <c r="GN10" s="375"/>
      <c r="GO10" s="375"/>
      <c r="GP10" s="375"/>
      <c r="GQ10" s="375"/>
      <c r="GR10" s="375"/>
      <c r="GS10" s="376"/>
      <c r="GT10" s="374"/>
      <c r="GU10" s="375"/>
      <c r="GV10" s="375"/>
      <c r="GW10" s="375"/>
      <c r="GX10" s="375"/>
      <c r="GY10" s="375"/>
      <c r="GZ10" s="375"/>
      <c r="HA10" s="375"/>
      <c r="HB10" s="375"/>
      <c r="HC10" s="375"/>
      <c r="HD10" s="375"/>
      <c r="HE10" s="375"/>
      <c r="HF10" s="375"/>
      <c r="HG10" s="375"/>
      <c r="HH10" s="375"/>
      <c r="HI10" s="375"/>
      <c r="HJ10" s="375"/>
      <c r="HK10" s="375"/>
      <c r="HL10" s="375"/>
      <c r="HM10" s="375"/>
      <c r="HN10" s="375"/>
      <c r="HO10" s="375"/>
      <c r="HP10" s="375"/>
      <c r="HQ10" s="375"/>
      <c r="HR10" s="375"/>
      <c r="HS10" s="375"/>
      <c r="HT10" s="375"/>
      <c r="HU10" s="375"/>
      <c r="HV10" s="375"/>
      <c r="HW10" s="375"/>
      <c r="HX10" s="375"/>
      <c r="HY10" s="375"/>
      <c r="HZ10" s="376"/>
    </row>
    <row r="11" spans="1:234" ht="60" customHeight="1" outlineLevel="1">
      <c r="A11" s="415" t="s">
        <v>1711</v>
      </c>
      <c r="B11" s="416"/>
      <c r="C11" s="117"/>
      <c r="D11" s="374"/>
      <c r="E11" s="375"/>
      <c r="F11" s="375"/>
      <c r="G11" s="375"/>
      <c r="H11" s="375"/>
      <c r="I11" s="375"/>
      <c r="J11" s="375"/>
      <c r="K11" s="375"/>
      <c r="L11" s="375"/>
      <c r="M11" s="375"/>
      <c r="N11" s="375"/>
      <c r="O11" s="375"/>
      <c r="P11" s="375"/>
      <c r="Q11" s="375"/>
      <c r="R11" s="375"/>
      <c r="S11" s="375"/>
      <c r="T11" s="375"/>
      <c r="U11" s="375"/>
      <c r="V11" s="375"/>
      <c r="W11" s="375"/>
      <c r="X11" s="375"/>
      <c r="Y11" s="375"/>
      <c r="Z11" s="375"/>
      <c r="AA11" s="375"/>
      <c r="AB11" s="375"/>
      <c r="AC11" s="375"/>
      <c r="AD11" s="375"/>
      <c r="AE11" s="375"/>
      <c r="AF11" s="375"/>
      <c r="AG11" s="375"/>
      <c r="AH11" s="375"/>
      <c r="AI11" s="375"/>
      <c r="AJ11" s="376"/>
      <c r="AK11" s="374"/>
      <c r="AL11" s="375"/>
      <c r="AM11" s="375"/>
      <c r="AN11" s="375"/>
      <c r="AO11" s="375"/>
      <c r="AP11" s="375"/>
      <c r="AQ11" s="375"/>
      <c r="AR11" s="375"/>
      <c r="AS11" s="375"/>
      <c r="AT11" s="375"/>
      <c r="AU11" s="375"/>
      <c r="AV11" s="375"/>
      <c r="AW11" s="375"/>
      <c r="AX11" s="375"/>
      <c r="AY11" s="375"/>
      <c r="AZ11" s="375"/>
      <c r="BA11" s="375"/>
      <c r="BB11" s="375"/>
      <c r="BC11" s="375"/>
      <c r="BD11" s="375"/>
      <c r="BE11" s="375"/>
      <c r="BF11" s="375"/>
      <c r="BG11" s="375"/>
      <c r="BH11" s="375"/>
      <c r="BI11" s="375"/>
      <c r="BJ11" s="375"/>
      <c r="BK11" s="375"/>
      <c r="BL11" s="375"/>
      <c r="BM11" s="375"/>
      <c r="BN11" s="375"/>
      <c r="BO11" s="375"/>
      <c r="BP11" s="375"/>
      <c r="BQ11" s="376"/>
      <c r="BR11" s="374"/>
      <c r="BS11" s="375"/>
      <c r="BT11" s="375"/>
      <c r="BU11" s="375"/>
      <c r="BV11" s="375"/>
      <c r="BW11" s="375"/>
      <c r="BX11" s="375"/>
      <c r="BY11" s="375"/>
      <c r="BZ11" s="375"/>
      <c r="CA11" s="375"/>
      <c r="CB11" s="375"/>
      <c r="CC11" s="375"/>
      <c r="CD11" s="375"/>
      <c r="CE11" s="375"/>
      <c r="CF11" s="375"/>
      <c r="CG11" s="375"/>
      <c r="CH11" s="375"/>
      <c r="CI11" s="375"/>
      <c r="CJ11" s="375"/>
      <c r="CK11" s="375"/>
      <c r="CL11" s="375"/>
      <c r="CM11" s="375"/>
      <c r="CN11" s="375"/>
      <c r="CO11" s="375"/>
      <c r="CP11" s="375"/>
      <c r="CQ11" s="375"/>
      <c r="CR11" s="375"/>
      <c r="CS11" s="375"/>
      <c r="CT11" s="375"/>
      <c r="CU11" s="375"/>
      <c r="CV11" s="375"/>
      <c r="CW11" s="375"/>
      <c r="CX11" s="376"/>
      <c r="CY11" s="374"/>
      <c r="CZ11" s="375"/>
      <c r="DA11" s="375"/>
      <c r="DB11" s="375"/>
      <c r="DC11" s="375"/>
      <c r="DD11" s="375"/>
      <c r="DE11" s="375"/>
      <c r="DF11" s="375"/>
      <c r="DG11" s="375"/>
      <c r="DH11" s="375"/>
      <c r="DI11" s="375"/>
      <c r="DJ11" s="375"/>
      <c r="DK11" s="375"/>
      <c r="DL11" s="375"/>
      <c r="DM11" s="375"/>
      <c r="DN11" s="375"/>
      <c r="DO11" s="375"/>
      <c r="DP11" s="375"/>
      <c r="DQ11" s="375"/>
      <c r="DR11" s="375"/>
      <c r="DS11" s="375"/>
      <c r="DT11" s="375"/>
      <c r="DU11" s="375"/>
      <c r="DV11" s="375"/>
      <c r="DW11" s="375"/>
      <c r="DX11" s="375"/>
      <c r="DY11" s="375"/>
      <c r="DZ11" s="375"/>
      <c r="EA11" s="375"/>
      <c r="EB11" s="375"/>
      <c r="EC11" s="375"/>
      <c r="ED11" s="375"/>
      <c r="EE11" s="376"/>
      <c r="EF11" s="374"/>
      <c r="EG11" s="375"/>
      <c r="EH11" s="375"/>
      <c r="EI11" s="375"/>
      <c r="EJ11" s="375"/>
      <c r="EK11" s="375"/>
      <c r="EL11" s="375"/>
      <c r="EM11" s="375"/>
      <c r="EN11" s="375"/>
      <c r="EO11" s="375"/>
      <c r="EP11" s="375"/>
      <c r="EQ11" s="375"/>
      <c r="ER11" s="375"/>
      <c r="ES11" s="375"/>
      <c r="ET11" s="375"/>
      <c r="EU11" s="375"/>
      <c r="EV11" s="375"/>
      <c r="EW11" s="375"/>
      <c r="EX11" s="375"/>
      <c r="EY11" s="375"/>
      <c r="EZ11" s="375"/>
      <c r="FA11" s="375"/>
      <c r="FB11" s="375"/>
      <c r="FC11" s="375"/>
      <c r="FD11" s="375"/>
      <c r="FE11" s="375"/>
      <c r="FF11" s="375"/>
      <c r="FG11" s="375"/>
      <c r="FH11" s="375"/>
      <c r="FI11" s="375"/>
      <c r="FJ11" s="375"/>
      <c r="FK11" s="375"/>
      <c r="FL11" s="376"/>
      <c r="FM11" s="374"/>
      <c r="FN11" s="375"/>
      <c r="FO11" s="375"/>
      <c r="FP11" s="375"/>
      <c r="FQ11" s="375"/>
      <c r="FR11" s="375"/>
      <c r="FS11" s="375"/>
      <c r="FT11" s="375"/>
      <c r="FU11" s="375"/>
      <c r="FV11" s="375"/>
      <c r="FW11" s="375"/>
      <c r="FX11" s="375"/>
      <c r="FY11" s="375"/>
      <c r="FZ11" s="375"/>
      <c r="GA11" s="375"/>
      <c r="GB11" s="375"/>
      <c r="GC11" s="375"/>
      <c r="GD11" s="375"/>
      <c r="GE11" s="375"/>
      <c r="GF11" s="375"/>
      <c r="GG11" s="375"/>
      <c r="GH11" s="375"/>
      <c r="GI11" s="375"/>
      <c r="GJ11" s="375"/>
      <c r="GK11" s="375"/>
      <c r="GL11" s="375"/>
      <c r="GM11" s="375"/>
      <c r="GN11" s="375"/>
      <c r="GO11" s="375"/>
      <c r="GP11" s="375"/>
      <c r="GQ11" s="375"/>
      <c r="GR11" s="375"/>
      <c r="GS11" s="376"/>
      <c r="GT11" s="374"/>
      <c r="GU11" s="375"/>
      <c r="GV11" s="375"/>
      <c r="GW11" s="375"/>
      <c r="GX11" s="375"/>
      <c r="GY11" s="375"/>
      <c r="GZ11" s="375"/>
      <c r="HA11" s="375"/>
      <c r="HB11" s="375"/>
      <c r="HC11" s="375"/>
      <c r="HD11" s="375"/>
      <c r="HE11" s="375"/>
      <c r="HF11" s="375"/>
      <c r="HG11" s="375"/>
      <c r="HH11" s="375"/>
      <c r="HI11" s="375"/>
      <c r="HJ11" s="375"/>
      <c r="HK11" s="375"/>
      <c r="HL11" s="375"/>
      <c r="HM11" s="375"/>
      <c r="HN11" s="375"/>
      <c r="HO11" s="375"/>
      <c r="HP11" s="375"/>
      <c r="HQ11" s="375"/>
      <c r="HR11" s="375"/>
      <c r="HS11" s="375"/>
      <c r="HT11" s="375"/>
      <c r="HU11" s="375"/>
      <c r="HV11" s="375"/>
      <c r="HW11" s="375"/>
      <c r="HX11" s="375"/>
      <c r="HY11" s="375"/>
      <c r="HZ11" s="376"/>
    </row>
    <row r="12" spans="1:234" ht="60" customHeight="1" outlineLevel="1" thickBot="1">
      <c r="A12" s="457" t="s">
        <v>1712</v>
      </c>
      <c r="B12" s="458"/>
      <c r="C12" s="118"/>
      <c r="D12" s="374"/>
      <c r="E12" s="375"/>
      <c r="F12" s="375"/>
      <c r="G12" s="375"/>
      <c r="H12" s="375"/>
      <c r="I12" s="375"/>
      <c r="J12" s="375"/>
      <c r="K12" s="375"/>
      <c r="L12" s="375"/>
      <c r="M12" s="375"/>
      <c r="N12" s="375"/>
      <c r="O12" s="375"/>
      <c r="P12" s="375"/>
      <c r="Q12" s="375"/>
      <c r="R12" s="375"/>
      <c r="S12" s="375"/>
      <c r="T12" s="375"/>
      <c r="U12" s="375"/>
      <c r="V12" s="375"/>
      <c r="W12" s="375"/>
      <c r="X12" s="375"/>
      <c r="Y12" s="375"/>
      <c r="Z12" s="375"/>
      <c r="AA12" s="375"/>
      <c r="AB12" s="375"/>
      <c r="AC12" s="375"/>
      <c r="AD12" s="375"/>
      <c r="AE12" s="375"/>
      <c r="AF12" s="375"/>
      <c r="AG12" s="375"/>
      <c r="AH12" s="375"/>
      <c r="AI12" s="375"/>
      <c r="AJ12" s="376"/>
      <c r="AK12" s="374"/>
      <c r="AL12" s="375"/>
      <c r="AM12" s="375"/>
      <c r="AN12" s="375"/>
      <c r="AO12" s="375"/>
      <c r="AP12" s="375"/>
      <c r="AQ12" s="375"/>
      <c r="AR12" s="375"/>
      <c r="AS12" s="375"/>
      <c r="AT12" s="375"/>
      <c r="AU12" s="375"/>
      <c r="AV12" s="375"/>
      <c r="AW12" s="375"/>
      <c r="AX12" s="375"/>
      <c r="AY12" s="375"/>
      <c r="AZ12" s="375"/>
      <c r="BA12" s="375"/>
      <c r="BB12" s="375"/>
      <c r="BC12" s="375"/>
      <c r="BD12" s="375"/>
      <c r="BE12" s="375"/>
      <c r="BF12" s="375"/>
      <c r="BG12" s="375"/>
      <c r="BH12" s="375"/>
      <c r="BI12" s="375"/>
      <c r="BJ12" s="375"/>
      <c r="BK12" s="375"/>
      <c r="BL12" s="375"/>
      <c r="BM12" s="375"/>
      <c r="BN12" s="375"/>
      <c r="BO12" s="375"/>
      <c r="BP12" s="375"/>
      <c r="BQ12" s="376"/>
      <c r="BR12" s="374"/>
      <c r="BS12" s="375"/>
      <c r="BT12" s="375"/>
      <c r="BU12" s="375"/>
      <c r="BV12" s="375"/>
      <c r="BW12" s="375"/>
      <c r="BX12" s="375"/>
      <c r="BY12" s="375"/>
      <c r="BZ12" s="375"/>
      <c r="CA12" s="375"/>
      <c r="CB12" s="375"/>
      <c r="CC12" s="375"/>
      <c r="CD12" s="375"/>
      <c r="CE12" s="375"/>
      <c r="CF12" s="375"/>
      <c r="CG12" s="375"/>
      <c r="CH12" s="375"/>
      <c r="CI12" s="375"/>
      <c r="CJ12" s="375"/>
      <c r="CK12" s="375"/>
      <c r="CL12" s="375"/>
      <c r="CM12" s="375"/>
      <c r="CN12" s="375"/>
      <c r="CO12" s="375"/>
      <c r="CP12" s="375"/>
      <c r="CQ12" s="375"/>
      <c r="CR12" s="375"/>
      <c r="CS12" s="375"/>
      <c r="CT12" s="375"/>
      <c r="CU12" s="375"/>
      <c r="CV12" s="375"/>
      <c r="CW12" s="375"/>
      <c r="CX12" s="376"/>
      <c r="CY12" s="374"/>
      <c r="CZ12" s="375"/>
      <c r="DA12" s="375"/>
      <c r="DB12" s="375"/>
      <c r="DC12" s="375"/>
      <c r="DD12" s="375"/>
      <c r="DE12" s="375"/>
      <c r="DF12" s="375"/>
      <c r="DG12" s="375"/>
      <c r="DH12" s="375"/>
      <c r="DI12" s="375"/>
      <c r="DJ12" s="375"/>
      <c r="DK12" s="375"/>
      <c r="DL12" s="375"/>
      <c r="DM12" s="375"/>
      <c r="DN12" s="375"/>
      <c r="DO12" s="375"/>
      <c r="DP12" s="375"/>
      <c r="DQ12" s="375"/>
      <c r="DR12" s="375"/>
      <c r="DS12" s="375"/>
      <c r="DT12" s="375"/>
      <c r="DU12" s="375"/>
      <c r="DV12" s="375"/>
      <c r="DW12" s="375"/>
      <c r="DX12" s="375"/>
      <c r="DY12" s="375"/>
      <c r="DZ12" s="375"/>
      <c r="EA12" s="375"/>
      <c r="EB12" s="375"/>
      <c r="EC12" s="375"/>
      <c r="ED12" s="375"/>
      <c r="EE12" s="376"/>
      <c r="EF12" s="374"/>
      <c r="EG12" s="375"/>
      <c r="EH12" s="375"/>
      <c r="EI12" s="375"/>
      <c r="EJ12" s="375"/>
      <c r="EK12" s="375"/>
      <c r="EL12" s="375"/>
      <c r="EM12" s="375"/>
      <c r="EN12" s="375"/>
      <c r="EO12" s="375"/>
      <c r="EP12" s="375"/>
      <c r="EQ12" s="375"/>
      <c r="ER12" s="375"/>
      <c r="ES12" s="375"/>
      <c r="ET12" s="375"/>
      <c r="EU12" s="375"/>
      <c r="EV12" s="375"/>
      <c r="EW12" s="375"/>
      <c r="EX12" s="375"/>
      <c r="EY12" s="375"/>
      <c r="EZ12" s="375"/>
      <c r="FA12" s="375"/>
      <c r="FB12" s="375"/>
      <c r="FC12" s="375"/>
      <c r="FD12" s="375"/>
      <c r="FE12" s="375"/>
      <c r="FF12" s="375"/>
      <c r="FG12" s="375"/>
      <c r="FH12" s="375"/>
      <c r="FI12" s="375"/>
      <c r="FJ12" s="375"/>
      <c r="FK12" s="375"/>
      <c r="FL12" s="376"/>
      <c r="FM12" s="374"/>
      <c r="FN12" s="375"/>
      <c r="FO12" s="375"/>
      <c r="FP12" s="375"/>
      <c r="FQ12" s="375"/>
      <c r="FR12" s="375"/>
      <c r="FS12" s="375"/>
      <c r="FT12" s="375"/>
      <c r="FU12" s="375"/>
      <c r="FV12" s="375"/>
      <c r="FW12" s="375"/>
      <c r="FX12" s="375"/>
      <c r="FY12" s="375"/>
      <c r="FZ12" s="375"/>
      <c r="GA12" s="375"/>
      <c r="GB12" s="375"/>
      <c r="GC12" s="375"/>
      <c r="GD12" s="375"/>
      <c r="GE12" s="375"/>
      <c r="GF12" s="375"/>
      <c r="GG12" s="375"/>
      <c r="GH12" s="375"/>
      <c r="GI12" s="375"/>
      <c r="GJ12" s="375"/>
      <c r="GK12" s="375"/>
      <c r="GL12" s="375"/>
      <c r="GM12" s="375"/>
      <c r="GN12" s="375"/>
      <c r="GO12" s="375"/>
      <c r="GP12" s="375"/>
      <c r="GQ12" s="375"/>
      <c r="GR12" s="375"/>
      <c r="GS12" s="376"/>
      <c r="GT12" s="374"/>
      <c r="GU12" s="375"/>
      <c r="GV12" s="375"/>
      <c r="GW12" s="375"/>
      <c r="GX12" s="375"/>
      <c r="GY12" s="375"/>
      <c r="GZ12" s="375"/>
      <c r="HA12" s="375"/>
      <c r="HB12" s="375"/>
      <c r="HC12" s="375"/>
      <c r="HD12" s="375"/>
      <c r="HE12" s="375"/>
      <c r="HF12" s="375"/>
      <c r="HG12" s="375"/>
      <c r="HH12" s="375"/>
      <c r="HI12" s="375"/>
      <c r="HJ12" s="375"/>
      <c r="HK12" s="375"/>
      <c r="HL12" s="375"/>
      <c r="HM12" s="375"/>
      <c r="HN12" s="375"/>
      <c r="HO12" s="375"/>
      <c r="HP12" s="375"/>
      <c r="HQ12" s="375"/>
      <c r="HR12" s="375"/>
      <c r="HS12" s="375"/>
      <c r="HT12" s="375"/>
      <c r="HU12" s="375"/>
      <c r="HV12" s="375"/>
      <c r="HW12" s="375"/>
      <c r="HX12" s="375"/>
      <c r="HY12" s="375"/>
      <c r="HZ12" s="376"/>
    </row>
    <row r="13" spans="1:234" ht="65.099999999999994" customHeight="1" outlineLevel="1" thickBot="1">
      <c r="A13" s="420" t="s">
        <v>2965</v>
      </c>
      <c r="B13" s="421"/>
      <c r="C13" s="119">
        <f>SUM(C9+C10+C11+C12)</f>
        <v>0</v>
      </c>
      <c r="D13" s="374"/>
      <c r="E13" s="375"/>
      <c r="F13" s="375"/>
      <c r="G13" s="375"/>
      <c r="H13" s="375"/>
      <c r="I13" s="375"/>
      <c r="J13" s="375"/>
      <c r="K13" s="375"/>
      <c r="L13" s="375"/>
      <c r="M13" s="375"/>
      <c r="N13" s="375"/>
      <c r="O13" s="375"/>
      <c r="P13" s="375"/>
      <c r="Q13" s="375"/>
      <c r="R13" s="375"/>
      <c r="S13" s="375"/>
      <c r="T13" s="375"/>
      <c r="U13" s="375"/>
      <c r="V13" s="375"/>
      <c r="W13" s="375"/>
      <c r="X13" s="375"/>
      <c r="Y13" s="375"/>
      <c r="Z13" s="375"/>
      <c r="AA13" s="375"/>
      <c r="AB13" s="375"/>
      <c r="AC13" s="375"/>
      <c r="AD13" s="375"/>
      <c r="AE13" s="375"/>
      <c r="AF13" s="375"/>
      <c r="AG13" s="375"/>
      <c r="AH13" s="375"/>
      <c r="AI13" s="375"/>
      <c r="AJ13" s="376"/>
      <c r="AK13" s="374"/>
      <c r="AL13" s="375"/>
      <c r="AM13" s="375"/>
      <c r="AN13" s="375"/>
      <c r="AO13" s="375"/>
      <c r="AP13" s="375"/>
      <c r="AQ13" s="375"/>
      <c r="AR13" s="375"/>
      <c r="AS13" s="375"/>
      <c r="AT13" s="375"/>
      <c r="AU13" s="375"/>
      <c r="AV13" s="375"/>
      <c r="AW13" s="375"/>
      <c r="AX13" s="375"/>
      <c r="AY13" s="375"/>
      <c r="AZ13" s="375"/>
      <c r="BA13" s="375"/>
      <c r="BB13" s="375"/>
      <c r="BC13" s="375"/>
      <c r="BD13" s="375"/>
      <c r="BE13" s="375"/>
      <c r="BF13" s="375"/>
      <c r="BG13" s="375"/>
      <c r="BH13" s="375"/>
      <c r="BI13" s="375"/>
      <c r="BJ13" s="375"/>
      <c r="BK13" s="375"/>
      <c r="BL13" s="375"/>
      <c r="BM13" s="375"/>
      <c r="BN13" s="375"/>
      <c r="BO13" s="375"/>
      <c r="BP13" s="375"/>
      <c r="BQ13" s="376"/>
      <c r="BR13" s="374"/>
      <c r="BS13" s="375"/>
      <c r="BT13" s="375"/>
      <c r="BU13" s="375"/>
      <c r="BV13" s="375"/>
      <c r="BW13" s="375"/>
      <c r="BX13" s="375"/>
      <c r="BY13" s="375"/>
      <c r="BZ13" s="375"/>
      <c r="CA13" s="375"/>
      <c r="CB13" s="375"/>
      <c r="CC13" s="375"/>
      <c r="CD13" s="375"/>
      <c r="CE13" s="375"/>
      <c r="CF13" s="375"/>
      <c r="CG13" s="375"/>
      <c r="CH13" s="375"/>
      <c r="CI13" s="375"/>
      <c r="CJ13" s="375"/>
      <c r="CK13" s="375"/>
      <c r="CL13" s="375"/>
      <c r="CM13" s="375"/>
      <c r="CN13" s="375"/>
      <c r="CO13" s="375"/>
      <c r="CP13" s="375"/>
      <c r="CQ13" s="375"/>
      <c r="CR13" s="375"/>
      <c r="CS13" s="375"/>
      <c r="CT13" s="375"/>
      <c r="CU13" s="375"/>
      <c r="CV13" s="375"/>
      <c r="CW13" s="375"/>
      <c r="CX13" s="376"/>
      <c r="CY13" s="374"/>
      <c r="CZ13" s="375"/>
      <c r="DA13" s="375"/>
      <c r="DB13" s="375"/>
      <c r="DC13" s="375"/>
      <c r="DD13" s="375"/>
      <c r="DE13" s="375"/>
      <c r="DF13" s="375"/>
      <c r="DG13" s="375"/>
      <c r="DH13" s="375"/>
      <c r="DI13" s="375"/>
      <c r="DJ13" s="375"/>
      <c r="DK13" s="375"/>
      <c r="DL13" s="375"/>
      <c r="DM13" s="375"/>
      <c r="DN13" s="375"/>
      <c r="DO13" s="375"/>
      <c r="DP13" s="375"/>
      <c r="DQ13" s="375"/>
      <c r="DR13" s="375"/>
      <c r="DS13" s="375"/>
      <c r="DT13" s="375"/>
      <c r="DU13" s="375"/>
      <c r="DV13" s="375"/>
      <c r="DW13" s="375"/>
      <c r="DX13" s="375"/>
      <c r="DY13" s="375"/>
      <c r="DZ13" s="375"/>
      <c r="EA13" s="375"/>
      <c r="EB13" s="375"/>
      <c r="EC13" s="375"/>
      <c r="ED13" s="375"/>
      <c r="EE13" s="376"/>
      <c r="EF13" s="374"/>
      <c r="EG13" s="375"/>
      <c r="EH13" s="375"/>
      <c r="EI13" s="375"/>
      <c r="EJ13" s="375"/>
      <c r="EK13" s="375"/>
      <c r="EL13" s="375"/>
      <c r="EM13" s="375"/>
      <c r="EN13" s="375"/>
      <c r="EO13" s="375"/>
      <c r="EP13" s="375"/>
      <c r="EQ13" s="375"/>
      <c r="ER13" s="375"/>
      <c r="ES13" s="375"/>
      <c r="ET13" s="375"/>
      <c r="EU13" s="375"/>
      <c r="EV13" s="375"/>
      <c r="EW13" s="375"/>
      <c r="EX13" s="375"/>
      <c r="EY13" s="375"/>
      <c r="EZ13" s="375"/>
      <c r="FA13" s="375"/>
      <c r="FB13" s="375"/>
      <c r="FC13" s="375"/>
      <c r="FD13" s="375"/>
      <c r="FE13" s="375"/>
      <c r="FF13" s="375"/>
      <c r="FG13" s="375"/>
      <c r="FH13" s="375"/>
      <c r="FI13" s="375"/>
      <c r="FJ13" s="375"/>
      <c r="FK13" s="375"/>
      <c r="FL13" s="376"/>
      <c r="FM13" s="374"/>
      <c r="FN13" s="375"/>
      <c r="FO13" s="375"/>
      <c r="FP13" s="375"/>
      <c r="FQ13" s="375"/>
      <c r="FR13" s="375"/>
      <c r="FS13" s="375"/>
      <c r="FT13" s="375"/>
      <c r="FU13" s="375"/>
      <c r="FV13" s="375"/>
      <c r="FW13" s="375"/>
      <c r="FX13" s="375"/>
      <c r="FY13" s="375"/>
      <c r="FZ13" s="375"/>
      <c r="GA13" s="375"/>
      <c r="GB13" s="375"/>
      <c r="GC13" s="375"/>
      <c r="GD13" s="375"/>
      <c r="GE13" s="375"/>
      <c r="GF13" s="375"/>
      <c r="GG13" s="375"/>
      <c r="GH13" s="375"/>
      <c r="GI13" s="375"/>
      <c r="GJ13" s="375"/>
      <c r="GK13" s="375"/>
      <c r="GL13" s="375"/>
      <c r="GM13" s="375"/>
      <c r="GN13" s="375"/>
      <c r="GO13" s="375"/>
      <c r="GP13" s="375"/>
      <c r="GQ13" s="375"/>
      <c r="GR13" s="375"/>
      <c r="GS13" s="376"/>
      <c r="GT13" s="374"/>
      <c r="GU13" s="375"/>
      <c r="GV13" s="375"/>
      <c r="GW13" s="375"/>
      <c r="GX13" s="375"/>
      <c r="GY13" s="375"/>
      <c r="GZ13" s="375"/>
      <c r="HA13" s="375"/>
      <c r="HB13" s="375"/>
      <c r="HC13" s="375"/>
      <c r="HD13" s="375"/>
      <c r="HE13" s="375"/>
      <c r="HF13" s="375"/>
      <c r="HG13" s="375"/>
      <c r="HH13" s="375"/>
      <c r="HI13" s="375"/>
      <c r="HJ13" s="375"/>
      <c r="HK13" s="375"/>
      <c r="HL13" s="375"/>
      <c r="HM13" s="375"/>
      <c r="HN13" s="375"/>
      <c r="HO13" s="375"/>
      <c r="HP13" s="375"/>
      <c r="HQ13" s="375"/>
      <c r="HR13" s="375"/>
      <c r="HS13" s="375"/>
      <c r="HT13" s="375"/>
      <c r="HU13" s="375"/>
      <c r="HV13" s="375"/>
      <c r="HW13" s="375"/>
      <c r="HX13" s="375"/>
      <c r="HY13" s="375"/>
      <c r="HZ13" s="376"/>
    </row>
    <row r="14" spans="1:234" ht="100.5" customHeight="1" outlineLevel="1" thickBot="1">
      <c r="A14" s="420" t="s">
        <v>3321</v>
      </c>
      <c r="B14" s="421"/>
      <c r="C14" s="119">
        <f>SUM(M18+AT18+CA18+DH18+EO18+FV18+HC18)</f>
        <v>0</v>
      </c>
      <c r="D14" s="39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91"/>
      <c r="AI14" s="391"/>
      <c r="AJ14" s="392"/>
      <c r="AK14" s="390"/>
      <c r="AL14" s="391"/>
      <c r="AM14" s="391"/>
      <c r="AN14" s="391"/>
      <c r="AO14" s="391"/>
      <c r="AP14" s="391"/>
      <c r="AQ14" s="391"/>
      <c r="AR14" s="391"/>
      <c r="AS14" s="391"/>
      <c r="AT14" s="391"/>
      <c r="AU14" s="391"/>
      <c r="AV14" s="391"/>
      <c r="AW14" s="391"/>
      <c r="AX14" s="391"/>
      <c r="AY14" s="391"/>
      <c r="AZ14" s="391"/>
      <c r="BA14" s="391"/>
      <c r="BB14" s="391"/>
      <c r="BC14" s="391"/>
      <c r="BD14" s="391"/>
      <c r="BE14" s="391"/>
      <c r="BF14" s="391"/>
      <c r="BG14" s="391"/>
      <c r="BH14" s="391"/>
      <c r="BI14" s="391"/>
      <c r="BJ14" s="391"/>
      <c r="BK14" s="391"/>
      <c r="BL14" s="391"/>
      <c r="BM14" s="391"/>
      <c r="BN14" s="391"/>
      <c r="BO14" s="391"/>
      <c r="BP14" s="391"/>
      <c r="BQ14" s="392"/>
      <c r="BR14" s="390"/>
      <c r="BS14" s="391"/>
      <c r="BT14" s="391"/>
      <c r="BU14" s="391"/>
      <c r="BV14" s="391"/>
      <c r="BW14" s="391"/>
      <c r="BX14" s="391"/>
      <c r="BY14" s="391"/>
      <c r="BZ14" s="391"/>
      <c r="CA14" s="391"/>
      <c r="CB14" s="391"/>
      <c r="CC14" s="391"/>
      <c r="CD14" s="391"/>
      <c r="CE14" s="391"/>
      <c r="CF14" s="391"/>
      <c r="CG14" s="391"/>
      <c r="CH14" s="391"/>
      <c r="CI14" s="391"/>
      <c r="CJ14" s="391"/>
      <c r="CK14" s="391"/>
      <c r="CL14" s="391"/>
      <c r="CM14" s="391"/>
      <c r="CN14" s="391"/>
      <c r="CO14" s="391"/>
      <c r="CP14" s="391"/>
      <c r="CQ14" s="391"/>
      <c r="CR14" s="391"/>
      <c r="CS14" s="391"/>
      <c r="CT14" s="391"/>
      <c r="CU14" s="391"/>
      <c r="CV14" s="391"/>
      <c r="CW14" s="391"/>
      <c r="CX14" s="392"/>
      <c r="CY14" s="390"/>
      <c r="CZ14" s="391"/>
      <c r="DA14" s="391"/>
      <c r="DB14" s="391"/>
      <c r="DC14" s="391"/>
      <c r="DD14" s="391"/>
      <c r="DE14" s="391"/>
      <c r="DF14" s="391"/>
      <c r="DG14" s="391"/>
      <c r="DH14" s="391"/>
      <c r="DI14" s="391"/>
      <c r="DJ14" s="391"/>
      <c r="DK14" s="391"/>
      <c r="DL14" s="391"/>
      <c r="DM14" s="391"/>
      <c r="DN14" s="391"/>
      <c r="DO14" s="391"/>
      <c r="DP14" s="391"/>
      <c r="DQ14" s="391"/>
      <c r="DR14" s="391"/>
      <c r="DS14" s="391"/>
      <c r="DT14" s="391"/>
      <c r="DU14" s="391"/>
      <c r="DV14" s="391"/>
      <c r="DW14" s="391"/>
      <c r="DX14" s="391"/>
      <c r="DY14" s="391"/>
      <c r="DZ14" s="391"/>
      <c r="EA14" s="391"/>
      <c r="EB14" s="391"/>
      <c r="EC14" s="391"/>
      <c r="ED14" s="391"/>
      <c r="EE14" s="392"/>
      <c r="EF14" s="390"/>
      <c r="EG14" s="391"/>
      <c r="EH14" s="391"/>
      <c r="EI14" s="391"/>
      <c r="EJ14" s="391"/>
      <c r="EK14" s="391"/>
      <c r="EL14" s="391"/>
      <c r="EM14" s="391"/>
      <c r="EN14" s="391"/>
      <c r="EO14" s="391"/>
      <c r="EP14" s="391"/>
      <c r="EQ14" s="391"/>
      <c r="ER14" s="391"/>
      <c r="ES14" s="391"/>
      <c r="ET14" s="391"/>
      <c r="EU14" s="391"/>
      <c r="EV14" s="391"/>
      <c r="EW14" s="391"/>
      <c r="EX14" s="391"/>
      <c r="EY14" s="391"/>
      <c r="EZ14" s="391"/>
      <c r="FA14" s="391"/>
      <c r="FB14" s="391"/>
      <c r="FC14" s="391"/>
      <c r="FD14" s="391"/>
      <c r="FE14" s="391"/>
      <c r="FF14" s="391"/>
      <c r="FG14" s="391"/>
      <c r="FH14" s="391"/>
      <c r="FI14" s="391"/>
      <c r="FJ14" s="391"/>
      <c r="FK14" s="391"/>
      <c r="FL14" s="392"/>
      <c r="FM14" s="390"/>
      <c r="FN14" s="391"/>
      <c r="FO14" s="391"/>
      <c r="FP14" s="391"/>
      <c r="FQ14" s="391"/>
      <c r="FR14" s="391"/>
      <c r="FS14" s="391"/>
      <c r="FT14" s="391"/>
      <c r="FU14" s="391"/>
      <c r="FV14" s="391"/>
      <c r="FW14" s="391"/>
      <c r="FX14" s="391"/>
      <c r="FY14" s="391"/>
      <c r="FZ14" s="391"/>
      <c r="GA14" s="391"/>
      <c r="GB14" s="391"/>
      <c r="GC14" s="391"/>
      <c r="GD14" s="391"/>
      <c r="GE14" s="391"/>
      <c r="GF14" s="391"/>
      <c r="GG14" s="391"/>
      <c r="GH14" s="391"/>
      <c r="GI14" s="391"/>
      <c r="GJ14" s="391"/>
      <c r="GK14" s="391"/>
      <c r="GL14" s="391"/>
      <c r="GM14" s="391"/>
      <c r="GN14" s="391"/>
      <c r="GO14" s="391"/>
      <c r="GP14" s="391"/>
      <c r="GQ14" s="391"/>
      <c r="GR14" s="391"/>
      <c r="GS14" s="392"/>
      <c r="GT14" s="390"/>
      <c r="GU14" s="391"/>
      <c r="GV14" s="391"/>
      <c r="GW14" s="391"/>
      <c r="GX14" s="391"/>
      <c r="GY14" s="391"/>
      <c r="GZ14" s="391"/>
      <c r="HA14" s="391"/>
      <c r="HB14" s="391"/>
      <c r="HC14" s="391"/>
      <c r="HD14" s="391"/>
      <c r="HE14" s="391"/>
      <c r="HF14" s="391"/>
      <c r="HG14" s="391"/>
      <c r="HH14" s="391"/>
      <c r="HI14" s="391"/>
      <c r="HJ14" s="391"/>
      <c r="HK14" s="391"/>
      <c r="HL14" s="391"/>
      <c r="HM14" s="391"/>
      <c r="HN14" s="391"/>
      <c r="HO14" s="391"/>
      <c r="HP14" s="391"/>
      <c r="HQ14" s="391"/>
      <c r="HR14" s="391"/>
      <c r="HS14" s="391"/>
      <c r="HT14" s="391"/>
      <c r="HU14" s="391"/>
      <c r="HV14" s="391"/>
      <c r="HW14" s="391"/>
      <c r="HX14" s="391"/>
      <c r="HY14" s="391"/>
      <c r="HZ14" s="392"/>
    </row>
    <row r="15" spans="1:234" s="147" customFormat="1" ht="20.100000000000001" customHeight="1" thickBot="1">
      <c r="A15" s="431" t="s">
        <v>668</v>
      </c>
      <c r="B15" s="432"/>
      <c r="C15" s="432"/>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50"/>
      <c r="AB15" s="145"/>
      <c r="AC15" s="145"/>
      <c r="AD15" s="145"/>
      <c r="AE15" s="145"/>
      <c r="AF15" s="145"/>
      <c r="AG15" s="145"/>
      <c r="AH15" s="145"/>
      <c r="AI15" s="145"/>
      <c r="AJ15" s="145"/>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5"/>
      <c r="BJ15" s="145"/>
      <c r="BK15" s="145"/>
      <c r="BL15" s="145"/>
      <c r="BM15" s="145"/>
      <c r="BN15" s="145"/>
      <c r="BO15" s="145"/>
      <c r="BP15" s="145"/>
      <c r="BQ15" s="145"/>
      <c r="BR15" s="146"/>
      <c r="BS15" s="146"/>
      <c r="BT15" s="146"/>
      <c r="BU15" s="146"/>
      <c r="BV15" s="146"/>
      <c r="BW15" s="146"/>
      <c r="BX15" s="146"/>
      <c r="BY15" s="146"/>
      <c r="BZ15" s="146"/>
      <c r="CA15" s="146"/>
      <c r="CB15" s="146"/>
      <c r="CC15" s="146"/>
      <c r="CD15" s="146"/>
      <c r="CE15" s="146"/>
      <c r="CF15" s="146"/>
      <c r="CG15" s="146"/>
      <c r="CH15" s="146"/>
      <c r="CI15" s="146"/>
      <c r="CJ15" s="146"/>
      <c r="CK15" s="146"/>
      <c r="CL15" s="146"/>
      <c r="CM15" s="146"/>
      <c r="CN15" s="146"/>
      <c r="CO15" s="146"/>
      <c r="CP15" s="145"/>
      <c r="CQ15" s="145"/>
      <c r="CR15" s="145"/>
      <c r="CS15" s="145"/>
      <c r="CT15" s="145"/>
      <c r="CU15" s="145"/>
      <c r="CV15" s="145"/>
      <c r="CW15" s="145"/>
      <c r="CX15" s="145"/>
      <c r="CY15" s="146"/>
      <c r="CZ15" s="146"/>
      <c r="DA15" s="146"/>
      <c r="DB15" s="146"/>
      <c r="DC15" s="146"/>
      <c r="DD15" s="146"/>
      <c r="DE15" s="146"/>
      <c r="DF15" s="146"/>
      <c r="DG15" s="146"/>
      <c r="DH15" s="146"/>
      <c r="DI15" s="146"/>
      <c r="DJ15" s="146"/>
      <c r="DK15" s="146"/>
      <c r="DL15" s="146"/>
      <c r="DM15" s="146"/>
      <c r="DN15" s="146"/>
      <c r="DO15" s="146"/>
      <c r="DP15" s="146"/>
      <c r="DQ15" s="146"/>
      <c r="DR15" s="146"/>
      <c r="DS15" s="146"/>
      <c r="DT15" s="146"/>
      <c r="DU15" s="146"/>
      <c r="DV15" s="146"/>
      <c r="DW15" s="145"/>
      <c r="DX15" s="145"/>
      <c r="DY15" s="145"/>
      <c r="DZ15" s="145"/>
      <c r="EA15" s="145"/>
      <c r="EB15" s="145"/>
      <c r="EC15" s="145"/>
      <c r="ED15" s="145"/>
      <c r="EE15" s="145"/>
      <c r="EF15" s="146"/>
      <c r="EG15" s="146"/>
      <c r="EH15" s="146"/>
      <c r="EI15" s="146"/>
      <c r="EJ15" s="146"/>
      <c r="EK15" s="146"/>
      <c r="EL15" s="146"/>
      <c r="EM15" s="146"/>
      <c r="EN15" s="146"/>
      <c r="EO15" s="146"/>
      <c r="EP15" s="146"/>
      <c r="EQ15" s="146"/>
      <c r="ER15" s="146"/>
      <c r="ES15" s="146"/>
      <c r="ET15" s="146"/>
      <c r="EU15" s="146"/>
      <c r="EV15" s="146"/>
      <c r="EW15" s="146"/>
      <c r="EX15" s="146"/>
      <c r="EY15" s="146"/>
      <c r="EZ15" s="146"/>
      <c r="FA15" s="146"/>
      <c r="FB15" s="146"/>
      <c r="FC15" s="146"/>
      <c r="FD15" s="145"/>
      <c r="FE15" s="145"/>
      <c r="FF15" s="145"/>
      <c r="FG15" s="145"/>
      <c r="FH15" s="145"/>
      <c r="FI15" s="145"/>
      <c r="FJ15" s="145"/>
      <c r="FK15" s="145"/>
      <c r="FL15" s="145"/>
      <c r="FM15" s="146"/>
      <c r="FN15" s="146"/>
      <c r="FO15" s="146"/>
      <c r="FP15" s="146"/>
      <c r="FQ15" s="146"/>
      <c r="FR15" s="146"/>
      <c r="FS15" s="146"/>
      <c r="FT15" s="146"/>
      <c r="FU15" s="146"/>
      <c r="FV15" s="146"/>
      <c r="FW15" s="146"/>
      <c r="FX15" s="146"/>
      <c r="FY15" s="146"/>
      <c r="FZ15" s="146"/>
      <c r="GA15" s="146"/>
      <c r="GB15" s="146"/>
      <c r="GC15" s="146"/>
      <c r="GD15" s="146"/>
      <c r="GE15" s="146"/>
      <c r="GF15" s="146"/>
      <c r="GG15" s="146"/>
      <c r="GH15" s="146"/>
      <c r="GI15" s="146"/>
      <c r="GJ15" s="146"/>
      <c r="GK15" s="145"/>
      <c r="GL15" s="145"/>
      <c r="GM15" s="145"/>
      <c r="GN15" s="145"/>
      <c r="GO15" s="145"/>
      <c r="GP15" s="145"/>
      <c r="GQ15" s="145"/>
      <c r="GR15" s="145"/>
      <c r="GS15" s="145"/>
      <c r="GT15" s="146"/>
      <c r="GU15" s="146"/>
      <c r="GV15" s="146"/>
      <c r="GW15" s="146"/>
      <c r="GX15" s="146"/>
      <c r="GY15" s="146"/>
      <c r="GZ15" s="146"/>
      <c r="HA15" s="146"/>
      <c r="HB15" s="146"/>
      <c r="HC15" s="146"/>
      <c r="HD15" s="146"/>
      <c r="HE15" s="146"/>
      <c r="HF15" s="146"/>
      <c r="HG15" s="146"/>
      <c r="HH15" s="146"/>
      <c r="HI15" s="146"/>
      <c r="HJ15" s="146"/>
      <c r="HK15" s="146"/>
      <c r="HL15" s="146"/>
      <c r="HM15" s="146"/>
      <c r="HN15" s="146"/>
      <c r="HO15" s="146"/>
      <c r="HP15" s="146"/>
      <c r="HQ15" s="146"/>
      <c r="HR15" s="145"/>
      <c r="HS15" s="145"/>
      <c r="HT15" s="145"/>
      <c r="HU15" s="145"/>
      <c r="HV15" s="145"/>
      <c r="HW15" s="145"/>
      <c r="HX15" s="145"/>
      <c r="HY15" s="145"/>
      <c r="HZ15" s="145"/>
    </row>
    <row r="16" spans="1:234" s="4" customFormat="1" ht="69.95" customHeight="1" thickBot="1">
      <c r="A16" s="417" t="s">
        <v>382</v>
      </c>
      <c r="B16" s="418"/>
      <c r="C16" s="419"/>
      <c r="D16" s="176" t="s">
        <v>1745</v>
      </c>
      <c r="E16" s="377" t="s">
        <v>3573</v>
      </c>
      <c r="F16" s="378"/>
      <c r="G16" s="99" t="s">
        <v>1746</v>
      </c>
      <c r="H16" s="382" t="s">
        <v>2970</v>
      </c>
      <c r="I16" s="383"/>
      <c r="J16" s="383"/>
      <c r="K16" s="383"/>
      <c r="L16" s="383"/>
      <c r="M16" s="383"/>
      <c r="N16" s="383"/>
      <c r="O16" s="383"/>
      <c r="P16" s="383"/>
      <c r="Q16" s="383"/>
      <c r="R16" s="383"/>
      <c r="S16" s="383"/>
      <c r="T16" s="383"/>
      <c r="U16" s="383"/>
      <c r="V16" s="383"/>
      <c r="W16" s="383"/>
      <c r="X16" s="383"/>
      <c r="Y16" s="383"/>
      <c r="Z16" s="383"/>
      <c r="AA16" s="383"/>
      <c r="AB16" s="383"/>
      <c r="AC16" s="383"/>
      <c r="AD16" s="383"/>
      <c r="AE16" s="383"/>
      <c r="AF16" s="383"/>
      <c r="AG16" s="383"/>
      <c r="AH16" s="383"/>
      <c r="AI16" s="383"/>
      <c r="AJ16" s="384"/>
      <c r="AK16" s="99" t="s">
        <v>1745</v>
      </c>
      <c r="AL16" s="377" t="s">
        <v>2956</v>
      </c>
      <c r="AM16" s="378"/>
      <c r="AN16" s="99" t="s">
        <v>1746</v>
      </c>
      <c r="AO16" s="382" t="s">
        <v>614</v>
      </c>
      <c r="AP16" s="383"/>
      <c r="AQ16" s="383"/>
      <c r="AR16" s="383"/>
      <c r="AS16" s="383"/>
      <c r="AT16" s="383"/>
      <c r="AU16" s="383"/>
      <c r="AV16" s="383"/>
      <c r="AW16" s="383"/>
      <c r="AX16" s="383"/>
      <c r="AY16" s="383"/>
      <c r="AZ16" s="383"/>
      <c r="BA16" s="383"/>
      <c r="BB16" s="383"/>
      <c r="BC16" s="383"/>
      <c r="BD16" s="383"/>
      <c r="BE16" s="383"/>
      <c r="BF16" s="383"/>
      <c r="BG16" s="383"/>
      <c r="BH16" s="383"/>
      <c r="BI16" s="383"/>
      <c r="BJ16" s="383"/>
      <c r="BK16" s="383"/>
      <c r="BL16" s="383"/>
      <c r="BM16" s="383"/>
      <c r="BN16" s="383"/>
      <c r="BO16" s="383"/>
      <c r="BP16" s="383"/>
      <c r="BQ16" s="384"/>
      <c r="BR16" s="99" t="s">
        <v>1745</v>
      </c>
      <c r="BS16" s="377" t="s">
        <v>3573</v>
      </c>
      <c r="BT16" s="378"/>
      <c r="BU16" s="99" t="s">
        <v>1746</v>
      </c>
      <c r="BV16" s="382" t="s">
        <v>3056</v>
      </c>
      <c r="BW16" s="383"/>
      <c r="BX16" s="383"/>
      <c r="BY16" s="383"/>
      <c r="BZ16" s="383"/>
      <c r="CA16" s="383"/>
      <c r="CB16" s="383"/>
      <c r="CC16" s="383"/>
      <c r="CD16" s="383"/>
      <c r="CE16" s="383"/>
      <c r="CF16" s="383"/>
      <c r="CG16" s="383"/>
      <c r="CH16" s="383"/>
      <c r="CI16" s="383"/>
      <c r="CJ16" s="383"/>
      <c r="CK16" s="383"/>
      <c r="CL16" s="383"/>
      <c r="CM16" s="383"/>
      <c r="CN16" s="383"/>
      <c r="CO16" s="383"/>
      <c r="CP16" s="383"/>
      <c r="CQ16" s="383"/>
      <c r="CR16" s="383"/>
      <c r="CS16" s="383"/>
      <c r="CT16" s="383"/>
      <c r="CU16" s="383"/>
      <c r="CV16" s="383"/>
      <c r="CW16" s="383"/>
      <c r="CX16" s="384"/>
      <c r="CY16" s="99" t="s">
        <v>1745</v>
      </c>
      <c r="CZ16" s="377" t="s">
        <v>3573</v>
      </c>
      <c r="DA16" s="378"/>
      <c r="DB16" s="99" t="s">
        <v>1746</v>
      </c>
      <c r="DC16" s="382" t="s">
        <v>3057</v>
      </c>
      <c r="DD16" s="383"/>
      <c r="DE16" s="383"/>
      <c r="DF16" s="383"/>
      <c r="DG16" s="383"/>
      <c r="DH16" s="383"/>
      <c r="DI16" s="383"/>
      <c r="DJ16" s="383"/>
      <c r="DK16" s="383"/>
      <c r="DL16" s="383"/>
      <c r="DM16" s="383"/>
      <c r="DN16" s="383"/>
      <c r="DO16" s="383"/>
      <c r="DP16" s="383"/>
      <c r="DQ16" s="383"/>
      <c r="DR16" s="383"/>
      <c r="DS16" s="383"/>
      <c r="DT16" s="383"/>
      <c r="DU16" s="383"/>
      <c r="DV16" s="383"/>
      <c r="DW16" s="383"/>
      <c r="DX16" s="383"/>
      <c r="DY16" s="383"/>
      <c r="DZ16" s="383"/>
      <c r="EA16" s="383"/>
      <c r="EB16" s="383"/>
      <c r="EC16" s="383"/>
      <c r="ED16" s="383"/>
      <c r="EE16" s="384"/>
      <c r="EF16" s="99" t="s">
        <v>1745</v>
      </c>
      <c r="EG16" s="377" t="s">
        <v>3573</v>
      </c>
      <c r="EH16" s="378"/>
      <c r="EI16" s="99" t="s">
        <v>1746</v>
      </c>
      <c r="EJ16" s="382" t="s">
        <v>3055</v>
      </c>
      <c r="EK16" s="383"/>
      <c r="EL16" s="383"/>
      <c r="EM16" s="383"/>
      <c r="EN16" s="383"/>
      <c r="EO16" s="383"/>
      <c r="EP16" s="383"/>
      <c r="EQ16" s="383"/>
      <c r="ER16" s="383"/>
      <c r="ES16" s="383"/>
      <c r="ET16" s="383"/>
      <c r="EU16" s="383"/>
      <c r="EV16" s="383"/>
      <c r="EW16" s="383"/>
      <c r="EX16" s="383"/>
      <c r="EY16" s="383"/>
      <c r="EZ16" s="383"/>
      <c r="FA16" s="383"/>
      <c r="FB16" s="383"/>
      <c r="FC16" s="383"/>
      <c r="FD16" s="383"/>
      <c r="FE16" s="383"/>
      <c r="FF16" s="383"/>
      <c r="FG16" s="383"/>
      <c r="FH16" s="383"/>
      <c r="FI16" s="383"/>
      <c r="FJ16" s="383"/>
      <c r="FK16" s="383"/>
      <c r="FL16" s="384"/>
      <c r="FM16" s="99" t="s">
        <v>1745</v>
      </c>
      <c r="FN16" s="377" t="s">
        <v>3573</v>
      </c>
      <c r="FO16" s="378"/>
      <c r="FP16" s="99" t="s">
        <v>1746</v>
      </c>
      <c r="FQ16" s="382" t="s">
        <v>613</v>
      </c>
      <c r="FR16" s="383"/>
      <c r="FS16" s="383"/>
      <c r="FT16" s="383"/>
      <c r="FU16" s="383"/>
      <c r="FV16" s="383"/>
      <c r="FW16" s="383"/>
      <c r="FX16" s="383"/>
      <c r="FY16" s="383"/>
      <c r="FZ16" s="383"/>
      <c r="GA16" s="383"/>
      <c r="GB16" s="383"/>
      <c r="GC16" s="383"/>
      <c r="GD16" s="383"/>
      <c r="GE16" s="383"/>
      <c r="GF16" s="383"/>
      <c r="GG16" s="383"/>
      <c r="GH16" s="383"/>
      <c r="GI16" s="383"/>
      <c r="GJ16" s="383"/>
      <c r="GK16" s="383"/>
      <c r="GL16" s="383"/>
      <c r="GM16" s="383"/>
      <c r="GN16" s="383"/>
      <c r="GO16" s="383"/>
      <c r="GP16" s="383"/>
      <c r="GQ16" s="383"/>
      <c r="GR16" s="383"/>
      <c r="GS16" s="384"/>
      <c r="GT16" s="99" t="s">
        <v>1745</v>
      </c>
      <c r="GU16" s="377"/>
      <c r="GV16" s="378"/>
      <c r="GW16" s="99" t="s">
        <v>1746</v>
      </c>
      <c r="GX16" s="382"/>
      <c r="GY16" s="383"/>
      <c r="GZ16" s="383"/>
      <c r="HA16" s="383"/>
      <c r="HB16" s="383"/>
      <c r="HC16" s="383"/>
      <c r="HD16" s="383"/>
      <c r="HE16" s="383"/>
      <c r="HF16" s="383"/>
      <c r="HG16" s="383"/>
      <c r="HH16" s="383"/>
      <c r="HI16" s="383"/>
      <c r="HJ16" s="383"/>
      <c r="HK16" s="383"/>
      <c r="HL16" s="383"/>
      <c r="HM16" s="383"/>
      <c r="HN16" s="383"/>
      <c r="HO16" s="383"/>
      <c r="HP16" s="383"/>
      <c r="HQ16" s="383"/>
      <c r="HR16" s="383"/>
      <c r="HS16" s="383"/>
      <c r="HT16" s="383"/>
      <c r="HU16" s="383"/>
      <c r="HV16" s="383"/>
      <c r="HW16" s="383"/>
      <c r="HX16" s="383"/>
      <c r="HY16" s="383"/>
      <c r="HZ16" s="384"/>
    </row>
    <row r="17" spans="1:234" s="33" customFormat="1" ht="69.95" customHeight="1" outlineLevel="1" thickBot="1">
      <c r="A17" s="417" t="s">
        <v>381</v>
      </c>
      <c r="B17" s="418"/>
      <c r="C17" s="419"/>
      <c r="D17" s="114" t="s">
        <v>1747</v>
      </c>
      <c r="E17" s="259"/>
      <c r="F17" s="177" t="s">
        <v>3605</v>
      </c>
      <c r="G17" s="260" t="s">
        <v>3606</v>
      </c>
      <c r="H17" s="178" t="s">
        <v>2962</v>
      </c>
      <c r="I17" s="260">
        <v>12682</v>
      </c>
      <c r="J17" s="178" t="s">
        <v>2963</v>
      </c>
      <c r="K17" s="261">
        <v>12682</v>
      </c>
      <c r="L17" s="53" t="s">
        <v>1748</v>
      </c>
      <c r="M17" s="259"/>
      <c r="N17" s="178" t="s">
        <v>2961</v>
      </c>
      <c r="O17" s="260"/>
      <c r="P17" s="178" t="s">
        <v>2962</v>
      </c>
      <c r="Q17" s="260"/>
      <c r="R17" s="178" t="s">
        <v>2963</v>
      </c>
      <c r="S17" s="262"/>
      <c r="T17" s="53" t="s">
        <v>143</v>
      </c>
      <c r="U17" s="259"/>
      <c r="V17" s="178" t="s">
        <v>2961</v>
      </c>
      <c r="W17" s="260"/>
      <c r="X17" s="178" t="s">
        <v>2962</v>
      </c>
      <c r="Y17" s="260"/>
      <c r="Z17" s="179" t="s">
        <v>2963</v>
      </c>
      <c r="AA17" s="262"/>
      <c r="AB17" s="114" t="s">
        <v>143</v>
      </c>
      <c r="AC17" s="259"/>
      <c r="AD17" s="178" t="s">
        <v>2961</v>
      </c>
      <c r="AE17" s="260"/>
      <c r="AF17" s="178" t="s">
        <v>2962</v>
      </c>
      <c r="AG17" s="260"/>
      <c r="AH17" s="178" t="s">
        <v>2963</v>
      </c>
      <c r="AI17" s="263"/>
      <c r="AJ17" s="264"/>
      <c r="AK17" s="114" t="s">
        <v>1747</v>
      </c>
      <c r="AL17" s="259" t="s">
        <v>2885</v>
      </c>
      <c r="AM17" s="177" t="s">
        <v>2961</v>
      </c>
      <c r="AN17" s="260"/>
      <c r="AO17" s="178" t="s">
        <v>2962</v>
      </c>
      <c r="AP17" s="260"/>
      <c r="AQ17" s="178" t="s">
        <v>2963</v>
      </c>
      <c r="AR17" s="261"/>
      <c r="AS17" s="53" t="s">
        <v>1748</v>
      </c>
      <c r="AT17" s="259"/>
      <c r="AU17" s="178" t="s">
        <v>2961</v>
      </c>
      <c r="AV17" s="260">
        <v>6224</v>
      </c>
      <c r="AW17" s="178" t="s">
        <v>2962</v>
      </c>
      <c r="AX17" s="260">
        <v>10911</v>
      </c>
      <c r="AY17" s="178" t="s">
        <v>2963</v>
      </c>
      <c r="AZ17" s="265">
        <v>10911</v>
      </c>
      <c r="BA17" s="53" t="s">
        <v>143</v>
      </c>
      <c r="BB17" s="259"/>
      <c r="BC17" s="178" t="s">
        <v>2961</v>
      </c>
      <c r="BD17" s="260"/>
      <c r="BE17" s="178" t="s">
        <v>2962</v>
      </c>
      <c r="BF17" s="260"/>
      <c r="BG17" s="179" t="s">
        <v>2963</v>
      </c>
      <c r="BH17" s="262"/>
      <c r="BI17" s="114" t="s">
        <v>143</v>
      </c>
      <c r="BJ17" s="259"/>
      <c r="BK17" s="178" t="s">
        <v>2961</v>
      </c>
      <c r="BL17" s="260"/>
      <c r="BM17" s="178" t="s">
        <v>2962</v>
      </c>
      <c r="BN17" s="260"/>
      <c r="BO17" s="178" t="s">
        <v>2963</v>
      </c>
      <c r="BP17" s="263"/>
      <c r="BQ17" s="264"/>
      <c r="BR17" s="114" t="s">
        <v>1747</v>
      </c>
      <c r="BS17" s="259" t="s">
        <v>2884</v>
      </c>
      <c r="BT17" s="177" t="s">
        <v>2961</v>
      </c>
      <c r="BU17" s="260">
        <v>1620</v>
      </c>
      <c r="BV17" s="178" t="s">
        <v>2962</v>
      </c>
      <c r="BW17" s="260">
        <v>8220</v>
      </c>
      <c r="BX17" s="178" t="s">
        <v>2963</v>
      </c>
      <c r="BY17" s="261">
        <v>9840</v>
      </c>
      <c r="BZ17" s="53" t="s">
        <v>1748</v>
      </c>
      <c r="CA17" s="259"/>
      <c r="CB17" s="178" t="s">
        <v>2961</v>
      </c>
      <c r="CC17" s="260"/>
      <c r="CD17" s="178" t="s">
        <v>2962</v>
      </c>
      <c r="CE17" s="260"/>
      <c r="CF17" s="178" t="s">
        <v>2963</v>
      </c>
      <c r="CG17" s="262"/>
      <c r="CH17" s="53" t="s">
        <v>143</v>
      </c>
      <c r="CI17" s="259"/>
      <c r="CJ17" s="178" t="s">
        <v>2961</v>
      </c>
      <c r="CK17" s="260">
        <v>756</v>
      </c>
      <c r="CL17" s="178" t="s">
        <v>2962</v>
      </c>
      <c r="CM17" s="260"/>
      <c r="CN17" s="179" t="s">
        <v>2963</v>
      </c>
      <c r="CO17" s="262"/>
      <c r="CP17" s="114" t="s">
        <v>143</v>
      </c>
      <c r="CQ17" s="259"/>
      <c r="CR17" s="178" t="s">
        <v>2961</v>
      </c>
      <c r="CS17" s="260"/>
      <c r="CT17" s="178" t="s">
        <v>2962</v>
      </c>
      <c r="CU17" s="260"/>
      <c r="CV17" s="178" t="s">
        <v>2963</v>
      </c>
      <c r="CW17" s="263"/>
      <c r="CX17" s="264"/>
      <c r="CY17" s="114" t="s">
        <v>1747</v>
      </c>
      <c r="CZ17" s="259" t="s">
        <v>2894</v>
      </c>
      <c r="DA17" s="177" t="s">
        <v>2961</v>
      </c>
      <c r="DB17" s="260"/>
      <c r="DC17" s="178" t="s">
        <v>2962</v>
      </c>
      <c r="DD17" s="260"/>
      <c r="DE17" s="178" t="s">
        <v>2963</v>
      </c>
      <c r="DF17" s="261"/>
      <c r="DG17" s="53" t="s">
        <v>1748</v>
      </c>
      <c r="DH17" s="259"/>
      <c r="DI17" s="178" t="s">
        <v>2961</v>
      </c>
      <c r="DJ17" s="260">
        <v>6612</v>
      </c>
      <c r="DK17" s="178" t="s">
        <v>2962</v>
      </c>
      <c r="DL17" s="260">
        <v>11928</v>
      </c>
      <c r="DM17" s="178" t="s">
        <v>2963</v>
      </c>
      <c r="DN17" s="265">
        <v>18540</v>
      </c>
      <c r="DO17" s="53" t="s">
        <v>143</v>
      </c>
      <c r="DP17" s="259"/>
      <c r="DQ17" s="178" t="s">
        <v>2961</v>
      </c>
      <c r="DR17" s="260"/>
      <c r="DS17" s="178" t="s">
        <v>2962</v>
      </c>
      <c r="DT17" s="260"/>
      <c r="DU17" s="179" t="s">
        <v>2963</v>
      </c>
      <c r="DV17" s="262"/>
      <c r="DW17" s="114" t="s">
        <v>143</v>
      </c>
      <c r="DX17" s="259"/>
      <c r="DY17" s="178" t="s">
        <v>2961</v>
      </c>
      <c r="DZ17" s="260"/>
      <c r="EA17" s="178" t="s">
        <v>2962</v>
      </c>
      <c r="EB17" s="260"/>
      <c r="EC17" s="178" t="s">
        <v>2963</v>
      </c>
      <c r="ED17" s="263"/>
      <c r="EE17" s="264"/>
      <c r="EF17" s="114" t="s">
        <v>1747</v>
      </c>
      <c r="EG17" s="259"/>
      <c r="EH17" s="177" t="s">
        <v>2961</v>
      </c>
      <c r="EI17" s="260"/>
      <c r="EJ17" s="178" t="s">
        <v>2962</v>
      </c>
      <c r="EK17" s="260"/>
      <c r="EL17" s="178" t="s">
        <v>2963</v>
      </c>
      <c r="EM17" s="261"/>
      <c r="EN17" s="53" t="s">
        <v>1748</v>
      </c>
      <c r="EO17" s="259"/>
      <c r="EP17" s="178" t="s">
        <v>2961</v>
      </c>
      <c r="EQ17" s="260">
        <v>1416</v>
      </c>
      <c r="ER17" s="178" t="s">
        <v>2962</v>
      </c>
      <c r="ES17" s="260">
        <v>6456</v>
      </c>
      <c r="ET17" s="178" t="s">
        <v>2963</v>
      </c>
      <c r="EU17" s="265">
        <v>7872</v>
      </c>
      <c r="EV17" s="53" t="s">
        <v>143</v>
      </c>
      <c r="EW17" s="259"/>
      <c r="EX17" s="178" t="s">
        <v>2961</v>
      </c>
      <c r="EY17" s="260"/>
      <c r="EZ17" s="178" t="s">
        <v>2962</v>
      </c>
      <c r="FA17" s="260"/>
      <c r="FB17" s="179" t="s">
        <v>2963</v>
      </c>
      <c r="FC17" s="262"/>
      <c r="FD17" s="114" t="s">
        <v>143</v>
      </c>
      <c r="FE17" s="259"/>
      <c r="FF17" s="178" t="s">
        <v>2961</v>
      </c>
      <c r="FG17" s="260"/>
      <c r="FH17" s="178" t="s">
        <v>2962</v>
      </c>
      <c r="FI17" s="260"/>
      <c r="FJ17" s="178" t="s">
        <v>2963</v>
      </c>
      <c r="FK17" s="263"/>
      <c r="FL17" s="264"/>
      <c r="FM17" s="114" t="s">
        <v>1747</v>
      </c>
      <c r="FN17" s="259"/>
      <c r="FO17" s="177" t="s">
        <v>2961</v>
      </c>
      <c r="FP17" s="260"/>
      <c r="FQ17" s="178" t="s">
        <v>2962</v>
      </c>
      <c r="FR17" s="260"/>
      <c r="FS17" s="178" t="s">
        <v>2963</v>
      </c>
      <c r="FT17" s="261"/>
      <c r="FU17" s="53" t="s">
        <v>1748</v>
      </c>
      <c r="FV17" s="259"/>
      <c r="FW17" s="178" t="s">
        <v>2961</v>
      </c>
      <c r="FX17" s="260">
        <v>2065</v>
      </c>
      <c r="FY17" s="178" t="s">
        <v>2962</v>
      </c>
      <c r="FZ17" s="260">
        <v>3902</v>
      </c>
      <c r="GA17" s="178" t="s">
        <v>2963</v>
      </c>
      <c r="GB17" s="265">
        <v>5967</v>
      </c>
      <c r="GC17" s="53" t="s">
        <v>143</v>
      </c>
      <c r="GD17" s="259"/>
      <c r="GE17" s="178" t="s">
        <v>2961</v>
      </c>
      <c r="GF17" s="260"/>
      <c r="GG17" s="178" t="s">
        <v>2962</v>
      </c>
      <c r="GH17" s="260"/>
      <c r="GI17" s="179" t="s">
        <v>2963</v>
      </c>
      <c r="GJ17" s="262"/>
      <c r="GK17" s="114" t="s">
        <v>143</v>
      </c>
      <c r="GL17" s="259"/>
      <c r="GM17" s="178" t="s">
        <v>2961</v>
      </c>
      <c r="GN17" s="260"/>
      <c r="GO17" s="178" t="s">
        <v>2962</v>
      </c>
      <c r="GP17" s="260"/>
      <c r="GQ17" s="178" t="s">
        <v>2963</v>
      </c>
      <c r="GR17" s="263"/>
      <c r="GS17" s="264"/>
      <c r="GT17" s="114" t="s">
        <v>1747</v>
      </c>
      <c r="GU17" s="259"/>
      <c r="GV17" s="177" t="s">
        <v>2961</v>
      </c>
      <c r="GW17" s="260"/>
      <c r="GX17" s="178" t="s">
        <v>2962</v>
      </c>
      <c r="GY17" s="260"/>
      <c r="GZ17" s="178" t="s">
        <v>2963</v>
      </c>
      <c r="HA17" s="261"/>
      <c r="HB17" s="53" t="s">
        <v>1748</v>
      </c>
      <c r="HC17" s="259"/>
      <c r="HD17" s="178" t="s">
        <v>2961</v>
      </c>
      <c r="HE17" s="260"/>
      <c r="HF17" s="178" t="s">
        <v>2962</v>
      </c>
      <c r="HG17" s="260"/>
      <c r="HH17" s="178" t="s">
        <v>2963</v>
      </c>
      <c r="HI17" s="262"/>
      <c r="HJ17" s="53" t="s">
        <v>143</v>
      </c>
      <c r="HK17" s="259"/>
      <c r="HL17" s="178" t="s">
        <v>2961</v>
      </c>
      <c r="HM17" s="260"/>
      <c r="HN17" s="178" t="s">
        <v>2962</v>
      </c>
      <c r="HO17" s="260"/>
      <c r="HP17" s="179" t="s">
        <v>2963</v>
      </c>
      <c r="HQ17" s="262"/>
      <c r="HR17" s="114" t="s">
        <v>143</v>
      </c>
      <c r="HS17" s="259"/>
      <c r="HT17" s="178" t="s">
        <v>2961</v>
      </c>
      <c r="HU17" s="260"/>
      <c r="HV17" s="178" t="s">
        <v>2962</v>
      </c>
      <c r="HW17" s="260"/>
      <c r="HX17" s="178" t="s">
        <v>2963</v>
      </c>
      <c r="HY17" s="263"/>
      <c r="HZ17" s="264"/>
    </row>
    <row r="18" spans="1:234" ht="69.95" customHeight="1" outlineLevel="1" thickBot="1">
      <c r="A18" s="422" t="s">
        <v>2964</v>
      </c>
      <c r="B18" s="426"/>
      <c r="C18" s="430"/>
      <c r="D18" s="180"/>
      <c r="E18" s="181"/>
      <c r="F18" s="182" t="s">
        <v>664</v>
      </c>
      <c r="G18" s="106"/>
      <c r="H18" s="183" t="s">
        <v>665</v>
      </c>
      <c r="I18" s="107"/>
      <c r="J18" s="183" t="s">
        <v>666</v>
      </c>
      <c r="K18" s="107"/>
      <c r="L18" s="183" t="s">
        <v>667</v>
      </c>
      <c r="M18" s="48">
        <f>SUM(G18+I18+K18)</f>
        <v>0</v>
      </c>
      <c r="N18" s="56"/>
      <c r="O18" s="56"/>
      <c r="P18" s="56"/>
      <c r="Q18" s="56"/>
      <c r="R18" s="56"/>
      <c r="S18" s="56"/>
      <c r="T18" s="56"/>
      <c r="U18" s="56"/>
      <c r="V18" s="56"/>
      <c r="W18" s="56"/>
      <c r="X18" s="56"/>
      <c r="Y18" s="56"/>
      <c r="Z18" s="56"/>
      <c r="AA18" s="56"/>
      <c r="AB18" s="56"/>
      <c r="AC18" s="56"/>
      <c r="AD18" s="56"/>
      <c r="AE18" s="56"/>
      <c r="AF18" s="56"/>
      <c r="AG18" s="56"/>
      <c r="AH18" s="56"/>
      <c r="AI18" s="56"/>
      <c r="AJ18" s="57"/>
      <c r="AK18" s="181"/>
      <c r="AL18" s="181"/>
      <c r="AM18" s="182" t="s">
        <v>664</v>
      </c>
      <c r="AN18" s="106"/>
      <c r="AO18" s="183" t="s">
        <v>665</v>
      </c>
      <c r="AP18" s="107"/>
      <c r="AQ18" s="183" t="s">
        <v>666</v>
      </c>
      <c r="AR18" s="107"/>
      <c r="AS18" s="183" t="s">
        <v>667</v>
      </c>
      <c r="AT18" s="48">
        <f>SUM(AN18+AP18+AR18)</f>
        <v>0</v>
      </c>
      <c r="AU18" s="56"/>
      <c r="AV18" s="56"/>
      <c r="AW18" s="56"/>
      <c r="AX18" s="56"/>
      <c r="AY18" s="56"/>
      <c r="AZ18" s="56"/>
      <c r="BA18" s="56"/>
      <c r="BB18" s="56"/>
      <c r="BC18" s="56"/>
      <c r="BD18" s="56"/>
      <c r="BE18" s="56"/>
      <c r="BF18" s="56"/>
      <c r="BG18" s="56"/>
      <c r="BH18" s="56"/>
      <c r="BI18" s="56"/>
      <c r="BJ18" s="56"/>
      <c r="BK18" s="56"/>
      <c r="BL18" s="56"/>
      <c r="BM18" s="56"/>
      <c r="BN18" s="56"/>
      <c r="BO18" s="56"/>
      <c r="BP18" s="56"/>
      <c r="BQ18" s="57"/>
      <c r="BR18" s="181"/>
      <c r="BS18" s="181"/>
      <c r="BT18" s="182" t="s">
        <v>664</v>
      </c>
      <c r="BU18" s="106"/>
      <c r="BV18" s="183" t="s">
        <v>665</v>
      </c>
      <c r="BW18" s="107"/>
      <c r="BX18" s="183" t="s">
        <v>666</v>
      </c>
      <c r="BY18" s="107"/>
      <c r="BZ18" s="183" t="s">
        <v>667</v>
      </c>
      <c r="CA18" s="48">
        <f>SUM(BU18+BW18+BY18)</f>
        <v>0</v>
      </c>
      <c r="CB18" s="56"/>
      <c r="CC18" s="56"/>
      <c r="CD18" s="56"/>
      <c r="CE18" s="56"/>
      <c r="CF18" s="56"/>
      <c r="CG18" s="56"/>
      <c r="CH18" s="56"/>
      <c r="CI18" s="56"/>
      <c r="CJ18" s="56"/>
      <c r="CK18" s="56"/>
      <c r="CL18" s="56"/>
      <c r="CM18" s="56"/>
      <c r="CN18" s="56"/>
      <c r="CO18" s="56"/>
      <c r="CP18" s="56"/>
      <c r="CQ18" s="56"/>
      <c r="CR18" s="56"/>
      <c r="CS18" s="56"/>
      <c r="CT18" s="56"/>
      <c r="CU18" s="56"/>
      <c r="CV18" s="56"/>
      <c r="CW18" s="56"/>
      <c r="CX18" s="57"/>
      <c r="CY18" s="181"/>
      <c r="CZ18" s="181"/>
      <c r="DA18" s="182" t="s">
        <v>664</v>
      </c>
      <c r="DB18" s="106"/>
      <c r="DC18" s="183" t="s">
        <v>665</v>
      </c>
      <c r="DD18" s="107"/>
      <c r="DE18" s="183" t="s">
        <v>666</v>
      </c>
      <c r="DF18" s="107"/>
      <c r="DG18" s="183" t="s">
        <v>667</v>
      </c>
      <c r="DH18" s="48">
        <f>SUM(DB18+DD18+DF18)</f>
        <v>0</v>
      </c>
      <c r="DI18" s="56"/>
      <c r="DJ18" s="56"/>
      <c r="DK18" s="56"/>
      <c r="DL18" s="56"/>
      <c r="DM18" s="56"/>
      <c r="DN18" s="56"/>
      <c r="DO18" s="56"/>
      <c r="DP18" s="56"/>
      <c r="DQ18" s="56"/>
      <c r="DR18" s="56"/>
      <c r="DS18" s="56"/>
      <c r="DT18" s="56"/>
      <c r="DU18" s="56"/>
      <c r="DV18" s="56"/>
      <c r="DW18" s="56"/>
      <c r="DX18" s="56"/>
      <c r="DY18" s="56"/>
      <c r="DZ18" s="56"/>
      <c r="EA18" s="56"/>
      <c r="EB18" s="56"/>
      <c r="EC18" s="56"/>
      <c r="ED18" s="56"/>
      <c r="EE18" s="57"/>
      <c r="EF18" s="181"/>
      <c r="EG18" s="181"/>
      <c r="EH18" s="182" t="s">
        <v>664</v>
      </c>
      <c r="EI18" s="106"/>
      <c r="EJ18" s="183" t="s">
        <v>665</v>
      </c>
      <c r="EK18" s="107"/>
      <c r="EL18" s="183" t="s">
        <v>666</v>
      </c>
      <c r="EM18" s="107"/>
      <c r="EN18" s="183" t="s">
        <v>667</v>
      </c>
      <c r="EO18" s="48">
        <f>SUM(EI18+EK18+EM18)</f>
        <v>0</v>
      </c>
      <c r="EP18" s="56"/>
      <c r="EQ18" s="56"/>
      <c r="ER18" s="56"/>
      <c r="ES18" s="56"/>
      <c r="ET18" s="56"/>
      <c r="EU18" s="56"/>
      <c r="EV18" s="56"/>
      <c r="EW18" s="56"/>
      <c r="EX18" s="56"/>
      <c r="EY18" s="56"/>
      <c r="EZ18" s="56"/>
      <c r="FA18" s="56"/>
      <c r="FB18" s="56"/>
      <c r="FC18" s="56"/>
      <c r="FD18" s="56"/>
      <c r="FE18" s="56"/>
      <c r="FF18" s="56"/>
      <c r="FG18" s="56"/>
      <c r="FH18" s="56"/>
      <c r="FI18" s="56"/>
      <c r="FJ18" s="56"/>
      <c r="FK18" s="56"/>
      <c r="FL18" s="57"/>
      <c r="FM18" s="181"/>
      <c r="FN18" s="181"/>
      <c r="FO18" s="182" t="s">
        <v>664</v>
      </c>
      <c r="FP18" s="106"/>
      <c r="FQ18" s="183" t="s">
        <v>665</v>
      </c>
      <c r="FR18" s="107"/>
      <c r="FS18" s="183" t="s">
        <v>666</v>
      </c>
      <c r="FT18" s="107"/>
      <c r="FU18" s="183" t="s">
        <v>667</v>
      </c>
      <c r="FV18" s="48">
        <f>SUM(FP18+FR18+FT18)</f>
        <v>0</v>
      </c>
      <c r="FW18" s="56"/>
      <c r="FX18" s="56"/>
      <c r="FY18" s="56"/>
      <c r="FZ18" s="56"/>
      <c r="GA18" s="56"/>
      <c r="GB18" s="56"/>
      <c r="GC18" s="56"/>
      <c r="GD18" s="56"/>
      <c r="GE18" s="56"/>
      <c r="GF18" s="56"/>
      <c r="GG18" s="56"/>
      <c r="GH18" s="56"/>
      <c r="GI18" s="56"/>
      <c r="GJ18" s="56"/>
      <c r="GK18" s="56"/>
      <c r="GL18" s="56"/>
      <c r="GM18" s="56"/>
      <c r="GN18" s="56"/>
      <c r="GO18" s="56"/>
      <c r="GP18" s="56"/>
      <c r="GQ18" s="56"/>
      <c r="GR18" s="56"/>
      <c r="GS18" s="57"/>
      <c r="GT18" s="181"/>
      <c r="GU18" s="181"/>
      <c r="GV18" s="182" t="s">
        <v>664</v>
      </c>
      <c r="GW18" s="106"/>
      <c r="GX18" s="183" t="s">
        <v>665</v>
      </c>
      <c r="GY18" s="107"/>
      <c r="GZ18" s="183" t="s">
        <v>666</v>
      </c>
      <c r="HA18" s="107"/>
      <c r="HB18" s="183" t="s">
        <v>667</v>
      </c>
      <c r="HC18" s="48">
        <f>SUM(GW18+GY18+HA18)</f>
        <v>0</v>
      </c>
      <c r="HD18" s="56"/>
      <c r="HE18" s="56"/>
      <c r="HF18" s="56"/>
      <c r="HG18" s="56"/>
      <c r="HH18" s="56"/>
      <c r="HI18" s="56"/>
      <c r="HJ18" s="56"/>
      <c r="HK18" s="56"/>
      <c r="HL18" s="56"/>
      <c r="HM18" s="56"/>
      <c r="HN18" s="56"/>
      <c r="HO18" s="56"/>
      <c r="HP18" s="56"/>
      <c r="HQ18" s="56"/>
      <c r="HR18" s="56"/>
      <c r="HS18" s="56"/>
      <c r="HT18" s="56"/>
      <c r="HU18" s="56"/>
      <c r="HV18" s="56"/>
      <c r="HW18" s="56"/>
      <c r="HX18" s="56"/>
      <c r="HY18" s="56"/>
      <c r="HZ18" s="57"/>
    </row>
    <row r="19" spans="1:234" s="33" customFormat="1" ht="69.95" customHeight="1" outlineLevel="1" thickTop="1" thickBot="1">
      <c r="A19" s="417" t="s">
        <v>383</v>
      </c>
      <c r="B19" s="418"/>
      <c r="C19" s="418"/>
      <c r="D19" s="184" t="s">
        <v>102</v>
      </c>
      <c r="E19" s="385" t="s">
        <v>2991</v>
      </c>
      <c r="F19" s="386"/>
      <c r="G19" s="50" t="s">
        <v>103</v>
      </c>
      <c r="H19" s="385" t="s">
        <v>2995</v>
      </c>
      <c r="I19" s="386"/>
      <c r="J19" s="50" t="s">
        <v>104</v>
      </c>
      <c r="K19" s="385" t="s">
        <v>3005</v>
      </c>
      <c r="L19" s="386"/>
      <c r="M19" s="50" t="s">
        <v>105</v>
      </c>
      <c r="N19" s="385"/>
      <c r="O19" s="386"/>
      <c r="P19" s="50" t="s">
        <v>106</v>
      </c>
      <c r="Q19" s="385"/>
      <c r="R19" s="386"/>
      <c r="S19" s="50" t="s">
        <v>107</v>
      </c>
      <c r="T19" s="385"/>
      <c r="U19" s="386"/>
      <c r="V19" s="50" t="s">
        <v>642</v>
      </c>
      <c r="W19" s="385"/>
      <c r="X19" s="386"/>
      <c r="Y19" s="50" t="s">
        <v>643</v>
      </c>
      <c r="Z19" s="385"/>
      <c r="AA19" s="386"/>
      <c r="AB19" s="113" t="s">
        <v>384</v>
      </c>
      <c r="AC19" s="385"/>
      <c r="AD19" s="386"/>
      <c r="AE19" s="50" t="s">
        <v>385</v>
      </c>
      <c r="AF19" s="385"/>
      <c r="AG19" s="386"/>
      <c r="AH19" s="50" t="s">
        <v>386</v>
      </c>
      <c r="AI19" s="393"/>
      <c r="AJ19" s="386"/>
      <c r="AK19" s="85" t="s">
        <v>108</v>
      </c>
      <c r="AL19" s="385" t="s">
        <v>3008</v>
      </c>
      <c r="AM19" s="386"/>
      <c r="AN19" s="50" t="s">
        <v>109</v>
      </c>
      <c r="AO19" s="385" t="s">
        <v>3011</v>
      </c>
      <c r="AP19" s="386"/>
      <c r="AQ19" s="50" t="s">
        <v>110</v>
      </c>
      <c r="AR19" s="385"/>
      <c r="AS19" s="386"/>
      <c r="AT19" s="50" t="s">
        <v>111</v>
      </c>
      <c r="AU19" s="385"/>
      <c r="AV19" s="386"/>
      <c r="AW19" s="50" t="s">
        <v>112</v>
      </c>
      <c r="AX19" s="385"/>
      <c r="AY19" s="386"/>
      <c r="AZ19" s="50" t="s">
        <v>113</v>
      </c>
      <c r="BA19" s="385"/>
      <c r="BB19" s="386"/>
      <c r="BC19" s="50" t="s">
        <v>640</v>
      </c>
      <c r="BD19" s="385"/>
      <c r="BE19" s="386"/>
      <c r="BF19" s="50" t="s">
        <v>641</v>
      </c>
      <c r="BG19" s="385"/>
      <c r="BH19" s="386"/>
      <c r="BI19" s="50" t="s">
        <v>387</v>
      </c>
      <c r="BJ19" s="385"/>
      <c r="BK19" s="386"/>
      <c r="BL19" s="50" t="s">
        <v>388</v>
      </c>
      <c r="BM19" s="385"/>
      <c r="BN19" s="386"/>
      <c r="BO19" s="50" t="s">
        <v>389</v>
      </c>
      <c r="BP19" s="393"/>
      <c r="BQ19" s="386"/>
      <c r="BR19" s="85" t="s">
        <v>114</v>
      </c>
      <c r="BS19" s="385" t="s">
        <v>3015</v>
      </c>
      <c r="BT19" s="386"/>
      <c r="BU19" s="50" t="s">
        <v>115</v>
      </c>
      <c r="BV19" s="385"/>
      <c r="BW19" s="386"/>
      <c r="BX19" s="50" t="s">
        <v>116</v>
      </c>
      <c r="BY19" s="385"/>
      <c r="BZ19" s="386"/>
      <c r="CA19" s="50" t="s">
        <v>117</v>
      </c>
      <c r="CB19" s="385"/>
      <c r="CC19" s="386"/>
      <c r="CD19" s="50" t="s">
        <v>118</v>
      </c>
      <c r="CE19" s="385"/>
      <c r="CF19" s="386"/>
      <c r="CG19" s="50" t="s">
        <v>119</v>
      </c>
      <c r="CH19" s="385"/>
      <c r="CI19" s="386"/>
      <c r="CJ19" s="50" t="s">
        <v>644</v>
      </c>
      <c r="CK19" s="385"/>
      <c r="CL19" s="386"/>
      <c r="CM19" s="50" t="s">
        <v>645</v>
      </c>
      <c r="CN19" s="385"/>
      <c r="CO19" s="386"/>
      <c r="CP19" s="50" t="s">
        <v>390</v>
      </c>
      <c r="CQ19" s="385"/>
      <c r="CR19" s="386"/>
      <c r="CS19" s="50" t="s">
        <v>391</v>
      </c>
      <c r="CT19" s="385"/>
      <c r="CU19" s="386"/>
      <c r="CV19" s="50" t="s">
        <v>392</v>
      </c>
      <c r="CW19" s="393"/>
      <c r="CX19" s="386"/>
      <c r="CY19" s="85" t="s">
        <v>120</v>
      </c>
      <c r="CZ19" s="385" t="s">
        <v>3018</v>
      </c>
      <c r="DA19" s="386"/>
      <c r="DB19" s="50" t="s">
        <v>121</v>
      </c>
      <c r="DC19" s="385" t="s">
        <v>3020</v>
      </c>
      <c r="DD19" s="386"/>
      <c r="DE19" s="50" t="s">
        <v>122</v>
      </c>
      <c r="DF19" s="385" t="s">
        <v>3032</v>
      </c>
      <c r="DG19" s="386"/>
      <c r="DH19" s="50" t="s">
        <v>123</v>
      </c>
      <c r="DI19" s="385"/>
      <c r="DJ19" s="386"/>
      <c r="DK19" s="50" t="s">
        <v>124</v>
      </c>
      <c r="DL19" s="385"/>
      <c r="DM19" s="386"/>
      <c r="DN19" s="50" t="s">
        <v>125</v>
      </c>
      <c r="DO19" s="385"/>
      <c r="DP19" s="386"/>
      <c r="DQ19" s="50" t="s">
        <v>646</v>
      </c>
      <c r="DR19" s="385"/>
      <c r="DS19" s="386"/>
      <c r="DT19" s="50" t="s">
        <v>647</v>
      </c>
      <c r="DU19" s="385"/>
      <c r="DV19" s="386"/>
      <c r="DW19" s="50" t="s">
        <v>393</v>
      </c>
      <c r="DX19" s="385"/>
      <c r="DY19" s="386"/>
      <c r="DZ19" s="50" t="s">
        <v>394</v>
      </c>
      <c r="EA19" s="385"/>
      <c r="EB19" s="386"/>
      <c r="EC19" s="50" t="s">
        <v>395</v>
      </c>
      <c r="ED19" s="393"/>
      <c r="EE19" s="386"/>
      <c r="EF19" s="85" t="s">
        <v>126</v>
      </c>
      <c r="EG19" s="385" t="s">
        <v>3037</v>
      </c>
      <c r="EH19" s="386"/>
      <c r="EI19" s="50" t="s">
        <v>127</v>
      </c>
      <c r="EJ19" s="385" t="s">
        <v>3045</v>
      </c>
      <c r="EK19" s="386"/>
      <c r="EL19" s="50" t="s">
        <v>128</v>
      </c>
      <c r="EM19" s="385" t="s">
        <v>3046</v>
      </c>
      <c r="EN19" s="386"/>
      <c r="EO19" s="50" t="s">
        <v>129</v>
      </c>
      <c r="EP19" s="385"/>
      <c r="EQ19" s="386"/>
      <c r="ER19" s="50" t="s">
        <v>130</v>
      </c>
      <c r="ES19" s="385"/>
      <c r="ET19" s="386"/>
      <c r="EU19" s="50" t="s">
        <v>131</v>
      </c>
      <c r="EV19" s="385"/>
      <c r="EW19" s="386"/>
      <c r="EX19" s="50" t="s">
        <v>396</v>
      </c>
      <c r="EY19" s="385"/>
      <c r="EZ19" s="386"/>
      <c r="FA19" s="50" t="s">
        <v>397</v>
      </c>
      <c r="FB19" s="385"/>
      <c r="FC19" s="386"/>
      <c r="FD19" s="50" t="s">
        <v>398</v>
      </c>
      <c r="FE19" s="385"/>
      <c r="FF19" s="386"/>
      <c r="FG19" s="50" t="s">
        <v>399</v>
      </c>
      <c r="FH19" s="385"/>
      <c r="FI19" s="386"/>
      <c r="FJ19" s="50" t="s">
        <v>400</v>
      </c>
      <c r="FK19" s="393"/>
      <c r="FL19" s="386"/>
      <c r="FM19" s="85" t="s">
        <v>132</v>
      </c>
      <c r="FN19" s="385" t="s">
        <v>3051</v>
      </c>
      <c r="FO19" s="386"/>
      <c r="FP19" s="50" t="s">
        <v>133</v>
      </c>
      <c r="FQ19" s="385" t="s">
        <v>3053</v>
      </c>
      <c r="FR19" s="386"/>
      <c r="FS19" s="50" t="s">
        <v>134</v>
      </c>
      <c r="FT19" s="385" t="s">
        <v>3054</v>
      </c>
      <c r="FU19" s="386"/>
      <c r="FV19" s="50" t="s">
        <v>688</v>
      </c>
      <c r="FW19" s="385"/>
      <c r="FX19" s="386"/>
      <c r="FY19" s="50" t="s">
        <v>135</v>
      </c>
      <c r="FZ19" s="385"/>
      <c r="GA19" s="386"/>
      <c r="GB19" s="50" t="s">
        <v>136</v>
      </c>
      <c r="GC19" s="385"/>
      <c r="GD19" s="386"/>
      <c r="GE19" s="50" t="s">
        <v>401</v>
      </c>
      <c r="GF19" s="385"/>
      <c r="GG19" s="386"/>
      <c r="GH19" s="50" t="s">
        <v>402</v>
      </c>
      <c r="GI19" s="385"/>
      <c r="GJ19" s="386"/>
      <c r="GK19" s="50" t="s">
        <v>403</v>
      </c>
      <c r="GL19" s="385"/>
      <c r="GM19" s="386"/>
      <c r="GN19" s="50" t="s">
        <v>404</v>
      </c>
      <c r="GO19" s="385"/>
      <c r="GP19" s="386"/>
      <c r="GQ19" s="50" t="s">
        <v>400</v>
      </c>
      <c r="GR19" s="393"/>
      <c r="GS19" s="386"/>
      <c r="GT19" s="85" t="s">
        <v>137</v>
      </c>
      <c r="GU19" s="385"/>
      <c r="GV19" s="386"/>
      <c r="GW19" s="50" t="s">
        <v>138</v>
      </c>
      <c r="GX19" s="385"/>
      <c r="GY19" s="386"/>
      <c r="GZ19" s="50" t="s">
        <v>139</v>
      </c>
      <c r="HA19" s="385"/>
      <c r="HB19" s="386"/>
      <c r="HC19" s="50" t="s">
        <v>140</v>
      </c>
      <c r="HD19" s="385"/>
      <c r="HE19" s="386"/>
      <c r="HF19" s="50" t="s">
        <v>141</v>
      </c>
      <c r="HG19" s="385"/>
      <c r="HH19" s="386"/>
      <c r="HI19" s="50" t="s">
        <v>142</v>
      </c>
      <c r="HJ19" s="385"/>
      <c r="HK19" s="386"/>
      <c r="HL19" s="50" t="s">
        <v>405</v>
      </c>
      <c r="HM19" s="385"/>
      <c r="HN19" s="386"/>
      <c r="HO19" s="50" t="s">
        <v>406</v>
      </c>
      <c r="HP19" s="385"/>
      <c r="HQ19" s="386"/>
      <c r="HR19" s="50" t="s">
        <v>407</v>
      </c>
      <c r="HS19" s="385"/>
      <c r="HT19" s="386"/>
      <c r="HU19" s="50" t="s">
        <v>408</v>
      </c>
      <c r="HV19" s="385"/>
      <c r="HW19" s="386"/>
      <c r="HX19" s="50" t="s">
        <v>409</v>
      </c>
      <c r="HY19" s="393"/>
      <c r="HZ19" s="386"/>
    </row>
    <row r="20" spans="1:234" ht="30" customHeight="1" outlineLevel="1" thickBot="1">
      <c r="A20" s="422" t="s">
        <v>639</v>
      </c>
      <c r="B20" s="426"/>
      <c r="C20" s="426"/>
      <c r="D20" s="387" t="s">
        <v>1196</v>
      </c>
      <c r="E20" s="388"/>
      <c r="F20" s="389"/>
      <c r="G20" s="387" t="s">
        <v>1196</v>
      </c>
      <c r="H20" s="388"/>
      <c r="I20" s="389"/>
      <c r="J20" s="387" t="s">
        <v>1196</v>
      </c>
      <c r="K20" s="388"/>
      <c r="L20" s="389"/>
      <c r="M20" s="387"/>
      <c r="N20" s="388"/>
      <c r="O20" s="389"/>
      <c r="P20" s="387"/>
      <c r="Q20" s="388"/>
      <c r="R20" s="389"/>
      <c r="S20" s="387"/>
      <c r="T20" s="388"/>
      <c r="U20" s="389"/>
      <c r="V20" s="387"/>
      <c r="W20" s="388"/>
      <c r="X20" s="389"/>
      <c r="Y20" s="387"/>
      <c r="Z20" s="388"/>
      <c r="AA20" s="389"/>
      <c r="AB20" s="387"/>
      <c r="AC20" s="388"/>
      <c r="AD20" s="389"/>
      <c r="AE20" s="387"/>
      <c r="AF20" s="388"/>
      <c r="AG20" s="389"/>
      <c r="AH20" s="387"/>
      <c r="AI20" s="388"/>
      <c r="AJ20" s="389"/>
      <c r="AK20" s="387" t="s">
        <v>1196</v>
      </c>
      <c r="AL20" s="388"/>
      <c r="AM20" s="389"/>
      <c r="AN20" s="387"/>
      <c r="AO20" s="388"/>
      <c r="AP20" s="389"/>
      <c r="AQ20" s="387"/>
      <c r="AR20" s="388"/>
      <c r="AS20" s="389"/>
      <c r="AT20" s="387"/>
      <c r="AU20" s="388"/>
      <c r="AV20" s="389"/>
      <c r="AW20" s="387"/>
      <c r="AX20" s="388"/>
      <c r="AY20" s="389"/>
      <c r="AZ20" s="387"/>
      <c r="BA20" s="388"/>
      <c r="BB20" s="389"/>
      <c r="BC20" s="387"/>
      <c r="BD20" s="388"/>
      <c r="BE20" s="389"/>
      <c r="BF20" s="387"/>
      <c r="BG20" s="388"/>
      <c r="BH20" s="389"/>
      <c r="BI20" s="387"/>
      <c r="BJ20" s="388"/>
      <c r="BK20" s="389"/>
      <c r="BL20" s="387"/>
      <c r="BM20" s="388"/>
      <c r="BN20" s="389"/>
      <c r="BO20" s="387"/>
      <c r="BP20" s="388"/>
      <c r="BQ20" s="389"/>
      <c r="BR20" s="387" t="s">
        <v>1196</v>
      </c>
      <c r="BS20" s="388"/>
      <c r="BT20" s="389"/>
      <c r="BU20" s="387"/>
      <c r="BV20" s="388"/>
      <c r="BW20" s="389"/>
      <c r="BX20" s="387"/>
      <c r="BY20" s="388"/>
      <c r="BZ20" s="389"/>
      <c r="CA20" s="387"/>
      <c r="CB20" s="388"/>
      <c r="CC20" s="389"/>
      <c r="CD20" s="387"/>
      <c r="CE20" s="388"/>
      <c r="CF20" s="389"/>
      <c r="CG20" s="387"/>
      <c r="CH20" s="388"/>
      <c r="CI20" s="389"/>
      <c r="CJ20" s="387"/>
      <c r="CK20" s="388"/>
      <c r="CL20" s="389"/>
      <c r="CM20" s="387"/>
      <c r="CN20" s="388"/>
      <c r="CO20" s="389"/>
      <c r="CP20" s="387"/>
      <c r="CQ20" s="388"/>
      <c r="CR20" s="389"/>
      <c r="CS20" s="387"/>
      <c r="CT20" s="388"/>
      <c r="CU20" s="389"/>
      <c r="CV20" s="387"/>
      <c r="CW20" s="388"/>
      <c r="CX20" s="389"/>
      <c r="CY20" s="387" t="s">
        <v>1196</v>
      </c>
      <c r="CZ20" s="388"/>
      <c r="DA20" s="389"/>
      <c r="DB20" s="387" t="s">
        <v>1196</v>
      </c>
      <c r="DC20" s="388"/>
      <c r="DD20" s="389"/>
      <c r="DE20" s="387"/>
      <c r="DF20" s="388"/>
      <c r="DG20" s="389"/>
      <c r="DH20" s="387"/>
      <c r="DI20" s="388"/>
      <c r="DJ20" s="389"/>
      <c r="DK20" s="387"/>
      <c r="DL20" s="388"/>
      <c r="DM20" s="389"/>
      <c r="DN20" s="387"/>
      <c r="DO20" s="388"/>
      <c r="DP20" s="389"/>
      <c r="DQ20" s="387"/>
      <c r="DR20" s="388"/>
      <c r="DS20" s="389"/>
      <c r="DT20" s="387"/>
      <c r="DU20" s="388"/>
      <c r="DV20" s="389"/>
      <c r="DW20" s="387"/>
      <c r="DX20" s="388"/>
      <c r="DY20" s="389"/>
      <c r="DZ20" s="387"/>
      <c r="EA20" s="388"/>
      <c r="EB20" s="389"/>
      <c r="EC20" s="387"/>
      <c r="ED20" s="388"/>
      <c r="EE20" s="389"/>
      <c r="EF20" s="387" t="s">
        <v>1196</v>
      </c>
      <c r="EG20" s="388"/>
      <c r="EH20" s="389"/>
      <c r="EI20" s="387" t="s">
        <v>1196</v>
      </c>
      <c r="EJ20" s="388"/>
      <c r="EK20" s="389"/>
      <c r="EL20" s="387" t="s">
        <v>1196</v>
      </c>
      <c r="EM20" s="388"/>
      <c r="EN20" s="389"/>
      <c r="EO20" s="387"/>
      <c r="EP20" s="388"/>
      <c r="EQ20" s="389"/>
      <c r="ER20" s="387"/>
      <c r="ES20" s="388"/>
      <c r="ET20" s="389"/>
      <c r="EU20" s="387"/>
      <c r="EV20" s="388"/>
      <c r="EW20" s="389"/>
      <c r="EX20" s="387"/>
      <c r="EY20" s="388"/>
      <c r="EZ20" s="389"/>
      <c r="FA20" s="387"/>
      <c r="FB20" s="388"/>
      <c r="FC20" s="389"/>
      <c r="FD20" s="387"/>
      <c r="FE20" s="388"/>
      <c r="FF20" s="389"/>
      <c r="FG20" s="387"/>
      <c r="FH20" s="388"/>
      <c r="FI20" s="389"/>
      <c r="FJ20" s="387"/>
      <c r="FK20" s="388"/>
      <c r="FL20" s="389"/>
      <c r="FM20" s="387" t="s">
        <v>1196</v>
      </c>
      <c r="FN20" s="388"/>
      <c r="FO20" s="389"/>
      <c r="FP20" s="387" t="s">
        <v>1196</v>
      </c>
      <c r="FQ20" s="388"/>
      <c r="FR20" s="389"/>
      <c r="FS20" s="387"/>
      <c r="FT20" s="388"/>
      <c r="FU20" s="389"/>
      <c r="FV20" s="387"/>
      <c r="FW20" s="388"/>
      <c r="FX20" s="389"/>
      <c r="FY20" s="387"/>
      <c r="FZ20" s="388"/>
      <c r="GA20" s="389"/>
      <c r="GB20" s="387"/>
      <c r="GC20" s="388"/>
      <c r="GD20" s="389"/>
      <c r="GE20" s="387"/>
      <c r="GF20" s="388"/>
      <c r="GG20" s="389"/>
      <c r="GH20" s="387"/>
      <c r="GI20" s="388"/>
      <c r="GJ20" s="389"/>
      <c r="GK20" s="387"/>
      <c r="GL20" s="388"/>
      <c r="GM20" s="389"/>
      <c r="GN20" s="387"/>
      <c r="GO20" s="388"/>
      <c r="GP20" s="389"/>
      <c r="GQ20" s="387"/>
      <c r="GR20" s="388"/>
      <c r="GS20" s="389"/>
      <c r="GT20" s="387"/>
      <c r="GU20" s="388"/>
      <c r="GV20" s="389"/>
      <c r="GW20" s="387"/>
      <c r="GX20" s="388"/>
      <c r="GY20" s="389"/>
      <c r="GZ20" s="387"/>
      <c r="HA20" s="388"/>
      <c r="HB20" s="389"/>
      <c r="HC20" s="387"/>
      <c r="HD20" s="388"/>
      <c r="HE20" s="389"/>
      <c r="HF20" s="387"/>
      <c r="HG20" s="388"/>
      <c r="HH20" s="389"/>
      <c r="HI20" s="387"/>
      <c r="HJ20" s="388"/>
      <c r="HK20" s="389"/>
      <c r="HL20" s="387"/>
      <c r="HM20" s="388"/>
      <c r="HN20" s="389"/>
      <c r="HO20" s="387"/>
      <c r="HP20" s="388"/>
      <c r="HQ20" s="389"/>
      <c r="HR20" s="387"/>
      <c r="HS20" s="388"/>
      <c r="HT20" s="389"/>
      <c r="HU20" s="387"/>
      <c r="HV20" s="388"/>
      <c r="HW20" s="389"/>
      <c r="HX20" s="387"/>
      <c r="HY20" s="388"/>
      <c r="HZ20" s="389"/>
    </row>
    <row r="21" spans="1:234" ht="69.95" customHeight="1" outlineLevel="1" thickBot="1">
      <c r="A21" s="423" t="s">
        <v>685</v>
      </c>
      <c r="B21" s="424"/>
      <c r="C21" s="425"/>
      <c r="D21" s="247" t="s">
        <v>2896</v>
      </c>
      <c r="E21" s="266" t="s">
        <v>1749</v>
      </c>
      <c r="F21" s="152"/>
      <c r="G21" s="248"/>
      <c r="H21" s="266" t="s">
        <v>1749</v>
      </c>
      <c r="I21" s="152"/>
      <c r="J21" s="248"/>
      <c r="K21" s="266" t="s">
        <v>1749</v>
      </c>
      <c r="L21" s="152"/>
      <c r="M21" s="248"/>
      <c r="N21" s="266" t="s">
        <v>1749</v>
      </c>
      <c r="O21" s="152"/>
      <c r="P21" s="248"/>
      <c r="Q21" s="266" t="s">
        <v>1749</v>
      </c>
      <c r="R21" s="152"/>
      <c r="S21" s="248"/>
      <c r="T21" s="266" t="s">
        <v>1749</v>
      </c>
      <c r="U21" s="152"/>
      <c r="V21" s="248"/>
      <c r="W21" s="266" t="s">
        <v>1749</v>
      </c>
      <c r="X21" s="152"/>
      <c r="Y21" s="248"/>
      <c r="Z21" s="266" t="s">
        <v>1749</v>
      </c>
      <c r="AA21" s="152"/>
      <c r="AB21" s="248"/>
      <c r="AC21" s="266" t="s">
        <v>1749</v>
      </c>
      <c r="AD21" s="152"/>
      <c r="AE21" s="248"/>
      <c r="AF21" s="266" t="s">
        <v>1749</v>
      </c>
      <c r="AG21" s="152"/>
      <c r="AH21" s="248"/>
      <c r="AI21" s="266" t="s">
        <v>1749</v>
      </c>
      <c r="AJ21" s="152"/>
      <c r="AK21" s="248"/>
      <c r="AL21" s="266" t="s">
        <v>1749</v>
      </c>
      <c r="AM21" s="152"/>
      <c r="AN21" s="248"/>
      <c r="AO21" s="266" t="s">
        <v>1749</v>
      </c>
      <c r="AP21" s="152"/>
      <c r="AQ21" s="248"/>
      <c r="AR21" s="266" t="s">
        <v>1749</v>
      </c>
      <c r="AS21" s="152"/>
      <c r="AT21" s="248"/>
      <c r="AU21" s="266" t="s">
        <v>1749</v>
      </c>
      <c r="AV21" s="152"/>
      <c r="AW21" s="248"/>
      <c r="AX21" s="266" t="s">
        <v>1749</v>
      </c>
      <c r="AY21" s="152"/>
      <c r="AZ21" s="248"/>
      <c r="BA21" s="266" t="s">
        <v>1749</v>
      </c>
      <c r="BB21" s="152"/>
      <c r="BC21" s="248"/>
      <c r="BD21" s="266" t="s">
        <v>1749</v>
      </c>
      <c r="BE21" s="152"/>
      <c r="BF21" s="248"/>
      <c r="BG21" s="266" t="s">
        <v>1749</v>
      </c>
      <c r="BH21" s="152"/>
      <c r="BI21" s="248"/>
      <c r="BJ21" s="266" t="s">
        <v>1749</v>
      </c>
      <c r="BK21" s="152"/>
      <c r="BL21" s="248"/>
      <c r="BM21" s="266" t="s">
        <v>1749</v>
      </c>
      <c r="BN21" s="152"/>
      <c r="BO21" s="248"/>
      <c r="BP21" s="266" t="s">
        <v>1749</v>
      </c>
      <c r="BQ21" s="152"/>
      <c r="BR21" s="248"/>
      <c r="BS21" s="266" t="s">
        <v>1749</v>
      </c>
      <c r="BT21" s="152"/>
      <c r="BU21" s="248"/>
      <c r="BV21" s="266" t="s">
        <v>1749</v>
      </c>
      <c r="BW21" s="152"/>
      <c r="BX21" s="248"/>
      <c r="BY21" s="266" t="s">
        <v>1749</v>
      </c>
      <c r="BZ21" s="152"/>
      <c r="CA21" s="248"/>
      <c r="CB21" s="266" t="s">
        <v>1749</v>
      </c>
      <c r="CC21" s="152"/>
      <c r="CD21" s="248"/>
      <c r="CE21" s="266" t="s">
        <v>1749</v>
      </c>
      <c r="CF21" s="152"/>
      <c r="CG21" s="248"/>
      <c r="CH21" s="266" t="s">
        <v>1749</v>
      </c>
      <c r="CI21" s="152"/>
      <c r="CJ21" s="248"/>
      <c r="CK21" s="266" t="s">
        <v>1749</v>
      </c>
      <c r="CL21" s="152"/>
      <c r="CM21" s="248"/>
      <c r="CN21" s="266" t="s">
        <v>1749</v>
      </c>
      <c r="CO21" s="152"/>
      <c r="CP21" s="248"/>
      <c r="CQ21" s="266" t="s">
        <v>1749</v>
      </c>
      <c r="CR21" s="152"/>
      <c r="CS21" s="248"/>
      <c r="CT21" s="266" t="s">
        <v>1749</v>
      </c>
      <c r="CU21" s="152"/>
      <c r="CV21" s="248"/>
      <c r="CW21" s="266" t="s">
        <v>1749</v>
      </c>
      <c r="CX21" s="152"/>
      <c r="CY21" s="248"/>
      <c r="CZ21" s="266" t="s">
        <v>1749</v>
      </c>
      <c r="DA21" s="152"/>
      <c r="DB21" s="248"/>
      <c r="DC21" s="266" t="s">
        <v>1749</v>
      </c>
      <c r="DD21" s="152"/>
      <c r="DE21" s="248"/>
      <c r="DF21" s="266" t="s">
        <v>1749</v>
      </c>
      <c r="DG21" s="152"/>
      <c r="DH21" s="248"/>
      <c r="DI21" s="266" t="s">
        <v>1749</v>
      </c>
      <c r="DJ21" s="152"/>
      <c r="DK21" s="248"/>
      <c r="DL21" s="266" t="s">
        <v>1749</v>
      </c>
      <c r="DM21" s="152"/>
      <c r="DN21" s="248"/>
      <c r="DO21" s="266" t="s">
        <v>1749</v>
      </c>
      <c r="DP21" s="152"/>
      <c r="DQ21" s="248"/>
      <c r="DR21" s="266" t="s">
        <v>1749</v>
      </c>
      <c r="DS21" s="152"/>
      <c r="DT21" s="248"/>
      <c r="DU21" s="266" t="s">
        <v>1749</v>
      </c>
      <c r="DV21" s="152"/>
      <c r="DW21" s="248"/>
      <c r="DX21" s="266" t="s">
        <v>1749</v>
      </c>
      <c r="DY21" s="152"/>
      <c r="DZ21" s="248"/>
      <c r="EA21" s="266" t="s">
        <v>1749</v>
      </c>
      <c r="EB21" s="152"/>
      <c r="EC21" s="248"/>
      <c r="ED21" s="266" t="s">
        <v>1749</v>
      </c>
      <c r="EE21" s="152"/>
      <c r="EF21" s="248"/>
      <c r="EG21" s="266" t="s">
        <v>1749</v>
      </c>
      <c r="EH21" s="152"/>
      <c r="EI21" s="248"/>
      <c r="EJ21" s="266" t="s">
        <v>1749</v>
      </c>
      <c r="EK21" s="152"/>
      <c r="EL21" s="248" t="s">
        <v>2898</v>
      </c>
      <c r="EM21" s="266" t="s">
        <v>1749</v>
      </c>
      <c r="EN21" s="152"/>
      <c r="EO21" s="248"/>
      <c r="EP21" s="266" t="s">
        <v>1749</v>
      </c>
      <c r="EQ21" s="152"/>
      <c r="ER21" s="248"/>
      <c r="ES21" s="266" t="s">
        <v>1749</v>
      </c>
      <c r="ET21" s="152"/>
      <c r="EU21" s="248"/>
      <c r="EV21" s="266" t="s">
        <v>1749</v>
      </c>
      <c r="EW21" s="152"/>
      <c r="EX21" s="248"/>
      <c r="EY21" s="266" t="s">
        <v>1749</v>
      </c>
      <c r="EZ21" s="152"/>
      <c r="FA21" s="248"/>
      <c r="FB21" s="266" t="s">
        <v>1749</v>
      </c>
      <c r="FC21" s="152"/>
      <c r="FD21" s="248"/>
      <c r="FE21" s="266" t="s">
        <v>1749</v>
      </c>
      <c r="FF21" s="152"/>
      <c r="FG21" s="248"/>
      <c r="FH21" s="266" t="s">
        <v>1749</v>
      </c>
      <c r="FI21" s="152"/>
      <c r="FJ21" s="248"/>
      <c r="FK21" s="266" t="s">
        <v>1749</v>
      </c>
      <c r="FL21" s="152"/>
      <c r="FM21" s="248" t="s">
        <v>2896</v>
      </c>
      <c r="FN21" s="266" t="s">
        <v>1749</v>
      </c>
      <c r="FO21" s="152">
        <v>4371</v>
      </c>
      <c r="FP21" s="248" t="s">
        <v>2896</v>
      </c>
      <c r="FQ21" s="266" t="s">
        <v>1749</v>
      </c>
      <c r="FR21" s="152"/>
      <c r="FS21" s="248"/>
      <c r="FT21" s="266" t="s">
        <v>1749</v>
      </c>
      <c r="FU21" s="152"/>
      <c r="FV21" s="248"/>
      <c r="FW21" s="266" t="s">
        <v>1749</v>
      </c>
      <c r="FX21" s="152"/>
      <c r="FY21" s="248"/>
      <c r="FZ21" s="266" t="s">
        <v>1749</v>
      </c>
      <c r="GA21" s="152"/>
      <c r="GB21" s="248"/>
      <c r="GC21" s="266" t="s">
        <v>1749</v>
      </c>
      <c r="GD21" s="152"/>
      <c r="GE21" s="248"/>
      <c r="GF21" s="266" t="s">
        <v>1749</v>
      </c>
      <c r="GG21" s="152"/>
      <c r="GH21" s="248"/>
      <c r="GI21" s="266" t="s">
        <v>1749</v>
      </c>
      <c r="GJ21" s="152"/>
      <c r="GK21" s="248"/>
      <c r="GL21" s="266" t="s">
        <v>1749</v>
      </c>
      <c r="GM21" s="152"/>
      <c r="GN21" s="248"/>
      <c r="GO21" s="266" t="s">
        <v>1749</v>
      </c>
      <c r="GP21" s="152"/>
      <c r="GQ21" s="248"/>
      <c r="GR21" s="266" t="s">
        <v>1749</v>
      </c>
      <c r="GS21" s="152"/>
      <c r="GT21" s="248"/>
      <c r="GU21" s="266" t="s">
        <v>1749</v>
      </c>
      <c r="GV21" s="152"/>
      <c r="GW21" s="248"/>
      <c r="GX21" s="266" t="s">
        <v>1749</v>
      </c>
      <c r="GY21" s="152"/>
      <c r="GZ21" s="248"/>
      <c r="HA21" s="266" t="s">
        <v>1749</v>
      </c>
      <c r="HB21" s="152"/>
      <c r="HC21" s="248"/>
      <c r="HD21" s="266" t="s">
        <v>1749</v>
      </c>
      <c r="HE21" s="152"/>
      <c r="HF21" s="248"/>
      <c r="HG21" s="266" t="s">
        <v>1749</v>
      </c>
      <c r="HH21" s="152"/>
      <c r="HI21" s="248"/>
      <c r="HJ21" s="266" t="s">
        <v>1749</v>
      </c>
      <c r="HK21" s="152"/>
      <c r="HL21" s="248"/>
      <c r="HM21" s="266" t="s">
        <v>1749</v>
      </c>
      <c r="HN21" s="152"/>
      <c r="HO21" s="248"/>
      <c r="HP21" s="266" t="s">
        <v>1749</v>
      </c>
      <c r="HQ21" s="152"/>
      <c r="HR21" s="248"/>
      <c r="HS21" s="266" t="s">
        <v>1749</v>
      </c>
      <c r="HT21" s="152"/>
      <c r="HU21" s="248"/>
      <c r="HV21" s="266" t="s">
        <v>1749</v>
      </c>
      <c r="HW21" s="152"/>
      <c r="HX21" s="248"/>
      <c r="HY21" s="266" t="s">
        <v>1749</v>
      </c>
      <c r="HZ21" s="152"/>
    </row>
    <row r="22" spans="1:234" s="148" customFormat="1" ht="39.75" customHeight="1" thickTop="1" thickBot="1">
      <c r="A22" s="427" t="s">
        <v>633</v>
      </c>
      <c r="B22" s="428"/>
      <c r="C22" s="429"/>
      <c r="D22" s="159" t="s">
        <v>735</v>
      </c>
      <c r="E22" s="160" t="s">
        <v>736</v>
      </c>
      <c r="F22" s="160" t="s">
        <v>737</v>
      </c>
      <c r="G22" s="161" t="s">
        <v>738</v>
      </c>
      <c r="H22" s="161" t="s">
        <v>739</v>
      </c>
      <c r="I22" s="161" t="s">
        <v>740</v>
      </c>
      <c r="J22" s="161" t="s">
        <v>741</v>
      </c>
      <c r="K22" s="161" t="s">
        <v>742</v>
      </c>
      <c r="L22" s="161" t="s">
        <v>743</v>
      </c>
      <c r="M22" s="161" t="s">
        <v>744</v>
      </c>
      <c r="N22" s="161" t="s">
        <v>745</v>
      </c>
      <c r="O22" s="161" t="s">
        <v>746</v>
      </c>
      <c r="P22" s="161" t="s">
        <v>747</v>
      </c>
      <c r="Q22" s="161" t="s">
        <v>748</v>
      </c>
      <c r="R22" s="161" t="s">
        <v>749</v>
      </c>
      <c r="S22" s="161" t="s">
        <v>750</v>
      </c>
      <c r="T22" s="162" t="s">
        <v>751</v>
      </c>
      <c r="U22" s="162" t="s">
        <v>752</v>
      </c>
      <c r="V22" s="162" t="s">
        <v>753</v>
      </c>
      <c r="W22" s="162" t="s">
        <v>754</v>
      </c>
      <c r="X22" s="162" t="s">
        <v>755</v>
      </c>
      <c r="Y22" s="162" t="s">
        <v>756</v>
      </c>
      <c r="Z22" s="162" t="s">
        <v>757</v>
      </c>
      <c r="AA22" s="161" t="s">
        <v>758</v>
      </c>
      <c r="AB22" s="163" t="s">
        <v>759</v>
      </c>
      <c r="AC22" s="162" t="s">
        <v>760</v>
      </c>
      <c r="AD22" s="162" t="s">
        <v>761</v>
      </c>
      <c r="AE22" s="162" t="s">
        <v>762</v>
      </c>
      <c r="AF22" s="162" t="s">
        <v>763</v>
      </c>
      <c r="AG22" s="162" t="s">
        <v>1704</v>
      </c>
      <c r="AH22" s="162" t="s">
        <v>764</v>
      </c>
      <c r="AI22" s="162" t="s">
        <v>765</v>
      </c>
      <c r="AJ22" s="164" t="s">
        <v>1751</v>
      </c>
      <c r="AK22" s="160" t="s">
        <v>2406</v>
      </c>
      <c r="AL22" s="160" t="s">
        <v>2407</v>
      </c>
      <c r="AM22" s="160" t="s">
        <v>2408</v>
      </c>
      <c r="AN22" s="165" t="s">
        <v>2217</v>
      </c>
      <c r="AO22" s="161" t="s">
        <v>2219</v>
      </c>
      <c r="AP22" s="161" t="s">
        <v>2220</v>
      </c>
      <c r="AQ22" s="161" t="s">
        <v>2222</v>
      </c>
      <c r="AR22" s="161" t="s">
        <v>2224</v>
      </c>
      <c r="AS22" s="161" t="s">
        <v>2226</v>
      </c>
      <c r="AT22" s="161" t="s">
        <v>2227</v>
      </c>
      <c r="AU22" s="161" t="s">
        <v>2228</v>
      </c>
      <c r="AV22" s="161" t="s">
        <v>2229</v>
      </c>
      <c r="AW22" s="161" t="s">
        <v>2230</v>
      </c>
      <c r="AX22" s="161" t="s">
        <v>2232</v>
      </c>
      <c r="AY22" s="161" t="s">
        <v>2234</v>
      </c>
      <c r="AZ22" s="161" t="s">
        <v>2236</v>
      </c>
      <c r="BA22" s="162" t="s">
        <v>2238</v>
      </c>
      <c r="BB22" s="162" t="s">
        <v>2240</v>
      </c>
      <c r="BC22" s="162" t="s">
        <v>2242</v>
      </c>
      <c r="BD22" s="162" t="s">
        <v>2244</v>
      </c>
      <c r="BE22" s="162" t="s">
        <v>2246</v>
      </c>
      <c r="BF22" s="162" t="s">
        <v>2248</v>
      </c>
      <c r="BG22" s="162" t="s">
        <v>2250</v>
      </c>
      <c r="BH22" s="162" t="s">
        <v>2251</v>
      </c>
      <c r="BI22" s="161" t="s">
        <v>2252</v>
      </c>
      <c r="BJ22" s="162" t="s">
        <v>2253</v>
      </c>
      <c r="BK22" s="162" t="s">
        <v>2254</v>
      </c>
      <c r="BL22" s="162" t="s">
        <v>2255</v>
      </c>
      <c r="BM22" s="162" t="s">
        <v>2256</v>
      </c>
      <c r="BN22" s="162" t="s">
        <v>2307</v>
      </c>
      <c r="BO22" s="162" t="s">
        <v>2257</v>
      </c>
      <c r="BP22" s="161" t="s">
        <v>2258</v>
      </c>
      <c r="BQ22" s="164" t="s">
        <v>1751</v>
      </c>
      <c r="BR22" s="160" t="s">
        <v>2409</v>
      </c>
      <c r="BS22" s="160" t="s">
        <v>2410</v>
      </c>
      <c r="BT22" s="160" t="s">
        <v>2411</v>
      </c>
      <c r="BU22" s="161" t="s">
        <v>2312</v>
      </c>
      <c r="BV22" s="161" t="s">
        <v>2314</v>
      </c>
      <c r="BW22" s="161" t="s">
        <v>2316</v>
      </c>
      <c r="BX22" s="161" t="s">
        <v>2317</v>
      </c>
      <c r="BY22" s="161" t="s">
        <v>2319</v>
      </c>
      <c r="BZ22" s="161" t="s">
        <v>2321</v>
      </c>
      <c r="CA22" s="161" t="s">
        <v>2323</v>
      </c>
      <c r="CB22" s="161" t="s">
        <v>2325</v>
      </c>
      <c r="CC22" s="161" t="s">
        <v>2327</v>
      </c>
      <c r="CD22" s="161" t="s">
        <v>2329</v>
      </c>
      <c r="CE22" s="161" t="s">
        <v>2331</v>
      </c>
      <c r="CF22" s="161" t="s">
        <v>2333</v>
      </c>
      <c r="CG22" s="161" t="s">
        <v>2335</v>
      </c>
      <c r="CH22" s="162" t="s">
        <v>2337</v>
      </c>
      <c r="CI22" s="162" t="s">
        <v>2339</v>
      </c>
      <c r="CJ22" s="162" t="s">
        <v>2341</v>
      </c>
      <c r="CK22" s="162" t="s">
        <v>2343</v>
      </c>
      <c r="CL22" s="162" t="s">
        <v>2345</v>
      </c>
      <c r="CM22" s="162" t="s">
        <v>2347</v>
      </c>
      <c r="CN22" s="162" t="s">
        <v>2349</v>
      </c>
      <c r="CO22" s="162" t="s">
        <v>2351</v>
      </c>
      <c r="CP22" s="161" t="s">
        <v>2353</v>
      </c>
      <c r="CQ22" s="162" t="s">
        <v>2355</v>
      </c>
      <c r="CR22" s="162" t="s">
        <v>2357</v>
      </c>
      <c r="CS22" s="162" t="s">
        <v>2359</v>
      </c>
      <c r="CT22" s="162" t="s">
        <v>2361</v>
      </c>
      <c r="CU22" s="162" t="s">
        <v>1703</v>
      </c>
      <c r="CV22" s="162" t="s">
        <v>2364</v>
      </c>
      <c r="CW22" s="162" t="s">
        <v>2366</v>
      </c>
      <c r="CX22" s="164" t="s">
        <v>1751</v>
      </c>
      <c r="CY22" s="160" t="s">
        <v>2412</v>
      </c>
      <c r="CZ22" s="160" t="s">
        <v>2413</v>
      </c>
      <c r="DA22" s="160" t="s">
        <v>2414</v>
      </c>
      <c r="DB22" s="161" t="s">
        <v>2434</v>
      </c>
      <c r="DC22" s="161" t="s">
        <v>2436</v>
      </c>
      <c r="DD22" s="161" t="s">
        <v>2438</v>
      </c>
      <c r="DE22" s="161" t="s">
        <v>2440</v>
      </c>
      <c r="DF22" s="161" t="s">
        <v>2441</v>
      </c>
      <c r="DG22" s="161" t="s">
        <v>2443</v>
      </c>
      <c r="DH22" s="161" t="s">
        <v>2445</v>
      </c>
      <c r="DI22" s="161" t="s">
        <v>2447</v>
      </c>
      <c r="DJ22" s="161" t="s">
        <v>1036</v>
      </c>
      <c r="DK22" s="161" t="s">
        <v>1038</v>
      </c>
      <c r="DL22" s="161" t="s">
        <v>1040</v>
      </c>
      <c r="DM22" s="161" t="s">
        <v>1042</v>
      </c>
      <c r="DN22" s="161" t="s">
        <v>1044</v>
      </c>
      <c r="DO22" s="162" t="s">
        <v>1046</v>
      </c>
      <c r="DP22" s="162" t="s">
        <v>1048</v>
      </c>
      <c r="DQ22" s="162" t="s">
        <v>1050</v>
      </c>
      <c r="DR22" s="162" t="s">
        <v>1052</v>
      </c>
      <c r="DS22" s="162" t="s">
        <v>1054</v>
      </c>
      <c r="DT22" s="162" t="s">
        <v>1056</v>
      </c>
      <c r="DU22" s="162" t="s">
        <v>1058</v>
      </c>
      <c r="DV22" s="162" t="s">
        <v>1060</v>
      </c>
      <c r="DW22" s="161" t="s">
        <v>1062</v>
      </c>
      <c r="DX22" s="162" t="s">
        <v>1064</v>
      </c>
      <c r="DY22" s="162" t="s">
        <v>1066</v>
      </c>
      <c r="DZ22" s="162" t="s">
        <v>1068</v>
      </c>
      <c r="EA22" s="162" t="s">
        <v>1070</v>
      </c>
      <c r="EB22" s="162" t="s">
        <v>1697</v>
      </c>
      <c r="EC22" s="162" t="s">
        <v>1073</v>
      </c>
      <c r="ED22" s="162" t="s">
        <v>1075</v>
      </c>
      <c r="EE22" s="164" t="s">
        <v>1751</v>
      </c>
      <c r="EF22" s="160" t="s">
        <v>2415</v>
      </c>
      <c r="EG22" s="160" t="s">
        <v>2416</v>
      </c>
      <c r="EH22" s="160" t="s">
        <v>2417</v>
      </c>
      <c r="EI22" s="161" t="s">
        <v>3293</v>
      </c>
      <c r="EJ22" s="161" t="s">
        <v>3295</v>
      </c>
      <c r="EK22" s="161" t="s">
        <v>3297</v>
      </c>
      <c r="EL22" s="161" t="s">
        <v>3299</v>
      </c>
      <c r="EM22" s="161" t="s">
        <v>3301</v>
      </c>
      <c r="EN22" s="161" t="s">
        <v>3302</v>
      </c>
      <c r="EO22" s="161" t="s">
        <v>3304</v>
      </c>
      <c r="EP22" s="161" t="s">
        <v>3306</v>
      </c>
      <c r="EQ22" s="161" t="s">
        <v>3308</v>
      </c>
      <c r="ER22" s="161" t="s">
        <v>3310</v>
      </c>
      <c r="ES22" s="161" t="s">
        <v>3312</v>
      </c>
      <c r="ET22" s="161" t="s">
        <v>3314</v>
      </c>
      <c r="EU22" s="161" t="s">
        <v>1677</v>
      </c>
      <c r="EV22" s="162" t="s">
        <v>1679</v>
      </c>
      <c r="EW22" s="162" t="s">
        <v>1681</v>
      </c>
      <c r="EX22" s="162" t="s">
        <v>1683</v>
      </c>
      <c r="EY22" s="162" t="s">
        <v>1685</v>
      </c>
      <c r="EZ22" s="162" t="s">
        <v>1687</v>
      </c>
      <c r="FA22" s="162" t="s">
        <v>1689</v>
      </c>
      <c r="FB22" s="162" t="s">
        <v>1691</v>
      </c>
      <c r="FC22" s="162" t="s">
        <v>1693</v>
      </c>
      <c r="FD22" s="161" t="s">
        <v>2688</v>
      </c>
      <c r="FE22" s="162" t="s">
        <v>2690</v>
      </c>
      <c r="FF22" s="162" t="s">
        <v>2692</v>
      </c>
      <c r="FG22" s="162" t="s">
        <v>2694</v>
      </c>
      <c r="FH22" s="162" t="s">
        <v>2696</v>
      </c>
      <c r="FI22" s="162" t="s">
        <v>1698</v>
      </c>
      <c r="FJ22" s="162" t="s">
        <v>2699</v>
      </c>
      <c r="FK22" s="162" t="s">
        <v>2701</v>
      </c>
      <c r="FL22" s="164" t="s">
        <v>1751</v>
      </c>
      <c r="FM22" s="160" t="s">
        <v>2418</v>
      </c>
      <c r="FN22" s="160" t="s">
        <v>2419</v>
      </c>
      <c r="FO22" s="160" t="s">
        <v>2419</v>
      </c>
      <c r="FP22" s="161" t="s">
        <v>2747</v>
      </c>
      <c r="FQ22" s="161" t="s">
        <v>2749</v>
      </c>
      <c r="FR22" s="161" t="s">
        <v>2751</v>
      </c>
      <c r="FS22" s="161" t="s">
        <v>2753</v>
      </c>
      <c r="FT22" s="161" t="s">
        <v>2755</v>
      </c>
      <c r="FU22" s="161" t="s">
        <v>2757</v>
      </c>
      <c r="FV22" s="161" t="s">
        <v>2759</v>
      </c>
      <c r="FW22" s="161" t="s">
        <v>2761</v>
      </c>
      <c r="FX22" s="161" t="s">
        <v>2763</v>
      </c>
      <c r="FY22" s="161" t="s">
        <v>2765</v>
      </c>
      <c r="FZ22" s="161" t="s">
        <v>2767</v>
      </c>
      <c r="GA22" s="161" t="s">
        <v>2769</v>
      </c>
      <c r="GB22" s="161" t="s">
        <v>2771</v>
      </c>
      <c r="GC22" s="162" t="s">
        <v>2773</v>
      </c>
      <c r="GD22" s="162" t="s">
        <v>2775</v>
      </c>
      <c r="GE22" s="162" t="s">
        <v>2777</v>
      </c>
      <c r="GF22" s="162" t="s">
        <v>2779</v>
      </c>
      <c r="GG22" s="162" t="s">
        <v>2781</v>
      </c>
      <c r="GH22" s="162" t="s">
        <v>2783</v>
      </c>
      <c r="GI22" s="162" t="s">
        <v>2785</v>
      </c>
      <c r="GJ22" s="162" t="s">
        <v>2787</v>
      </c>
      <c r="GK22" s="161" t="s">
        <v>2789</v>
      </c>
      <c r="GL22" s="162" t="s">
        <v>2791</v>
      </c>
      <c r="GM22" s="162" t="s">
        <v>2793</v>
      </c>
      <c r="GN22" s="162" t="s">
        <v>2795</v>
      </c>
      <c r="GO22" s="162" t="s">
        <v>2797</v>
      </c>
      <c r="GP22" s="162" t="s">
        <v>1699</v>
      </c>
      <c r="GQ22" s="162" t="s">
        <v>2800</v>
      </c>
      <c r="GR22" s="162" t="s">
        <v>2802</v>
      </c>
      <c r="GS22" s="164" t="s">
        <v>1751</v>
      </c>
      <c r="GT22" s="160" t="s">
        <v>2421</v>
      </c>
      <c r="GU22" s="160" t="s">
        <v>2422</v>
      </c>
      <c r="GV22" s="160" t="s">
        <v>2423</v>
      </c>
      <c r="GW22" s="161" t="s">
        <v>2852</v>
      </c>
      <c r="GX22" s="161" t="s">
        <v>2854</v>
      </c>
      <c r="GY22" s="161" t="s">
        <v>2856</v>
      </c>
      <c r="GZ22" s="161" t="s">
        <v>2858</v>
      </c>
      <c r="HA22" s="161" t="s">
        <v>2860</v>
      </c>
      <c r="HB22" s="161" t="s">
        <v>2862</v>
      </c>
      <c r="HC22" s="161" t="s">
        <v>2864</v>
      </c>
      <c r="HD22" s="161" t="s">
        <v>2866</v>
      </c>
      <c r="HE22" s="161" t="s">
        <v>2868</v>
      </c>
      <c r="HF22" s="161" t="s">
        <v>2870</v>
      </c>
      <c r="HG22" s="161" t="s">
        <v>2872</v>
      </c>
      <c r="HH22" s="161" t="s">
        <v>2874</v>
      </c>
      <c r="HI22" s="161" t="s">
        <v>2876</v>
      </c>
      <c r="HJ22" s="162" t="s">
        <v>2878</v>
      </c>
      <c r="HK22" s="162" t="s">
        <v>2880</v>
      </c>
      <c r="HL22" s="162" t="s">
        <v>1801</v>
      </c>
      <c r="HM22" s="162" t="s">
        <v>1803</v>
      </c>
      <c r="HN22" s="162" t="s">
        <v>1805</v>
      </c>
      <c r="HO22" s="162" t="s">
        <v>1807</v>
      </c>
      <c r="HP22" s="162" t="s">
        <v>1809</v>
      </c>
      <c r="HQ22" s="162" t="s">
        <v>1811</v>
      </c>
      <c r="HR22" s="162" t="s">
        <v>1813</v>
      </c>
      <c r="HS22" s="162" t="s">
        <v>1815</v>
      </c>
      <c r="HT22" s="162" t="s">
        <v>1817</v>
      </c>
      <c r="HU22" s="162" t="s">
        <v>1819</v>
      </c>
      <c r="HV22" s="162" t="s">
        <v>1821</v>
      </c>
      <c r="HW22" s="162" t="s">
        <v>1700</v>
      </c>
      <c r="HX22" s="162" t="s">
        <v>1824</v>
      </c>
      <c r="HY22" s="162" t="s">
        <v>1826</v>
      </c>
      <c r="HZ22" s="164" t="s">
        <v>1751</v>
      </c>
    </row>
    <row r="23" spans="1:234" ht="329.25" customHeight="1" thickBot="1">
      <c r="A23" s="422" t="s">
        <v>51</v>
      </c>
      <c r="B23" s="403"/>
      <c r="C23" s="404"/>
      <c r="D23" s="135" t="s">
        <v>2966</v>
      </c>
      <c r="E23" s="136" t="s">
        <v>2968</v>
      </c>
      <c r="F23" s="137" t="s">
        <v>3006</v>
      </c>
      <c r="G23" s="138" t="s">
        <v>2967</v>
      </c>
      <c r="H23" s="139" t="s">
        <v>2990</v>
      </c>
      <c r="I23" s="139" t="s">
        <v>2969</v>
      </c>
      <c r="J23" s="139" t="s">
        <v>2992</v>
      </c>
      <c r="K23" s="139" t="s">
        <v>2993</v>
      </c>
      <c r="L23" s="139" t="s">
        <v>2994</v>
      </c>
      <c r="M23" s="139" t="s">
        <v>2996</v>
      </c>
      <c r="N23" s="139" t="s">
        <v>2997</v>
      </c>
      <c r="O23" s="139" t="s">
        <v>2998</v>
      </c>
      <c r="P23" s="139" t="s">
        <v>2999</v>
      </c>
      <c r="Q23" s="139" t="s">
        <v>3000</v>
      </c>
      <c r="R23" s="139" t="s">
        <v>3001</v>
      </c>
      <c r="S23" s="139" t="s">
        <v>3002</v>
      </c>
      <c r="T23" s="140" t="s">
        <v>3003</v>
      </c>
      <c r="U23" s="140" t="s">
        <v>3004</v>
      </c>
      <c r="V23" s="140"/>
      <c r="W23" s="140"/>
      <c r="X23" s="140"/>
      <c r="Y23" s="140"/>
      <c r="Z23" s="140"/>
      <c r="AA23" s="139"/>
      <c r="AB23" s="138"/>
      <c r="AC23" s="140"/>
      <c r="AD23" s="140"/>
      <c r="AE23" s="140"/>
      <c r="AF23" s="140"/>
      <c r="AG23" s="140"/>
      <c r="AH23" s="140"/>
      <c r="AI23" s="140"/>
      <c r="AJ23" s="100"/>
      <c r="AK23" s="141" t="s">
        <v>2973</v>
      </c>
      <c r="AL23" s="136" t="s">
        <v>2975</v>
      </c>
      <c r="AM23" s="137"/>
      <c r="AN23" s="138" t="s">
        <v>2974</v>
      </c>
      <c r="AO23" s="139" t="s">
        <v>3007</v>
      </c>
      <c r="AP23" s="139" t="s">
        <v>3007</v>
      </c>
      <c r="AQ23" s="139" t="s">
        <v>3007</v>
      </c>
      <c r="AR23" s="139" t="s">
        <v>3009</v>
      </c>
      <c r="AS23" s="139" t="s">
        <v>3010</v>
      </c>
      <c r="AT23" s="139"/>
      <c r="AU23" s="139"/>
      <c r="AV23" s="139"/>
      <c r="AW23" s="139"/>
      <c r="AX23" s="139"/>
      <c r="AY23" s="139"/>
      <c r="AZ23" s="139"/>
      <c r="BA23" s="140"/>
      <c r="BB23" s="140"/>
      <c r="BC23" s="140"/>
      <c r="BD23" s="140"/>
      <c r="BE23" s="140"/>
      <c r="BF23" s="140"/>
      <c r="BG23" s="140"/>
      <c r="BH23" s="140"/>
      <c r="BI23" s="139"/>
      <c r="BJ23" s="140"/>
      <c r="BK23" s="140"/>
      <c r="BL23" s="140"/>
      <c r="BM23" s="140"/>
      <c r="BN23" s="140"/>
      <c r="BO23" s="140"/>
      <c r="BP23" s="140"/>
      <c r="BQ23" s="100"/>
      <c r="BR23" s="141" t="s">
        <v>2977</v>
      </c>
      <c r="BS23" s="136"/>
      <c r="BT23" s="137"/>
      <c r="BU23" s="138" t="s">
        <v>3012</v>
      </c>
      <c r="BV23" s="139" t="s">
        <v>3013</v>
      </c>
      <c r="BW23" s="139" t="s">
        <v>3014</v>
      </c>
      <c r="BX23" s="139"/>
      <c r="BY23" s="139"/>
      <c r="BZ23" s="139"/>
      <c r="CA23" s="139"/>
      <c r="CB23" s="139"/>
      <c r="CC23" s="139"/>
      <c r="CD23" s="139"/>
      <c r="CE23" s="139"/>
      <c r="CF23" s="139"/>
      <c r="CG23" s="139"/>
      <c r="CH23" s="140"/>
      <c r="CI23" s="140"/>
      <c r="CJ23" s="140"/>
      <c r="CK23" s="140"/>
      <c r="CL23" s="140"/>
      <c r="CM23" s="140"/>
      <c r="CN23" s="140"/>
      <c r="CO23" s="140"/>
      <c r="CP23" s="139"/>
      <c r="CQ23" s="140"/>
      <c r="CR23" s="140"/>
      <c r="CS23" s="140"/>
      <c r="CT23" s="140"/>
      <c r="CU23" s="140"/>
      <c r="CV23" s="140"/>
      <c r="CW23" s="140"/>
      <c r="CX23" s="100"/>
      <c r="CY23" s="141" t="s">
        <v>2978</v>
      </c>
      <c r="CZ23" s="136" t="s">
        <v>2980</v>
      </c>
      <c r="DA23" s="137" t="s">
        <v>2981</v>
      </c>
      <c r="DB23" s="138" t="s">
        <v>2979</v>
      </c>
      <c r="DC23" s="139" t="s">
        <v>3016</v>
      </c>
      <c r="DD23" s="139" t="s">
        <v>3017</v>
      </c>
      <c r="DE23" s="139" t="s">
        <v>3019</v>
      </c>
      <c r="DF23" s="139" t="s">
        <v>3021</v>
      </c>
      <c r="DG23" s="139" t="s">
        <v>2971</v>
      </c>
      <c r="DH23" s="139" t="s">
        <v>2972</v>
      </c>
      <c r="DI23" s="139" t="s">
        <v>3022</v>
      </c>
      <c r="DJ23" s="139" t="s">
        <v>3023</v>
      </c>
      <c r="DK23" s="139" t="s">
        <v>3024</v>
      </c>
      <c r="DL23" s="139" t="s">
        <v>3025</v>
      </c>
      <c r="DM23" s="139" t="s">
        <v>3026</v>
      </c>
      <c r="DN23" s="139" t="s">
        <v>3027</v>
      </c>
      <c r="DO23" s="140" t="s">
        <v>3028</v>
      </c>
      <c r="DP23" s="140" t="s">
        <v>3029</v>
      </c>
      <c r="DQ23" s="140" t="s">
        <v>3023</v>
      </c>
      <c r="DR23" s="140" t="s">
        <v>3030</v>
      </c>
      <c r="DS23" s="140" t="s">
        <v>3031</v>
      </c>
      <c r="DT23" s="140"/>
      <c r="DU23" s="140"/>
      <c r="DV23" s="140"/>
      <c r="DW23" s="139"/>
      <c r="DX23" s="140"/>
      <c r="DY23" s="140"/>
      <c r="DZ23" s="140"/>
      <c r="EA23" s="140"/>
      <c r="EB23" s="140"/>
      <c r="EC23" s="140"/>
      <c r="ED23" s="140"/>
      <c r="EE23" s="100"/>
      <c r="EF23" s="141" t="s">
        <v>2982</v>
      </c>
      <c r="EG23" s="136" t="s">
        <v>2984</v>
      </c>
      <c r="EH23" s="137" t="s">
        <v>2986</v>
      </c>
      <c r="EI23" s="138" t="s">
        <v>2983</v>
      </c>
      <c r="EJ23" s="139" t="s">
        <v>3033</v>
      </c>
      <c r="EK23" s="139" t="s">
        <v>3034</v>
      </c>
      <c r="EL23" s="139" t="s">
        <v>3035</v>
      </c>
      <c r="EM23" s="139" t="s">
        <v>3036</v>
      </c>
      <c r="EN23" s="139" t="s">
        <v>2985</v>
      </c>
      <c r="EO23" s="139" t="s">
        <v>3038</v>
      </c>
      <c r="EP23" s="139" t="s">
        <v>3039</v>
      </c>
      <c r="EQ23" s="139" t="s">
        <v>3040</v>
      </c>
      <c r="ER23" s="139" t="s">
        <v>3041</v>
      </c>
      <c r="ES23" s="139" t="s">
        <v>3042</v>
      </c>
      <c r="ET23" s="139" t="s">
        <v>3043</v>
      </c>
      <c r="EU23" s="139" t="s">
        <v>3044</v>
      </c>
      <c r="EV23" s="140" t="s">
        <v>3047</v>
      </c>
      <c r="EW23" s="140"/>
      <c r="EX23" s="140"/>
      <c r="EY23" s="140"/>
      <c r="EZ23" s="140"/>
      <c r="FA23" s="140"/>
      <c r="FB23" s="140"/>
      <c r="FC23" s="140"/>
      <c r="FD23" s="139"/>
      <c r="FE23" s="140"/>
      <c r="FF23" s="140"/>
      <c r="FG23" s="140"/>
      <c r="FH23" s="140"/>
      <c r="FI23" s="140"/>
      <c r="FJ23" s="140"/>
      <c r="FK23" s="140"/>
      <c r="FL23" s="100"/>
      <c r="FM23" s="141" t="s">
        <v>2987</v>
      </c>
      <c r="FN23" s="136" t="s">
        <v>2988</v>
      </c>
      <c r="FO23" s="137"/>
      <c r="FP23" s="138" t="s">
        <v>3048</v>
      </c>
      <c r="FQ23" s="139" t="s">
        <v>3049</v>
      </c>
      <c r="FR23" s="139" t="s">
        <v>3050</v>
      </c>
      <c r="FS23" s="139" t="s">
        <v>2989</v>
      </c>
      <c r="FT23" s="139" t="s">
        <v>3052</v>
      </c>
      <c r="FU23" s="139"/>
      <c r="FV23" s="139"/>
      <c r="FW23" s="139"/>
      <c r="FX23" s="139"/>
      <c r="FY23" s="139"/>
      <c r="FZ23" s="139"/>
      <c r="GA23" s="139"/>
      <c r="GB23" s="139"/>
      <c r="GC23" s="140"/>
      <c r="GD23" s="140"/>
      <c r="GE23" s="140"/>
      <c r="GF23" s="140"/>
      <c r="GG23" s="140"/>
      <c r="GH23" s="140"/>
      <c r="GI23" s="140"/>
      <c r="GJ23" s="140"/>
      <c r="GK23" s="139"/>
      <c r="GL23" s="140"/>
      <c r="GM23" s="140"/>
      <c r="GN23" s="140"/>
      <c r="GO23" s="140"/>
      <c r="GP23" s="140"/>
      <c r="GQ23" s="140"/>
      <c r="GR23" s="140"/>
      <c r="GS23" s="100"/>
      <c r="GT23" s="141"/>
      <c r="GU23" s="136"/>
      <c r="GV23" s="137"/>
      <c r="GW23" s="138"/>
      <c r="GX23" s="139"/>
      <c r="GY23" s="139"/>
      <c r="GZ23" s="139"/>
      <c r="HA23" s="139"/>
      <c r="HB23" s="139"/>
      <c r="HC23" s="139"/>
      <c r="HD23" s="139"/>
      <c r="HE23" s="139"/>
      <c r="HF23" s="139"/>
      <c r="HG23" s="139"/>
      <c r="HH23" s="139"/>
      <c r="HI23" s="139"/>
      <c r="HJ23" s="140"/>
      <c r="HK23" s="140"/>
      <c r="HL23" s="140"/>
      <c r="HM23" s="140"/>
      <c r="HN23" s="140"/>
      <c r="HO23" s="140"/>
      <c r="HP23" s="140"/>
      <c r="HQ23" s="140"/>
      <c r="HR23" s="139"/>
      <c r="HS23" s="140"/>
      <c r="HT23" s="140"/>
      <c r="HU23" s="140"/>
      <c r="HV23" s="140"/>
      <c r="HW23" s="140"/>
      <c r="HX23" s="140"/>
      <c r="HY23" s="140"/>
      <c r="HZ23" s="100"/>
    </row>
    <row r="24" spans="1:234" ht="45" customHeight="1" outlineLevel="1" thickBot="1">
      <c r="A24" s="402" t="s">
        <v>52</v>
      </c>
      <c r="B24" s="403"/>
      <c r="C24" s="404"/>
      <c r="D24" s="379"/>
      <c r="E24" s="380"/>
      <c r="F24" s="380"/>
      <c r="G24" s="380"/>
      <c r="H24" s="380"/>
      <c r="I24" s="380"/>
      <c r="J24" s="380"/>
      <c r="K24" s="380"/>
      <c r="L24" s="380"/>
      <c r="M24" s="380"/>
      <c r="N24" s="380"/>
      <c r="O24" s="380"/>
      <c r="P24" s="380"/>
      <c r="Q24" s="380"/>
      <c r="R24" s="380"/>
      <c r="S24" s="380"/>
      <c r="T24" s="380"/>
      <c r="U24" s="380"/>
      <c r="V24" s="380"/>
      <c r="W24" s="380"/>
      <c r="X24" s="380"/>
      <c r="Y24" s="380"/>
      <c r="Z24" s="380"/>
      <c r="AA24" s="380"/>
      <c r="AB24" s="380"/>
      <c r="AC24" s="380"/>
      <c r="AD24" s="380"/>
      <c r="AE24" s="380"/>
      <c r="AF24" s="380"/>
      <c r="AG24" s="380"/>
      <c r="AH24" s="380"/>
      <c r="AI24" s="380"/>
      <c r="AJ24" s="381"/>
      <c r="AK24" s="379"/>
      <c r="AL24" s="380"/>
      <c r="AM24" s="380"/>
      <c r="AN24" s="380"/>
      <c r="AO24" s="380"/>
      <c r="AP24" s="380"/>
      <c r="AQ24" s="380"/>
      <c r="AR24" s="380"/>
      <c r="AS24" s="380"/>
      <c r="AT24" s="380"/>
      <c r="AU24" s="380"/>
      <c r="AV24" s="380"/>
      <c r="AW24" s="380"/>
      <c r="AX24" s="380"/>
      <c r="AY24" s="380"/>
      <c r="AZ24" s="380"/>
      <c r="BA24" s="380"/>
      <c r="BB24" s="380"/>
      <c r="BC24" s="380"/>
      <c r="BD24" s="380"/>
      <c r="BE24" s="380"/>
      <c r="BF24" s="380"/>
      <c r="BG24" s="380"/>
      <c r="BH24" s="380"/>
      <c r="BI24" s="380"/>
      <c r="BJ24" s="380"/>
      <c r="BK24" s="380"/>
      <c r="BL24" s="380"/>
      <c r="BM24" s="380"/>
      <c r="BN24" s="380"/>
      <c r="BO24" s="380"/>
      <c r="BP24" s="380"/>
      <c r="BQ24" s="381"/>
      <c r="BR24" s="379"/>
      <c r="BS24" s="380"/>
      <c r="BT24" s="380"/>
      <c r="BU24" s="380"/>
      <c r="BV24" s="380"/>
      <c r="BW24" s="380"/>
      <c r="BX24" s="380"/>
      <c r="BY24" s="380"/>
      <c r="BZ24" s="380"/>
      <c r="CA24" s="380"/>
      <c r="CB24" s="380"/>
      <c r="CC24" s="380"/>
      <c r="CD24" s="380"/>
      <c r="CE24" s="380"/>
      <c r="CF24" s="380"/>
      <c r="CG24" s="380"/>
      <c r="CH24" s="380"/>
      <c r="CI24" s="380"/>
      <c r="CJ24" s="380"/>
      <c r="CK24" s="380"/>
      <c r="CL24" s="380"/>
      <c r="CM24" s="380"/>
      <c r="CN24" s="380"/>
      <c r="CO24" s="380"/>
      <c r="CP24" s="380"/>
      <c r="CQ24" s="380"/>
      <c r="CR24" s="380"/>
      <c r="CS24" s="380"/>
      <c r="CT24" s="380"/>
      <c r="CU24" s="380"/>
      <c r="CV24" s="380"/>
      <c r="CW24" s="380"/>
      <c r="CX24" s="381"/>
      <c r="CY24" s="379"/>
      <c r="CZ24" s="380"/>
      <c r="DA24" s="380"/>
      <c r="DB24" s="380"/>
      <c r="DC24" s="380"/>
      <c r="DD24" s="380"/>
      <c r="DE24" s="380"/>
      <c r="DF24" s="380"/>
      <c r="DG24" s="380"/>
      <c r="DH24" s="380"/>
      <c r="DI24" s="380"/>
      <c r="DJ24" s="380"/>
      <c r="DK24" s="380"/>
      <c r="DL24" s="380"/>
      <c r="DM24" s="380"/>
      <c r="DN24" s="380"/>
      <c r="DO24" s="380"/>
      <c r="DP24" s="380"/>
      <c r="DQ24" s="380"/>
      <c r="DR24" s="380"/>
      <c r="DS24" s="380"/>
      <c r="DT24" s="380"/>
      <c r="DU24" s="380"/>
      <c r="DV24" s="380"/>
      <c r="DW24" s="380"/>
      <c r="DX24" s="380"/>
      <c r="DY24" s="380"/>
      <c r="DZ24" s="380"/>
      <c r="EA24" s="380"/>
      <c r="EB24" s="380"/>
      <c r="EC24" s="380"/>
      <c r="ED24" s="380"/>
      <c r="EE24" s="381"/>
      <c r="EF24" s="379"/>
      <c r="EG24" s="380"/>
      <c r="EH24" s="380"/>
      <c r="EI24" s="380"/>
      <c r="EJ24" s="380"/>
      <c r="EK24" s="380"/>
      <c r="EL24" s="380"/>
      <c r="EM24" s="380"/>
      <c r="EN24" s="380"/>
      <c r="EO24" s="380"/>
      <c r="EP24" s="380"/>
      <c r="EQ24" s="380"/>
      <c r="ER24" s="380"/>
      <c r="ES24" s="380"/>
      <c r="ET24" s="380"/>
      <c r="EU24" s="380"/>
      <c r="EV24" s="380"/>
      <c r="EW24" s="380"/>
      <c r="EX24" s="380"/>
      <c r="EY24" s="380"/>
      <c r="EZ24" s="380"/>
      <c r="FA24" s="380"/>
      <c r="FB24" s="380"/>
      <c r="FC24" s="380"/>
      <c r="FD24" s="380"/>
      <c r="FE24" s="380"/>
      <c r="FF24" s="380"/>
      <c r="FG24" s="380"/>
      <c r="FH24" s="380"/>
      <c r="FI24" s="380"/>
      <c r="FJ24" s="380"/>
      <c r="FK24" s="380"/>
      <c r="FL24" s="381"/>
      <c r="FM24" s="379"/>
      <c r="FN24" s="380"/>
      <c r="FO24" s="380"/>
      <c r="FP24" s="380"/>
      <c r="FQ24" s="380"/>
      <c r="FR24" s="380"/>
      <c r="FS24" s="380"/>
      <c r="FT24" s="380"/>
      <c r="FU24" s="380"/>
      <c r="FV24" s="380"/>
      <c r="FW24" s="380"/>
      <c r="FX24" s="380"/>
      <c r="FY24" s="380"/>
      <c r="FZ24" s="380"/>
      <c r="GA24" s="380"/>
      <c r="GB24" s="380"/>
      <c r="GC24" s="380"/>
      <c r="GD24" s="380"/>
      <c r="GE24" s="380"/>
      <c r="GF24" s="380"/>
      <c r="GG24" s="380"/>
      <c r="GH24" s="380"/>
      <c r="GI24" s="380"/>
      <c r="GJ24" s="380"/>
      <c r="GK24" s="380"/>
      <c r="GL24" s="380"/>
      <c r="GM24" s="380"/>
      <c r="GN24" s="380"/>
      <c r="GO24" s="380"/>
      <c r="GP24" s="380"/>
      <c r="GQ24" s="380"/>
      <c r="GR24" s="380"/>
      <c r="GS24" s="381"/>
      <c r="GT24" s="379"/>
      <c r="GU24" s="380"/>
      <c r="GV24" s="380"/>
      <c r="GW24" s="380"/>
      <c r="GX24" s="380"/>
      <c r="GY24" s="380"/>
      <c r="GZ24" s="380"/>
      <c r="HA24" s="380"/>
      <c r="HB24" s="380"/>
      <c r="HC24" s="380"/>
      <c r="HD24" s="380"/>
      <c r="HE24" s="380"/>
      <c r="HF24" s="380"/>
      <c r="HG24" s="380"/>
      <c r="HH24" s="380"/>
      <c r="HI24" s="380"/>
      <c r="HJ24" s="380"/>
      <c r="HK24" s="380"/>
      <c r="HL24" s="380"/>
      <c r="HM24" s="380"/>
      <c r="HN24" s="380"/>
      <c r="HO24" s="380"/>
      <c r="HP24" s="380"/>
      <c r="HQ24" s="380"/>
      <c r="HR24" s="380"/>
      <c r="HS24" s="380"/>
      <c r="HT24" s="380"/>
      <c r="HU24" s="380"/>
      <c r="HV24" s="380"/>
      <c r="HW24" s="380"/>
      <c r="HX24" s="380"/>
      <c r="HY24" s="380"/>
      <c r="HZ24" s="414"/>
    </row>
    <row r="25" spans="1:234" ht="45" customHeight="1" outlineLevel="1" thickBot="1">
      <c r="A25" s="402" t="s">
        <v>654</v>
      </c>
      <c r="B25" s="403"/>
      <c r="C25" s="404"/>
      <c r="D25" s="115"/>
      <c r="E25" s="101"/>
      <c r="F25" s="101"/>
      <c r="G25" s="394"/>
      <c r="H25" s="395"/>
      <c r="I25" s="395"/>
      <c r="J25" s="395"/>
      <c r="K25" s="395"/>
      <c r="L25" s="395"/>
      <c r="M25" s="395"/>
      <c r="N25" s="395"/>
      <c r="O25" s="395"/>
      <c r="P25" s="395"/>
      <c r="Q25" s="395"/>
      <c r="R25" s="395"/>
      <c r="S25" s="395"/>
      <c r="T25" s="395"/>
      <c r="U25" s="395"/>
      <c r="V25" s="395"/>
      <c r="W25" s="395"/>
      <c r="X25" s="395"/>
      <c r="Y25" s="395"/>
      <c r="Z25" s="395"/>
      <c r="AA25" s="395"/>
      <c r="AB25" s="306"/>
      <c r="AC25" s="306"/>
      <c r="AD25" s="306"/>
      <c r="AE25" s="306"/>
      <c r="AF25" s="306"/>
      <c r="AG25" s="306"/>
      <c r="AH25" s="306"/>
      <c r="AI25" s="306"/>
      <c r="AJ25" s="78"/>
      <c r="AK25" s="101"/>
      <c r="AL25" s="101"/>
      <c r="AM25" s="101"/>
      <c r="AN25" s="394"/>
      <c r="AO25" s="395"/>
      <c r="AP25" s="395"/>
      <c r="AQ25" s="395"/>
      <c r="AR25" s="395"/>
      <c r="AS25" s="395"/>
      <c r="AT25" s="395"/>
      <c r="AU25" s="395"/>
      <c r="AV25" s="395"/>
      <c r="AW25" s="395"/>
      <c r="AX25" s="395"/>
      <c r="AY25" s="395"/>
      <c r="AZ25" s="395"/>
      <c r="BA25" s="395"/>
      <c r="BB25" s="395"/>
      <c r="BC25" s="395"/>
      <c r="BD25" s="395"/>
      <c r="BE25" s="395"/>
      <c r="BF25" s="395"/>
      <c r="BG25" s="395"/>
      <c r="BH25" s="395"/>
      <c r="BI25" s="306"/>
      <c r="BJ25" s="306"/>
      <c r="BK25" s="306"/>
      <c r="BL25" s="306"/>
      <c r="BM25" s="306"/>
      <c r="BN25" s="306"/>
      <c r="BO25" s="306"/>
      <c r="BP25" s="306"/>
      <c r="BQ25" s="78"/>
      <c r="BR25" s="101"/>
      <c r="BS25" s="101"/>
      <c r="BT25" s="101"/>
      <c r="BU25" s="394"/>
      <c r="BV25" s="395"/>
      <c r="BW25" s="395"/>
      <c r="BX25" s="395"/>
      <c r="BY25" s="395"/>
      <c r="BZ25" s="395"/>
      <c r="CA25" s="395"/>
      <c r="CB25" s="395"/>
      <c r="CC25" s="395"/>
      <c r="CD25" s="395"/>
      <c r="CE25" s="395"/>
      <c r="CF25" s="395"/>
      <c r="CG25" s="395"/>
      <c r="CH25" s="395"/>
      <c r="CI25" s="395"/>
      <c r="CJ25" s="395"/>
      <c r="CK25" s="395"/>
      <c r="CL25" s="395"/>
      <c r="CM25" s="395"/>
      <c r="CN25" s="395"/>
      <c r="CO25" s="395"/>
      <c r="CP25" s="306"/>
      <c r="CQ25" s="306"/>
      <c r="CR25" s="306"/>
      <c r="CS25" s="306"/>
      <c r="CT25" s="306"/>
      <c r="CU25" s="306"/>
      <c r="CV25" s="306"/>
      <c r="CW25" s="306"/>
      <c r="CX25" s="78"/>
      <c r="CY25" s="101"/>
      <c r="CZ25" s="101"/>
      <c r="DA25" s="101"/>
      <c r="DB25" s="394"/>
      <c r="DC25" s="395"/>
      <c r="DD25" s="395"/>
      <c r="DE25" s="395"/>
      <c r="DF25" s="395"/>
      <c r="DG25" s="395"/>
      <c r="DH25" s="395"/>
      <c r="DI25" s="395"/>
      <c r="DJ25" s="395"/>
      <c r="DK25" s="395"/>
      <c r="DL25" s="395"/>
      <c r="DM25" s="395"/>
      <c r="DN25" s="395"/>
      <c r="DO25" s="395"/>
      <c r="DP25" s="395"/>
      <c r="DQ25" s="395"/>
      <c r="DR25" s="395"/>
      <c r="DS25" s="395"/>
      <c r="DT25" s="395"/>
      <c r="DU25" s="395"/>
      <c r="DV25" s="395"/>
      <c r="DW25" s="306"/>
      <c r="DX25" s="306"/>
      <c r="DY25" s="306"/>
      <c r="DZ25" s="306"/>
      <c r="EA25" s="306"/>
      <c r="EB25" s="306"/>
      <c r="EC25" s="306"/>
      <c r="ED25" s="306"/>
      <c r="EE25" s="78"/>
      <c r="EF25" s="101"/>
      <c r="EG25" s="101"/>
      <c r="EH25" s="101"/>
      <c r="EI25" s="394"/>
      <c r="EJ25" s="395"/>
      <c r="EK25" s="395"/>
      <c r="EL25" s="395"/>
      <c r="EM25" s="395"/>
      <c r="EN25" s="395"/>
      <c r="EO25" s="395"/>
      <c r="EP25" s="395"/>
      <c r="EQ25" s="395"/>
      <c r="ER25" s="395"/>
      <c r="ES25" s="395"/>
      <c r="ET25" s="395"/>
      <c r="EU25" s="395"/>
      <c r="EV25" s="395"/>
      <c r="EW25" s="395"/>
      <c r="EX25" s="395"/>
      <c r="EY25" s="395"/>
      <c r="EZ25" s="395"/>
      <c r="FA25" s="395"/>
      <c r="FB25" s="395"/>
      <c r="FC25" s="395"/>
      <c r="FD25" s="306"/>
      <c r="FE25" s="306"/>
      <c r="FF25" s="306"/>
      <c r="FG25" s="306"/>
      <c r="FH25" s="306"/>
      <c r="FI25" s="306"/>
      <c r="FJ25" s="306"/>
      <c r="FK25" s="306"/>
      <c r="FL25" s="78"/>
      <c r="FM25" s="101"/>
      <c r="FN25" s="101"/>
      <c r="FO25" s="101"/>
      <c r="FP25" s="394"/>
      <c r="FQ25" s="395"/>
      <c r="FR25" s="395"/>
      <c r="FS25" s="395"/>
      <c r="FT25" s="395"/>
      <c r="FU25" s="395"/>
      <c r="FV25" s="395"/>
      <c r="FW25" s="395"/>
      <c r="FX25" s="395"/>
      <c r="FY25" s="395"/>
      <c r="FZ25" s="395"/>
      <c r="GA25" s="395"/>
      <c r="GB25" s="395"/>
      <c r="GC25" s="395"/>
      <c r="GD25" s="395"/>
      <c r="GE25" s="395"/>
      <c r="GF25" s="395"/>
      <c r="GG25" s="395"/>
      <c r="GH25" s="395"/>
      <c r="GI25" s="395"/>
      <c r="GJ25" s="395"/>
      <c r="GK25" s="306"/>
      <c r="GL25" s="306"/>
      <c r="GM25" s="306"/>
      <c r="GN25" s="306"/>
      <c r="GO25" s="306"/>
      <c r="GP25" s="306"/>
      <c r="GQ25" s="306"/>
      <c r="GR25" s="306"/>
      <c r="GS25" s="78"/>
      <c r="GT25" s="101"/>
      <c r="GU25" s="101"/>
      <c r="GV25" s="101"/>
      <c r="GW25" s="394"/>
      <c r="GX25" s="395"/>
      <c r="GY25" s="395"/>
      <c r="GZ25" s="395"/>
      <c r="HA25" s="395"/>
      <c r="HB25" s="395"/>
      <c r="HC25" s="395"/>
      <c r="HD25" s="395"/>
      <c r="HE25" s="395"/>
      <c r="HF25" s="395"/>
      <c r="HG25" s="395"/>
      <c r="HH25" s="395"/>
      <c r="HI25" s="395"/>
      <c r="HJ25" s="395"/>
      <c r="HK25" s="395"/>
      <c r="HL25" s="395"/>
      <c r="HM25" s="395"/>
      <c r="HN25" s="395"/>
      <c r="HO25" s="395"/>
      <c r="HP25" s="395"/>
      <c r="HQ25" s="395"/>
      <c r="HR25" s="306"/>
      <c r="HS25" s="306"/>
      <c r="HT25" s="306"/>
      <c r="HU25" s="306"/>
      <c r="HV25" s="306"/>
      <c r="HW25" s="306"/>
      <c r="HX25" s="306"/>
      <c r="HY25" s="306"/>
      <c r="HZ25" s="78"/>
    </row>
    <row r="26" spans="1:234" ht="45" customHeight="1" outlineLevel="1" thickBot="1">
      <c r="A26" s="402" t="s">
        <v>373</v>
      </c>
      <c r="B26" s="403"/>
      <c r="C26" s="404"/>
      <c r="D26" s="379"/>
      <c r="E26" s="380"/>
      <c r="F26" s="380"/>
      <c r="G26" s="380"/>
      <c r="H26" s="380"/>
      <c r="I26" s="380"/>
      <c r="J26" s="380"/>
      <c r="K26" s="380"/>
      <c r="L26" s="380"/>
      <c r="M26" s="380"/>
      <c r="N26" s="380"/>
      <c r="O26" s="380"/>
      <c r="P26" s="380"/>
      <c r="Q26" s="380"/>
      <c r="R26" s="380"/>
      <c r="S26" s="380"/>
      <c r="T26" s="380"/>
      <c r="U26" s="380"/>
      <c r="V26" s="380"/>
      <c r="W26" s="380"/>
      <c r="X26" s="380"/>
      <c r="Y26" s="380"/>
      <c r="Z26" s="380"/>
      <c r="AA26" s="380"/>
      <c r="AB26" s="380"/>
      <c r="AC26" s="380"/>
      <c r="AD26" s="380"/>
      <c r="AE26" s="380"/>
      <c r="AF26" s="380"/>
      <c r="AG26" s="380"/>
      <c r="AH26" s="380"/>
      <c r="AI26" s="380"/>
      <c r="AJ26" s="381"/>
      <c r="AK26" s="379"/>
      <c r="AL26" s="380"/>
      <c r="AM26" s="380"/>
      <c r="AN26" s="380"/>
      <c r="AO26" s="380"/>
      <c r="AP26" s="380"/>
      <c r="AQ26" s="380"/>
      <c r="AR26" s="380"/>
      <c r="AS26" s="380"/>
      <c r="AT26" s="380"/>
      <c r="AU26" s="380"/>
      <c r="AV26" s="380"/>
      <c r="AW26" s="380"/>
      <c r="AX26" s="380"/>
      <c r="AY26" s="380"/>
      <c r="AZ26" s="380"/>
      <c r="BA26" s="380"/>
      <c r="BB26" s="380"/>
      <c r="BC26" s="380"/>
      <c r="BD26" s="380"/>
      <c r="BE26" s="380"/>
      <c r="BF26" s="380"/>
      <c r="BG26" s="380"/>
      <c r="BH26" s="380"/>
      <c r="BI26" s="380"/>
      <c r="BJ26" s="380"/>
      <c r="BK26" s="380"/>
      <c r="BL26" s="380"/>
      <c r="BM26" s="380"/>
      <c r="BN26" s="380"/>
      <c r="BO26" s="380"/>
      <c r="BP26" s="380"/>
      <c r="BQ26" s="381"/>
      <c r="BR26" s="379"/>
      <c r="BS26" s="380"/>
      <c r="BT26" s="380"/>
      <c r="BU26" s="380"/>
      <c r="BV26" s="380"/>
      <c r="BW26" s="380"/>
      <c r="BX26" s="380"/>
      <c r="BY26" s="380"/>
      <c r="BZ26" s="380"/>
      <c r="CA26" s="380"/>
      <c r="CB26" s="380"/>
      <c r="CC26" s="380"/>
      <c r="CD26" s="380"/>
      <c r="CE26" s="380"/>
      <c r="CF26" s="380"/>
      <c r="CG26" s="380"/>
      <c r="CH26" s="380"/>
      <c r="CI26" s="380"/>
      <c r="CJ26" s="380"/>
      <c r="CK26" s="380"/>
      <c r="CL26" s="380"/>
      <c r="CM26" s="380"/>
      <c r="CN26" s="380"/>
      <c r="CO26" s="380"/>
      <c r="CP26" s="380"/>
      <c r="CQ26" s="380"/>
      <c r="CR26" s="380"/>
      <c r="CS26" s="380"/>
      <c r="CT26" s="380"/>
      <c r="CU26" s="380"/>
      <c r="CV26" s="380"/>
      <c r="CW26" s="380"/>
      <c r="CX26" s="381"/>
      <c r="CY26" s="379"/>
      <c r="CZ26" s="380"/>
      <c r="DA26" s="380"/>
      <c r="DB26" s="380"/>
      <c r="DC26" s="380"/>
      <c r="DD26" s="380"/>
      <c r="DE26" s="380"/>
      <c r="DF26" s="380"/>
      <c r="DG26" s="380"/>
      <c r="DH26" s="380"/>
      <c r="DI26" s="380"/>
      <c r="DJ26" s="380"/>
      <c r="DK26" s="380"/>
      <c r="DL26" s="380"/>
      <c r="DM26" s="380"/>
      <c r="DN26" s="380"/>
      <c r="DO26" s="380"/>
      <c r="DP26" s="380"/>
      <c r="DQ26" s="380"/>
      <c r="DR26" s="380"/>
      <c r="DS26" s="380"/>
      <c r="DT26" s="380"/>
      <c r="DU26" s="380"/>
      <c r="DV26" s="380"/>
      <c r="DW26" s="380"/>
      <c r="DX26" s="380"/>
      <c r="DY26" s="380"/>
      <c r="DZ26" s="380"/>
      <c r="EA26" s="380"/>
      <c r="EB26" s="380"/>
      <c r="EC26" s="380"/>
      <c r="ED26" s="380"/>
      <c r="EE26" s="381"/>
      <c r="EF26" s="379"/>
      <c r="EG26" s="380"/>
      <c r="EH26" s="380"/>
      <c r="EI26" s="380"/>
      <c r="EJ26" s="380"/>
      <c r="EK26" s="380"/>
      <c r="EL26" s="380"/>
      <c r="EM26" s="380"/>
      <c r="EN26" s="380"/>
      <c r="EO26" s="380"/>
      <c r="EP26" s="380"/>
      <c r="EQ26" s="380"/>
      <c r="ER26" s="380"/>
      <c r="ES26" s="380"/>
      <c r="ET26" s="380"/>
      <c r="EU26" s="380"/>
      <c r="EV26" s="380"/>
      <c r="EW26" s="380"/>
      <c r="EX26" s="380"/>
      <c r="EY26" s="380"/>
      <c r="EZ26" s="380"/>
      <c r="FA26" s="380"/>
      <c r="FB26" s="380"/>
      <c r="FC26" s="380"/>
      <c r="FD26" s="380"/>
      <c r="FE26" s="380"/>
      <c r="FF26" s="380"/>
      <c r="FG26" s="380"/>
      <c r="FH26" s="380"/>
      <c r="FI26" s="380"/>
      <c r="FJ26" s="380"/>
      <c r="FK26" s="380"/>
      <c r="FL26" s="381"/>
      <c r="FM26" s="379"/>
      <c r="FN26" s="380"/>
      <c r="FO26" s="380"/>
      <c r="FP26" s="380"/>
      <c r="FQ26" s="380"/>
      <c r="FR26" s="380"/>
      <c r="FS26" s="380"/>
      <c r="FT26" s="380"/>
      <c r="FU26" s="380"/>
      <c r="FV26" s="380"/>
      <c r="FW26" s="380"/>
      <c r="FX26" s="380"/>
      <c r="FY26" s="380"/>
      <c r="FZ26" s="380"/>
      <c r="GA26" s="380"/>
      <c r="GB26" s="380"/>
      <c r="GC26" s="380"/>
      <c r="GD26" s="380"/>
      <c r="GE26" s="380"/>
      <c r="GF26" s="380"/>
      <c r="GG26" s="380"/>
      <c r="GH26" s="380"/>
      <c r="GI26" s="380"/>
      <c r="GJ26" s="380"/>
      <c r="GK26" s="380"/>
      <c r="GL26" s="380"/>
      <c r="GM26" s="380"/>
      <c r="GN26" s="380"/>
      <c r="GO26" s="380"/>
      <c r="GP26" s="380"/>
      <c r="GQ26" s="380"/>
      <c r="GR26" s="380"/>
      <c r="GS26" s="381"/>
      <c r="GT26" s="379"/>
      <c r="GU26" s="380"/>
      <c r="GV26" s="380"/>
      <c r="GW26" s="380"/>
      <c r="GX26" s="380"/>
      <c r="GY26" s="380"/>
      <c r="GZ26" s="380"/>
      <c r="HA26" s="380"/>
      <c r="HB26" s="380"/>
      <c r="HC26" s="380"/>
      <c r="HD26" s="380"/>
      <c r="HE26" s="380"/>
      <c r="HF26" s="380"/>
      <c r="HG26" s="380"/>
      <c r="HH26" s="380"/>
      <c r="HI26" s="380"/>
      <c r="HJ26" s="380"/>
      <c r="HK26" s="380"/>
      <c r="HL26" s="380"/>
      <c r="HM26" s="380"/>
      <c r="HN26" s="380"/>
      <c r="HO26" s="380"/>
      <c r="HP26" s="380"/>
      <c r="HQ26" s="380"/>
      <c r="HR26" s="380"/>
      <c r="HS26" s="380"/>
      <c r="HT26" s="380"/>
      <c r="HU26" s="380"/>
      <c r="HV26" s="380"/>
      <c r="HW26" s="380"/>
      <c r="HX26" s="380"/>
      <c r="HY26" s="380"/>
      <c r="HZ26" s="414"/>
    </row>
    <row r="27" spans="1:234" ht="45" customHeight="1" outlineLevel="1" thickBot="1">
      <c r="A27" s="442" t="s">
        <v>655</v>
      </c>
      <c r="B27" s="443"/>
      <c r="C27" s="444"/>
      <c r="D27" s="115"/>
      <c r="E27" s="101"/>
      <c r="F27" s="101"/>
      <c r="G27" s="394"/>
      <c r="H27" s="395"/>
      <c r="I27" s="395"/>
      <c r="J27" s="395"/>
      <c r="K27" s="395"/>
      <c r="L27" s="395"/>
      <c r="M27" s="395"/>
      <c r="N27" s="395"/>
      <c r="O27" s="395"/>
      <c r="P27" s="395"/>
      <c r="Q27" s="395"/>
      <c r="R27" s="395"/>
      <c r="S27" s="395"/>
      <c r="T27" s="395"/>
      <c r="U27" s="395"/>
      <c r="V27" s="395"/>
      <c r="W27" s="395"/>
      <c r="X27" s="395"/>
      <c r="Y27" s="395"/>
      <c r="Z27" s="395"/>
      <c r="AA27" s="395"/>
      <c r="AB27" s="306"/>
      <c r="AC27" s="306"/>
      <c r="AD27" s="306"/>
      <c r="AE27" s="306"/>
      <c r="AF27" s="306"/>
      <c r="AG27" s="306"/>
      <c r="AH27" s="306"/>
      <c r="AI27" s="306"/>
      <c r="AJ27" s="78"/>
      <c r="AK27" s="101"/>
      <c r="AL27" s="101"/>
      <c r="AM27" s="101"/>
      <c r="AN27" s="394"/>
      <c r="AO27" s="395"/>
      <c r="AP27" s="395"/>
      <c r="AQ27" s="395"/>
      <c r="AR27" s="395"/>
      <c r="AS27" s="395"/>
      <c r="AT27" s="395"/>
      <c r="AU27" s="395"/>
      <c r="AV27" s="395"/>
      <c r="AW27" s="395"/>
      <c r="AX27" s="395"/>
      <c r="AY27" s="395"/>
      <c r="AZ27" s="395"/>
      <c r="BA27" s="395"/>
      <c r="BB27" s="395"/>
      <c r="BC27" s="395"/>
      <c r="BD27" s="395"/>
      <c r="BE27" s="395"/>
      <c r="BF27" s="395"/>
      <c r="BG27" s="395"/>
      <c r="BH27" s="395"/>
      <c r="BI27" s="306"/>
      <c r="BJ27" s="306"/>
      <c r="BK27" s="306"/>
      <c r="BL27" s="306"/>
      <c r="BM27" s="306"/>
      <c r="BN27" s="306"/>
      <c r="BO27" s="306"/>
      <c r="BP27" s="306"/>
      <c r="BQ27" s="78"/>
      <c r="BR27" s="101"/>
      <c r="BS27" s="101"/>
      <c r="BT27" s="101"/>
      <c r="BU27" s="394"/>
      <c r="BV27" s="395"/>
      <c r="BW27" s="395"/>
      <c r="BX27" s="395"/>
      <c r="BY27" s="395"/>
      <c r="BZ27" s="395"/>
      <c r="CA27" s="395"/>
      <c r="CB27" s="395"/>
      <c r="CC27" s="395"/>
      <c r="CD27" s="395"/>
      <c r="CE27" s="395"/>
      <c r="CF27" s="395"/>
      <c r="CG27" s="395"/>
      <c r="CH27" s="395"/>
      <c r="CI27" s="395"/>
      <c r="CJ27" s="395"/>
      <c r="CK27" s="395"/>
      <c r="CL27" s="395"/>
      <c r="CM27" s="395"/>
      <c r="CN27" s="395"/>
      <c r="CO27" s="395"/>
      <c r="CP27" s="306"/>
      <c r="CQ27" s="306"/>
      <c r="CR27" s="306"/>
      <c r="CS27" s="306"/>
      <c r="CT27" s="306"/>
      <c r="CU27" s="306"/>
      <c r="CV27" s="306"/>
      <c r="CW27" s="306"/>
      <c r="CX27" s="78"/>
      <c r="CY27" s="101"/>
      <c r="CZ27" s="101"/>
      <c r="DA27" s="101"/>
      <c r="DB27" s="394"/>
      <c r="DC27" s="395"/>
      <c r="DD27" s="395"/>
      <c r="DE27" s="395"/>
      <c r="DF27" s="395"/>
      <c r="DG27" s="395"/>
      <c r="DH27" s="395"/>
      <c r="DI27" s="395"/>
      <c r="DJ27" s="395"/>
      <c r="DK27" s="395"/>
      <c r="DL27" s="395"/>
      <c r="DM27" s="395"/>
      <c r="DN27" s="395"/>
      <c r="DO27" s="395"/>
      <c r="DP27" s="395"/>
      <c r="DQ27" s="395"/>
      <c r="DR27" s="395"/>
      <c r="DS27" s="395"/>
      <c r="DT27" s="395"/>
      <c r="DU27" s="395"/>
      <c r="DV27" s="395"/>
      <c r="DW27" s="306"/>
      <c r="DX27" s="306"/>
      <c r="DY27" s="306"/>
      <c r="DZ27" s="306"/>
      <c r="EA27" s="306"/>
      <c r="EB27" s="306"/>
      <c r="EC27" s="306"/>
      <c r="ED27" s="306"/>
      <c r="EE27" s="78"/>
      <c r="EF27" s="101"/>
      <c r="EG27" s="101"/>
      <c r="EH27" s="101"/>
      <c r="EI27" s="394"/>
      <c r="EJ27" s="395"/>
      <c r="EK27" s="395"/>
      <c r="EL27" s="395"/>
      <c r="EM27" s="395"/>
      <c r="EN27" s="395"/>
      <c r="EO27" s="395"/>
      <c r="EP27" s="395"/>
      <c r="EQ27" s="395"/>
      <c r="ER27" s="395"/>
      <c r="ES27" s="395"/>
      <c r="ET27" s="395"/>
      <c r="EU27" s="395"/>
      <c r="EV27" s="395"/>
      <c r="EW27" s="395"/>
      <c r="EX27" s="395"/>
      <c r="EY27" s="395"/>
      <c r="EZ27" s="395"/>
      <c r="FA27" s="395"/>
      <c r="FB27" s="395"/>
      <c r="FC27" s="395"/>
      <c r="FD27" s="306"/>
      <c r="FE27" s="306"/>
      <c r="FF27" s="306"/>
      <c r="FG27" s="306"/>
      <c r="FH27" s="306"/>
      <c r="FI27" s="306"/>
      <c r="FJ27" s="306"/>
      <c r="FK27" s="306"/>
      <c r="FL27" s="78"/>
      <c r="FM27" s="101"/>
      <c r="FN27" s="101"/>
      <c r="FO27" s="101"/>
      <c r="FP27" s="394"/>
      <c r="FQ27" s="395"/>
      <c r="FR27" s="395"/>
      <c r="FS27" s="395"/>
      <c r="FT27" s="395"/>
      <c r="FU27" s="395"/>
      <c r="FV27" s="395"/>
      <c r="FW27" s="395"/>
      <c r="FX27" s="395"/>
      <c r="FY27" s="395"/>
      <c r="FZ27" s="395"/>
      <c r="GA27" s="395"/>
      <c r="GB27" s="395"/>
      <c r="GC27" s="395"/>
      <c r="GD27" s="395"/>
      <c r="GE27" s="395"/>
      <c r="GF27" s="395"/>
      <c r="GG27" s="395"/>
      <c r="GH27" s="395"/>
      <c r="GI27" s="395"/>
      <c r="GJ27" s="395"/>
      <c r="GK27" s="306"/>
      <c r="GL27" s="306"/>
      <c r="GM27" s="306"/>
      <c r="GN27" s="306"/>
      <c r="GO27" s="306"/>
      <c r="GP27" s="306"/>
      <c r="GQ27" s="306"/>
      <c r="GR27" s="306"/>
      <c r="GS27" s="78"/>
      <c r="GT27" s="101"/>
      <c r="GU27" s="101"/>
      <c r="GV27" s="101"/>
      <c r="GW27" s="394"/>
      <c r="GX27" s="395"/>
      <c r="GY27" s="395"/>
      <c r="GZ27" s="395"/>
      <c r="HA27" s="395"/>
      <c r="HB27" s="395"/>
      <c r="HC27" s="395"/>
      <c r="HD27" s="395"/>
      <c r="HE27" s="395"/>
      <c r="HF27" s="395"/>
      <c r="HG27" s="395"/>
      <c r="HH27" s="395"/>
      <c r="HI27" s="395"/>
      <c r="HJ27" s="395"/>
      <c r="HK27" s="395"/>
      <c r="HL27" s="395"/>
      <c r="HM27" s="395"/>
      <c r="HN27" s="395"/>
      <c r="HO27" s="395"/>
      <c r="HP27" s="395"/>
      <c r="HQ27" s="395"/>
      <c r="HR27" s="306"/>
      <c r="HS27" s="306"/>
      <c r="HT27" s="306"/>
      <c r="HU27" s="306"/>
      <c r="HV27" s="306"/>
      <c r="HW27" s="306"/>
      <c r="HX27" s="306"/>
      <c r="HY27" s="306"/>
      <c r="HZ27" s="78"/>
    </row>
    <row r="28" spans="1:234" ht="45" customHeight="1" outlineLevel="1" thickBot="1">
      <c r="A28" s="402" t="s">
        <v>1750</v>
      </c>
      <c r="B28" s="403"/>
      <c r="C28" s="404"/>
      <c r="D28" s="379"/>
      <c r="E28" s="380"/>
      <c r="F28" s="380"/>
      <c r="G28" s="380"/>
      <c r="H28" s="380"/>
      <c r="I28" s="380"/>
      <c r="J28" s="380"/>
      <c r="K28" s="380"/>
      <c r="L28" s="380"/>
      <c r="M28" s="380"/>
      <c r="N28" s="380"/>
      <c r="O28" s="380"/>
      <c r="P28" s="380"/>
      <c r="Q28" s="380"/>
      <c r="R28" s="380"/>
      <c r="S28" s="380"/>
      <c r="T28" s="380"/>
      <c r="U28" s="380"/>
      <c r="V28" s="380"/>
      <c r="W28" s="380"/>
      <c r="X28" s="380"/>
      <c r="Y28" s="380"/>
      <c r="Z28" s="380"/>
      <c r="AA28" s="380"/>
      <c r="AB28" s="380"/>
      <c r="AC28" s="380"/>
      <c r="AD28" s="380"/>
      <c r="AE28" s="380"/>
      <c r="AF28" s="380"/>
      <c r="AG28" s="380"/>
      <c r="AH28" s="380"/>
      <c r="AI28" s="380"/>
      <c r="AJ28" s="381"/>
      <c r="AK28" s="379"/>
      <c r="AL28" s="380"/>
      <c r="AM28" s="380"/>
      <c r="AN28" s="380"/>
      <c r="AO28" s="380"/>
      <c r="AP28" s="380"/>
      <c r="AQ28" s="380"/>
      <c r="AR28" s="380"/>
      <c r="AS28" s="380"/>
      <c r="AT28" s="380"/>
      <c r="AU28" s="380"/>
      <c r="AV28" s="380"/>
      <c r="AW28" s="380"/>
      <c r="AX28" s="380"/>
      <c r="AY28" s="380"/>
      <c r="AZ28" s="380"/>
      <c r="BA28" s="380"/>
      <c r="BB28" s="380"/>
      <c r="BC28" s="380"/>
      <c r="BD28" s="380"/>
      <c r="BE28" s="380"/>
      <c r="BF28" s="380"/>
      <c r="BG28" s="380"/>
      <c r="BH28" s="380"/>
      <c r="BI28" s="380"/>
      <c r="BJ28" s="380"/>
      <c r="BK28" s="380"/>
      <c r="BL28" s="380"/>
      <c r="BM28" s="380"/>
      <c r="BN28" s="380"/>
      <c r="BO28" s="380"/>
      <c r="BP28" s="380"/>
      <c r="BQ28" s="381"/>
      <c r="BR28" s="379"/>
      <c r="BS28" s="380"/>
      <c r="BT28" s="380"/>
      <c r="BU28" s="380"/>
      <c r="BV28" s="380"/>
      <c r="BW28" s="380"/>
      <c r="BX28" s="380"/>
      <c r="BY28" s="380"/>
      <c r="BZ28" s="380"/>
      <c r="CA28" s="380"/>
      <c r="CB28" s="380"/>
      <c r="CC28" s="380"/>
      <c r="CD28" s="380"/>
      <c r="CE28" s="380"/>
      <c r="CF28" s="380"/>
      <c r="CG28" s="380"/>
      <c r="CH28" s="380"/>
      <c r="CI28" s="380"/>
      <c r="CJ28" s="380"/>
      <c r="CK28" s="380"/>
      <c r="CL28" s="380"/>
      <c r="CM28" s="380"/>
      <c r="CN28" s="380"/>
      <c r="CO28" s="380"/>
      <c r="CP28" s="380"/>
      <c r="CQ28" s="380"/>
      <c r="CR28" s="380"/>
      <c r="CS28" s="380"/>
      <c r="CT28" s="380"/>
      <c r="CU28" s="380"/>
      <c r="CV28" s="380"/>
      <c r="CW28" s="380"/>
      <c r="CX28" s="381"/>
      <c r="CY28" s="379"/>
      <c r="CZ28" s="380"/>
      <c r="DA28" s="380"/>
      <c r="DB28" s="380"/>
      <c r="DC28" s="380"/>
      <c r="DD28" s="380"/>
      <c r="DE28" s="380"/>
      <c r="DF28" s="380"/>
      <c r="DG28" s="380"/>
      <c r="DH28" s="380"/>
      <c r="DI28" s="380"/>
      <c r="DJ28" s="380"/>
      <c r="DK28" s="380"/>
      <c r="DL28" s="380"/>
      <c r="DM28" s="380"/>
      <c r="DN28" s="380"/>
      <c r="DO28" s="380"/>
      <c r="DP28" s="380"/>
      <c r="DQ28" s="380"/>
      <c r="DR28" s="380"/>
      <c r="DS28" s="380"/>
      <c r="DT28" s="380"/>
      <c r="DU28" s="380"/>
      <c r="DV28" s="380"/>
      <c r="DW28" s="380"/>
      <c r="DX28" s="380"/>
      <c r="DY28" s="380"/>
      <c r="DZ28" s="380"/>
      <c r="EA28" s="380"/>
      <c r="EB28" s="380"/>
      <c r="EC28" s="380"/>
      <c r="ED28" s="380"/>
      <c r="EE28" s="381"/>
      <c r="EF28" s="379"/>
      <c r="EG28" s="380"/>
      <c r="EH28" s="380"/>
      <c r="EI28" s="380"/>
      <c r="EJ28" s="380"/>
      <c r="EK28" s="380"/>
      <c r="EL28" s="380"/>
      <c r="EM28" s="380"/>
      <c r="EN28" s="380"/>
      <c r="EO28" s="380"/>
      <c r="EP28" s="380"/>
      <c r="EQ28" s="380"/>
      <c r="ER28" s="380"/>
      <c r="ES28" s="380"/>
      <c r="ET28" s="380"/>
      <c r="EU28" s="380"/>
      <c r="EV28" s="380"/>
      <c r="EW28" s="380"/>
      <c r="EX28" s="380"/>
      <c r="EY28" s="380"/>
      <c r="EZ28" s="380"/>
      <c r="FA28" s="380"/>
      <c r="FB28" s="380"/>
      <c r="FC28" s="380"/>
      <c r="FD28" s="380"/>
      <c r="FE28" s="380"/>
      <c r="FF28" s="380"/>
      <c r="FG28" s="380"/>
      <c r="FH28" s="380"/>
      <c r="FI28" s="380"/>
      <c r="FJ28" s="380"/>
      <c r="FK28" s="380"/>
      <c r="FL28" s="381"/>
      <c r="FM28" s="379"/>
      <c r="FN28" s="380"/>
      <c r="FO28" s="380"/>
      <c r="FP28" s="380"/>
      <c r="FQ28" s="380"/>
      <c r="FR28" s="380"/>
      <c r="FS28" s="380"/>
      <c r="FT28" s="380"/>
      <c r="FU28" s="380"/>
      <c r="FV28" s="380"/>
      <c r="FW28" s="380"/>
      <c r="FX28" s="380"/>
      <c r="FY28" s="380"/>
      <c r="FZ28" s="380"/>
      <c r="GA28" s="380"/>
      <c r="GB28" s="380"/>
      <c r="GC28" s="380"/>
      <c r="GD28" s="380"/>
      <c r="GE28" s="380"/>
      <c r="GF28" s="380"/>
      <c r="GG28" s="380"/>
      <c r="GH28" s="380"/>
      <c r="GI28" s="380"/>
      <c r="GJ28" s="380"/>
      <c r="GK28" s="380"/>
      <c r="GL28" s="380"/>
      <c r="GM28" s="380"/>
      <c r="GN28" s="380"/>
      <c r="GO28" s="380"/>
      <c r="GP28" s="380"/>
      <c r="GQ28" s="380"/>
      <c r="GR28" s="380"/>
      <c r="GS28" s="381"/>
      <c r="GT28" s="379"/>
      <c r="GU28" s="380"/>
      <c r="GV28" s="380"/>
      <c r="GW28" s="380"/>
      <c r="GX28" s="380"/>
      <c r="GY28" s="380"/>
      <c r="GZ28" s="380"/>
      <c r="HA28" s="380"/>
      <c r="HB28" s="380"/>
      <c r="HC28" s="380"/>
      <c r="HD28" s="380"/>
      <c r="HE28" s="380"/>
      <c r="HF28" s="380"/>
      <c r="HG28" s="380"/>
      <c r="HH28" s="380"/>
      <c r="HI28" s="380"/>
      <c r="HJ28" s="380"/>
      <c r="HK28" s="380"/>
      <c r="HL28" s="380"/>
      <c r="HM28" s="380"/>
      <c r="HN28" s="380"/>
      <c r="HO28" s="380"/>
      <c r="HP28" s="380"/>
      <c r="HQ28" s="380"/>
      <c r="HR28" s="380"/>
      <c r="HS28" s="380"/>
      <c r="HT28" s="380"/>
      <c r="HU28" s="380"/>
      <c r="HV28" s="380"/>
      <c r="HW28" s="380"/>
      <c r="HX28" s="380"/>
      <c r="HY28" s="380"/>
      <c r="HZ28" s="414"/>
    </row>
    <row r="29" spans="1:234" ht="45" customHeight="1" outlineLevel="1" thickBot="1">
      <c r="A29" s="402" t="s">
        <v>1754</v>
      </c>
      <c r="B29" s="403"/>
      <c r="C29" s="404"/>
      <c r="D29" s="115"/>
      <c r="E29" s="101"/>
      <c r="F29" s="101"/>
      <c r="G29" s="394"/>
      <c r="H29" s="395"/>
      <c r="I29" s="395"/>
      <c r="J29" s="395"/>
      <c r="K29" s="395"/>
      <c r="L29" s="395"/>
      <c r="M29" s="395"/>
      <c r="N29" s="395"/>
      <c r="O29" s="395"/>
      <c r="P29" s="395"/>
      <c r="Q29" s="395"/>
      <c r="R29" s="395"/>
      <c r="S29" s="395"/>
      <c r="T29" s="395"/>
      <c r="U29" s="395"/>
      <c r="V29" s="395"/>
      <c r="W29" s="395"/>
      <c r="X29" s="395"/>
      <c r="Y29" s="395"/>
      <c r="Z29" s="395"/>
      <c r="AA29" s="395"/>
      <c r="AB29" s="306"/>
      <c r="AC29" s="306"/>
      <c r="AD29" s="306"/>
      <c r="AE29" s="306"/>
      <c r="AF29" s="306"/>
      <c r="AG29" s="306"/>
      <c r="AH29" s="306"/>
      <c r="AI29" s="306"/>
      <c r="AJ29" s="78"/>
      <c r="AK29" s="101"/>
      <c r="AL29" s="101"/>
      <c r="AM29" s="101"/>
      <c r="AN29" s="394"/>
      <c r="AO29" s="395"/>
      <c r="AP29" s="395"/>
      <c r="AQ29" s="395"/>
      <c r="AR29" s="395"/>
      <c r="AS29" s="395"/>
      <c r="AT29" s="395"/>
      <c r="AU29" s="395"/>
      <c r="AV29" s="395"/>
      <c r="AW29" s="395"/>
      <c r="AX29" s="395"/>
      <c r="AY29" s="395"/>
      <c r="AZ29" s="395"/>
      <c r="BA29" s="395"/>
      <c r="BB29" s="395"/>
      <c r="BC29" s="395"/>
      <c r="BD29" s="395"/>
      <c r="BE29" s="395"/>
      <c r="BF29" s="395"/>
      <c r="BG29" s="395"/>
      <c r="BH29" s="395"/>
      <c r="BI29" s="306"/>
      <c r="BJ29" s="306"/>
      <c r="BK29" s="306"/>
      <c r="BL29" s="306"/>
      <c r="BM29" s="306"/>
      <c r="BN29" s="306"/>
      <c r="BO29" s="306"/>
      <c r="BP29" s="306"/>
      <c r="BQ29" s="78"/>
      <c r="BR29" s="101"/>
      <c r="BS29" s="101"/>
      <c r="BT29" s="101"/>
      <c r="BU29" s="394"/>
      <c r="BV29" s="395"/>
      <c r="BW29" s="395"/>
      <c r="BX29" s="395"/>
      <c r="BY29" s="395"/>
      <c r="BZ29" s="395"/>
      <c r="CA29" s="395"/>
      <c r="CB29" s="395"/>
      <c r="CC29" s="395"/>
      <c r="CD29" s="395"/>
      <c r="CE29" s="395"/>
      <c r="CF29" s="395"/>
      <c r="CG29" s="395"/>
      <c r="CH29" s="395"/>
      <c r="CI29" s="395"/>
      <c r="CJ29" s="395"/>
      <c r="CK29" s="395"/>
      <c r="CL29" s="395"/>
      <c r="CM29" s="395"/>
      <c r="CN29" s="395"/>
      <c r="CO29" s="395"/>
      <c r="CP29" s="306"/>
      <c r="CQ29" s="306"/>
      <c r="CR29" s="306"/>
      <c r="CS29" s="306"/>
      <c r="CT29" s="306"/>
      <c r="CU29" s="306"/>
      <c r="CV29" s="306"/>
      <c r="CW29" s="306"/>
      <c r="CX29" s="78"/>
      <c r="CY29" s="101"/>
      <c r="CZ29" s="101"/>
      <c r="DA29" s="101"/>
      <c r="DB29" s="394"/>
      <c r="DC29" s="395"/>
      <c r="DD29" s="395"/>
      <c r="DE29" s="395"/>
      <c r="DF29" s="395"/>
      <c r="DG29" s="395"/>
      <c r="DH29" s="395"/>
      <c r="DI29" s="395"/>
      <c r="DJ29" s="395"/>
      <c r="DK29" s="395"/>
      <c r="DL29" s="395"/>
      <c r="DM29" s="395"/>
      <c r="DN29" s="395"/>
      <c r="DO29" s="395"/>
      <c r="DP29" s="395"/>
      <c r="DQ29" s="395"/>
      <c r="DR29" s="395"/>
      <c r="DS29" s="395"/>
      <c r="DT29" s="395"/>
      <c r="DU29" s="395"/>
      <c r="DV29" s="395"/>
      <c r="DW29" s="306"/>
      <c r="DX29" s="306"/>
      <c r="DY29" s="306"/>
      <c r="DZ29" s="306"/>
      <c r="EA29" s="306"/>
      <c r="EB29" s="306"/>
      <c r="EC29" s="306"/>
      <c r="ED29" s="306"/>
      <c r="EE29" s="78"/>
      <c r="EF29" s="101"/>
      <c r="EG29" s="101"/>
      <c r="EH29" s="101"/>
      <c r="EI29" s="394"/>
      <c r="EJ29" s="395"/>
      <c r="EK29" s="395"/>
      <c r="EL29" s="395"/>
      <c r="EM29" s="395"/>
      <c r="EN29" s="395"/>
      <c r="EO29" s="395"/>
      <c r="EP29" s="395"/>
      <c r="EQ29" s="395"/>
      <c r="ER29" s="395"/>
      <c r="ES29" s="395"/>
      <c r="ET29" s="395"/>
      <c r="EU29" s="395"/>
      <c r="EV29" s="395"/>
      <c r="EW29" s="395"/>
      <c r="EX29" s="395"/>
      <c r="EY29" s="395"/>
      <c r="EZ29" s="395"/>
      <c r="FA29" s="395"/>
      <c r="FB29" s="395"/>
      <c r="FC29" s="395"/>
      <c r="FD29" s="306"/>
      <c r="FE29" s="306"/>
      <c r="FF29" s="306"/>
      <c r="FG29" s="306"/>
      <c r="FH29" s="306"/>
      <c r="FI29" s="306"/>
      <c r="FJ29" s="306"/>
      <c r="FK29" s="306"/>
      <c r="FL29" s="78"/>
      <c r="FM29" s="101"/>
      <c r="FN29" s="101"/>
      <c r="FO29" s="101"/>
      <c r="FP29" s="394"/>
      <c r="FQ29" s="395"/>
      <c r="FR29" s="395"/>
      <c r="FS29" s="395"/>
      <c r="FT29" s="395"/>
      <c r="FU29" s="395"/>
      <c r="FV29" s="395"/>
      <c r="FW29" s="395"/>
      <c r="FX29" s="395"/>
      <c r="FY29" s="395"/>
      <c r="FZ29" s="395"/>
      <c r="GA29" s="395"/>
      <c r="GB29" s="395"/>
      <c r="GC29" s="395"/>
      <c r="GD29" s="395"/>
      <c r="GE29" s="395"/>
      <c r="GF29" s="395"/>
      <c r="GG29" s="395"/>
      <c r="GH29" s="395"/>
      <c r="GI29" s="395"/>
      <c r="GJ29" s="395"/>
      <c r="GK29" s="306"/>
      <c r="GL29" s="306"/>
      <c r="GM29" s="306"/>
      <c r="GN29" s="306"/>
      <c r="GO29" s="306"/>
      <c r="GP29" s="306"/>
      <c r="GQ29" s="306"/>
      <c r="GR29" s="306"/>
      <c r="GS29" s="78"/>
      <c r="GT29" s="101"/>
      <c r="GU29" s="101"/>
      <c r="GV29" s="101"/>
      <c r="GW29" s="394"/>
      <c r="GX29" s="395"/>
      <c r="GY29" s="395"/>
      <c r="GZ29" s="395"/>
      <c r="HA29" s="395"/>
      <c r="HB29" s="395"/>
      <c r="HC29" s="395"/>
      <c r="HD29" s="395"/>
      <c r="HE29" s="395"/>
      <c r="HF29" s="395"/>
      <c r="HG29" s="395"/>
      <c r="HH29" s="395"/>
      <c r="HI29" s="395"/>
      <c r="HJ29" s="395"/>
      <c r="HK29" s="395"/>
      <c r="HL29" s="395"/>
      <c r="HM29" s="395"/>
      <c r="HN29" s="395"/>
      <c r="HO29" s="395"/>
      <c r="HP29" s="395"/>
      <c r="HQ29" s="395"/>
      <c r="HR29" s="306"/>
      <c r="HS29" s="306"/>
      <c r="HT29" s="306"/>
      <c r="HU29" s="306"/>
      <c r="HV29" s="306"/>
      <c r="HW29" s="306"/>
      <c r="HX29" s="306"/>
      <c r="HY29" s="306"/>
      <c r="HZ29" s="78"/>
    </row>
    <row r="30" spans="1:234" ht="45" customHeight="1" outlineLevel="1" thickBot="1">
      <c r="A30" s="462" t="s">
        <v>1696</v>
      </c>
      <c r="B30" s="463"/>
      <c r="C30" s="464"/>
      <c r="D30" s="379"/>
      <c r="E30" s="380"/>
      <c r="F30" s="380"/>
      <c r="G30" s="380"/>
      <c r="H30" s="380"/>
      <c r="I30" s="380"/>
      <c r="J30" s="380"/>
      <c r="K30" s="380"/>
      <c r="L30" s="380"/>
      <c r="M30" s="380"/>
      <c r="N30" s="380"/>
      <c r="O30" s="380"/>
      <c r="P30" s="380"/>
      <c r="Q30" s="380"/>
      <c r="R30" s="380"/>
      <c r="S30" s="380"/>
      <c r="T30" s="380"/>
      <c r="U30" s="380"/>
      <c r="V30" s="380"/>
      <c r="W30" s="380"/>
      <c r="X30" s="380"/>
      <c r="Y30" s="380"/>
      <c r="Z30" s="380"/>
      <c r="AA30" s="380"/>
      <c r="AB30" s="380"/>
      <c r="AC30" s="380"/>
      <c r="AD30" s="380"/>
      <c r="AE30" s="380"/>
      <c r="AF30" s="380"/>
      <c r="AG30" s="380"/>
      <c r="AH30" s="380"/>
      <c r="AI30" s="380"/>
      <c r="AJ30" s="381"/>
      <c r="AK30" s="379"/>
      <c r="AL30" s="380"/>
      <c r="AM30" s="380"/>
      <c r="AN30" s="380"/>
      <c r="AO30" s="380"/>
      <c r="AP30" s="380"/>
      <c r="AQ30" s="380"/>
      <c r="AR30" s="380"/>
      <c r="AS30" s="380"/>
      <c r="AT30" s="380"/>
      <c r="AU30" s="380"/>
      <c r="AV30" s="380"/>
      <c r="AW30" s="380"/>
      <c r="AX30" s="380"/>
      <c r="AY30" s="380"/>
      <c r="AZ30" s="380"/>
      <c r="BA30" s="380"/>
      <c r="BB30" s="380"/>
      <c r="BC30" s="380"/>
      <c r="BD30" s="380"/>
      <c r="BE30" s="380"/>
      <c r="BF30" s="380"/>
      <c r="BG30" s="380"/>
      <c r="BH30" s="380"/>
      <c r="BI30" s="380"/>
      <c r="BJ30" s="380"/>
      <c r="BK30" s="380"/>
      <c r="BL30" s="380"/>
      <c r="BM30" s="380"/>
      <c r="BN30" s="380"/>
      <c r="BO30" s="380"/>
      <c r="BP30" s="380"/>
      <c r="BQ30" s="381"/>
      <c r="BR30" s="379"/>
      <c r="BS30" s="380"/>
      <c r="BT30" s="380"/>
      <c r="BU30" s="380"/>
      <c r="BV30" s="380"/>
      <c r="BW30" s="380"/>
      <c r="BX30" s="380"/>
      <c r="BY30" s="380"/>
      <c r="BZ30" s="380"/>
      <c r="CA30" s="380"/>
      <c r="CB30" s="380"/>
      <c r="CC30" s="380"/>
      <c r="CD30" s="380"/>
      <c r="CE30" s="380"/>
      <c r="CF30" s="380"/>
      <c r="CG30" s="380"/>
      <c r="CH30" s="380"/>
      <c r="CI30" s="380"/>
      <c r="CJ30" s="380"/>
      <c r="CK30" s="380"/>
      <c r="CL30" s="380"/>
      <c r="CM30" s="380"/>
      <c r="CN30" s="380"/>
      <c r="CO30" s="380"/>
      <c r="CP30" s="380"/>
      <c r="CQ30" s="380"/>
      <c r="CR30" s="380"/>
      <c r="CS30" s="380"/>
      <c r="CT30" s="380"/>
      <c r="CU30" s="380"/>
      <c r="CV30" s="380"/>
      <c r="CW30" s="380"/>
      <c r="CX30" s="381"/>
      <c r="CY30" s="379"/>
      <c r="CZ30" s="380"/>
      <c r="DA30" s="380"/>
      <c r="DB30" s="380"/>
      <c r="DC30" s="380"/>
      <c r="DD30" s="380"/>
      <c r="DE30" s="380"/>
      <c r="DF30" s="380"/>
      <c r="DG30" s="380"/>
      <c r="DH30" s="380"/>
      <c r="DI30" s="380"/>
      <c r="DJ30" s="380"/>
      <c r="DK30" s="380"/>
      <c r="DL30" s="380"/>
      <c r="DM30" s="380"/>
      <c r="DN30" s="380"/>
      <c r="DO30" s="380"/>
      <c r="DP30" s="380"/>
      <c r="DQ30" s="380"/>
      <c r="DR30" s="380"/>
      <c r="DS30" s="380"/>
      <c r="DT30" s="380"/>
      <c r="DU30" s="380"/>
      <c r="DV30" s="380"/>
      <c r="DW30" s="380"/>
      <c r="DX30" s="380"/>
      <c r="DY30" s="380"/>
      <c r="DZ30" s="380"/>
      <c r="EA30" s="380"/>
      <c r="EB30" s="380"/>
      <c r="EC30" s="380"/>
      <c r="ED30" s="380"/>
      <c r="EE30" s="381"/>
      <c r="EF30" s="379"/>
      <c r="EG30" s="380"/>
      <c r="EH30" s="380"/>
      <c r="EI30" s="380"/>
      <c r="EJ30" s="380"/>
      <c r="EK30" s="380"/>
      <c r="EL30" s="380"/>
      <c r="EM30" s="380"/>
      <c r="EN30" s="380"/>
      <c r="EO30" s="380"/>
      <c r="EP30" s="380"/>
      <c r="EQ30" s="380"/>
      <c r="ER30" s="380"/>
      <c r="ES30" s="380"/>
      <c r="ET30" s="380"/>
      <c r="EU30" s="380"/>
      <c r="EV30" s="380"/>
      <c r="EW30" s="380"/>
      <c r="EX30" s="380"/>
      <c r="EY30" s="380"/>
      <c r="EZ30" s="380"/>
      <c r="FA30" s="380"/>
      <c r="FB30" s="380"/>
      <c r="FC30" s="380"/>
      <c r="FD30" s="380"/>
      <c r="FE30" s="380"/>
      <c r="FF30" s="380"/>
      <c r="FG30" s="380"/>
      <c r="FH30" s="380"/>
      <c r="FI30" s="380"/>
      <c r="FJ30" s="380"/>
      <c r="FK30" s="380"/>
      <c r="FL30" s="381"/>
      <c r="FM30" s="379"/>
      <c r="FN30" s="380"/>
      <c r="FO30" s="380"/>
      <c r="FP30" s="380"/>
      <c r="FQ30" s="380"/>
      <c r="FR30" s="380"/>
      <c r="FS30" s="380"/>
      <c r="FT30" s="380"/>
      <c r="FU30" s="380"/>
      <c r="FV30" s="380"/>
      <c r="FW30" s="380"/>
      <c r="FX30" s="380"/>
      <c r="FY30" s="380"/>
      <c r="FZ30" s="380"/>
      <c r="GA30" s="380"/>
      <c r="GB30" s="380"/>
      <c r="GC30" s="380"/>
      <c r="GD30" s="380"/>
      <c r="GE30" s="380"/>
      <c r="GF30" s="380"/>
      <c r="GG30" s="380"/>
      <c r="GH30" s="380"/>
      <c r="GI30" s="380"/>
      <c r="GJ30" s="380"/>
      <c r="GK30" s="380"/>
      <c r="GL30" s="380"/>
      <c r="GM30" s="380"/>
      <c r="GN30" s="380"/>
      <c r="GO30" s="380"/>
      <c r="GP30" s="380"/>
      <c r="GQ30" s="380"/>
      <c r="GR30" s="380"/>
      <c r="GS30" s="381"/>
      <c r="GT30" s="379"/>
      <c r="GU30" s="380"/>
      <c r="GV30" s="380"/>
      <c r="GW30" s="380"/>
      <c r="GX30" s="380"/>
      <c r="GY30" s="380"/>
      <c r="GZ30" s="380"/>
      <c r="HA30" s="380"/>
      <c r="HB30" s="380"/>
      <c r="HC30" s="380"/>
      <c r="HD30" s="380"/>
      <c r="HE30" s="380"/>
      <c r="HF30" s="380"/>
      <c r="HG30" s="380"/>
      <c r="HH30" s="380"/>
      <c r="HI30" s="380"/>
      <c r="HJ30" s="380"/>
      <c r="HK30" s="380"/>
      <c r="HL30" s="380"/>
      <c r="HM30" s="380"/>
      <c r="HN30" s="380"/>
      <c r="HO30" s="380"/>
      <c r="HP30" s="380"/>
      <c r="HQ30" s="380"/>
      <c r="HR30" s="380"/>
      <c r="HS30" s="380"/>
      <c r="HT30" s="380"/>
      <c r="HU30" s="380"/>
      <c r="HV30" s="380"/>
      <c r="HW30" s="380"/>
      <c r="HX30" s="380"/>
      <c r="HY30" s="380"/>
      <c r="HZ30" s="414"/>
    </row>
    <row r="31" spans="1:234" ht="45" customHeight="1" outlineLevel="1" thickBot="1">
      <c r="A31" s="402" t="s">
        <v>1755</v>
      </c>
      <c r="B31" s="403"/>
      <c r="C31" s="404"/>
      <c r="D31" s="116"/>
      <c r="E31" s="102"/>
      <c r="F31" s="102"/>
      <c r="G31" s="394"/>
      <c r="H31" s="395"/>
      <c r="I31" s="395"/>
      <c r="J31" s="395"/>
      <c r="K31" s="395"/>
      <c r="L31" s="395"/>
      <c r="M31" s="395"/>
      <c r="N31" s="395"/>
      <c r="O31" s="395"/>
      <c r="P31" s="395"/>
      <c r="Q31" s="395"/>
      <c r="R31" s="395"/>
      <c r="S31" s="395"/>
      <c r="T31" s="395"/>
      <c r="U31" s="395"/>
      <c r="V31" s="395"/>
      <c r="W31" s="395"/>
      <c r="X31" s="395"/>
      <c r="Y31" s="395"/>
      <c r="Z31" s="395"/>
      <c r="AA31" s="395"/>
      <c r="AB31" s="306"/>
      <c r="AC31" s="306"/>
      <c r="AD31" s="306"/>
      <c r="AE31" s="306"/>
      <c r="AF31" s="306"/>
      <c r="AG31" s="306"/>
      <c r="AH31" s="306"/>
      <c r="AI31" s="306"/>
      <c r="AJ31" s="78"/>
      <c r="AK31" s="102"/>
      <c r="AL31" s="102"/>
      <c r="AM31" s="102"/>
      <c r="AN31" s="394"/>
      <c r="AO31" s="395"/>
      <c r="AP31" s="395"/>
      <c r="AQ31" s="395"/>
      <c r="AR31" s="395"/>
      <c r="AS31" s="395"/>
      <c r="AT31" s="395"/>
      <c r="AU31" s="395"/>
      <c r="AV31" s="395"/>
      <c r="AW31" s="395"/>
      <c r="AX31" s="395"/>
      <c r="AY31" s="395"/>
      <c r="AZ31" s="395"/>
      <c r="BA31" s="395"/>
      <c r="BB31" s="395"/>
      <c r="BC31" s="395"/>
      <c r="BD31" s="395"/>
      <c r="BE31" s="395"/>
      <c r="BF31" s="395"/>
      <c r="BG31" s="395"/>
      <c r="BH31" s="395"/>
      <c r="BI31" s="306"/>
      <c r="BJ31" s="306"/>
      <c r="BK31" s="306"/>
      <c r="BL31" s="306"/>
      <c r="BM31" s="306"/>
      <c r="BN31" s="306"/>
      <c r="BO31" s="306"/>
      <c r="BP31" s="306"/>
      <c r="BQ31" s="78"/>
      <c r="BR31" s="102"/>
      <c r="BS31" s="102"/>
      <c r="BT31" s="102"/>
      <c r="BU31" s="394"/>
      <c r="BV31" s="395"/>
      <c r="BW31" s="395"/>
      <c r="BX31" s="395"/>
      <c r="BY31" s="395"/>
      <c r="BZ31" s="395"/>
      <c r="CA31" s="395"/>
      <c r="CB31" s="395"/>
      <c r="CC31" s="395"/>
      <c r="CD31" s="395"/>
      <c r="CE31" s="395"/>
      <c r="CF31" s="395"/>
      <c r="CG31" s="395"/>
      <c r="CH31" s="395"/>
      <c r="CI31" s="395"/>
      <c r="CJ31" s="395"/>
      <c r="CK31" s="395"/>
      <c r="CL31" s="395"/>
      <c r="CM31" s="395"/>
      <c r="CN31" s="395"/>
      <c r="CO31" s="395"/>
      <c r="CP31" s="306"/>
      <c r="CQ31" s="306"/>
      <c r="CR31" s="306"/>
      <c r="CS31" s="306"/>
      <c r="CT31" s="306"/>
      <c r="CU31" s="306"/>
      <c r="CV31" s="306"/>
      <c r="CW31" s="306"/>
      <c r="CX31" s="78"/>
      <c r="CY31" s="102"/>
      <c r="CZ31" s="102"/>
      <c r="DA31" s="102"/>
      <c r="DB31" s="394"/>
      <c r="DC31" s="395"/>
      <c r="DD31" s="395"/>
      <c r="DE31" s="395"/>
      <c r="DF31" s="395"/>
      <c r="DG31" s="395"/>
      <c r="DH31" s="395"/>
      <c r="DI31" s="395"/>
      <c r="DJ31" s="395"/>
      <c r="DK31" s="395"/>
      <c r="DL31" s="395"/>
      <c r="DM31" s="395"/>
      <c r="DN31" s="395"/>
      <c r="DO31" s="395"/>
      <c r="DP31" s="395"/>
      <c r="DQ31" s="395"/>
      <c r="DR31" s="395"/>
      <c r="DS31" s="395"/>
      <c r="DT31" s="395"/>
      <c r="DU31" s="395"/>
      <c r="DV31" s="395"/>
      <c r="DW31" s="306"/>
      <c r="DX31" s="306"/>
      <c r="DY31" s="306"/>
      <c r="DZ31" s="306"/>
      <c r="EA31" s="306"/>
      <c r="EB31" s="306"/>
      <c r="EC31" s="306"/>
      <c r="ED31" s="306"/>
      <c r="EE31" s="78"/>
      <c r="EF31" s="102"/>
      <c r="EG31" s="102"/>
      <c r="EH31" s="102"/>
      <c r="EI31" s="394"/>
      <c r="EJ31" s="395"/>
      <c r="EK31" s="395"/>
      <c r="EL31" s="395"/>
      <c r="EM31" s="395"/>
      <c r="EN31" s="395"/>
      <c r="EO31" s="395"/>
      <c r="EP31" s="395"/>
      <c r="EQ31" s="395"/>
      <c r="ER31" s="395"/>
      <c r="ES31" s="395"/>
      <c r="ET31" s="395"/>
      <c r="EU31" s="395"/>
      <c r="EV31" s="395"/>
      <c r="EW31" s="395"/>
      <c r="EX31" s="395"/>
      <c r="EY31" s="395"/>
      <c r="EZ31" s="395"/>
      <c r="FA31" s="395"/>
      <c r="FB31" s="395"/>
      <c r="FC31" s="395"/>
      <c r="FD31" s="306"/>
      <c r="FE31" s="306"/>
      <c r="FF31" s="306"/>
      <c r="FG31" s="306"/>
      <c r="FH31" s="306"/>
      <c r="FI31" s="306"/>
      <c r="FJ31" s="306"/>
      <c r="FK31" s="306"/>
      <c r="FL31" s="78"/>
      <c r="FM31" s="102"/>
      <c r="FN31" s="102"/>
      <c r="FO31" s="102"/>
      <c r="FP31" s="394"/>
      <c r="FQ31" s="395"/>
      <c r="FR31" s="395"/>
      <c r="FS31" s="395"/>
      <c r="FT31" s="395"/>
      <c r="FU31" s="395"/>
      <c r="FV31" s="395"/>
      <c r="FW31" s="395"/>
      <c r="FX31" s="395"/>
      <c r="FY31" s="395"/>
      <c r="FZ31" s="395"/>
      <c r="GA31" s="395"/>
      <c r="GB31" s="395"/>
      <c r="GC31" s="395"/>
      <c r="GD31" s="395"/>
      <c r="GE31" s="395"/>
      <c r="GF31" s="395"/>
      <c r="GG31" s="395"/>
      <c r="GH31" s="395"/>
      <c r="GI31" s="395"/>
      <c r="GJ31" s="395"/>
      <c r="GK31" s="306"/>
      <c r="GL31" s="306"/>
      <c r="GM31" s="306"/>
      <c r="GN31" s="306"/>
      <c r="GO31" s="306"/>
      <c r="GP31" s="306"/>
      <c r="GQ31" s="306"/>
      <c r="GR31" s="306"/>
      <c r="GS31" s="78"/>
      <c r="GT31" s="102"/>
      <c r="GU31" s="102"/>
      <c r="GV31" s="102"/>
      <c r="GW31" s="394"/>
      <c r="GX31" s="395"/>
      <c r="GY31" s="395"/>
      <c r="GZ31" s="395"/>
      <c r="HA31" s="395"/>
      <c r="HB31" s="395"/>
      <c r="HC31" s="395"/>
      <c r="HD31" s="395"/>
      <c r="HE31" s="395"/>
      <c r="HF31" s="395"/>
      <c r="HG31" s="395"/>
      <c r="HH31" s="395"/>
      <c r="HI31" s="395"/>
      <c r="HJ31" s="395"/>
      <c r="HK31" s="395"/>
      <c r="HL31" s="395"/>
      <c r="HM31" s="395"/>
      <c r="HN31" s="395"/>
      <c r="HO31" s="395"/>
      <c r="HP31" s="395"/>
      <c r="HQ31" s="395"/>
      <c r="HR31" s="306"/>
      <c r="HS31" s="306"/>
      <c r="HT31" s="306"/>
      <c r="HU31" s="306"/>
      <c r="HV31" s="306"/>
      <c r="HW31" s="306"/>
      <c r="HX31" s="306"/>
      <c r="HY31" s="306"/>
      <c r="HZ31" s="78"/>
    </row>
    <row r="32" spans="1:234" s="89" customFormat="1" ht="20.100000000000001" customHeight="1" thickBot="1">
      <c r="A32" s="410" t="s">
        <v>663</v>
      </c>
      <c r="B32" s="411"/>
      <c r="C32" s="411"/>
      <c r="D32" s="166"/>
      <c r="E32" s="166"/>
      <c r="F32" s="166"/>
      <c r="G32" s="166"/>
      <c r="H32" s="166"/>
      <c r="I32" s="166"/>
      <c r="J32" s="166"/>
      <c r="K32" s="166"/>
      <c r="L32" s="166"/>
      <c r="M32" s="166"/>
      <c r="N32" s="166"/>
      <c r="O32" s="166"/>
      <c r="P32" s="166"/>
      <c r="Q32" s="166"/>
      <c r="R32" s="166"/>
      <c r="S32" s="166"/>
      <c r="T32" s="166"/>
      <c r="U32" s="166"/>
      <c r="V32" s="166"/>
      <c r="W32" s="166"/>
      <c r="X32" s="166"/>
      <c r="Y32" s="166"/>
      <c r="Z32" s="166"/>
      <c r="AA32" s="166"/>
      <c r="AB32" s="86"/>
      <c r="AC32" s="86"/>
      <c r="AD32" s="86"/>
      <c r="AE32" s="86"/>
      <c r="AF32" s="86"/>
      <c r="AG32" s="86"/>
      <c r="AH32" s="86"/>
      <c r="AI32" s="86"/>
      <c r="AJ32" s="87"/>
      <c r="AK32" s="88"/>
      <c r="AL32" s="88"/>
      <c r="AM32" s="88"/>
      <c r="AN32" s="88"/>
      <c r="AO32" s="88"/>
      <c r="AP32" s="88"/>
      <c r="AQ32" s="88"/>
      <c r="AR32" s="88"/>
      <c r="AS32" s="88"/>
      <c r="AT32" s="88"/>
      <c r="AU32" s="88"/>
      <c r="AV32" s="88"/>
      <c r="AW32" s="88"/>
      <c r="AX32" s="88"/>
      <c r="AY32" s="88"/>
      <c r="AZ32" s="88"/>
      <c r="BA32" s="88"/>
      <c r="BB32" s="88"/>
      <c r="BC32" s="88"/>
      <c r="BD32" s="88"/>
      <c r="BE32" s="88"/>
      <c r="BF32" s="88"/>
      <c r="BG32" s="88"/>
      <c r="BH32" s="88"/>
      <c r="BI32" s="86"/>
      <c r="BJ32" s="86"/>
      <c r="BK32" s="86"/>
      <c r="BL32" s="86"/>
      <c r="BM32" s="86"/>
      <c r="BN32" s="86"/>
      <c r="BO32" s="86"/>
      <c r="BP32" s="86"/>
      <c r="BQ32" s="87"/>
      <c r="BR32" s="88"/>
      <c r="BS32" s="88"/>
      <c r="BT32" s="88"/>
      <c r="BU32" s="88"/>
      <c r="BV32" s="88"/>
      <c r="BW32" s="88"/>
      <c r="BX32" s="88"/>
      <c r="BY32" s="88"/>
      <c r="BZ32" s="88"/>
      <c r="CA32" s="88"/>
      <c r="CB32" s="88"/>
      <c r="CC32" s="88"/>
      <c r="CD32" s="88"/>
      <c r="CE32" s="88"/>
      <c r="CF32" s="88"/>
      <c r="CG32" s="88"/>
      <c r="CH32" s="88"/>
      <c r="CI32" s="88"/>
      <c r="CJ32" s="88"/>
      <c r="CK32" s="88"/>
      <c r="CL32" s="88"/>
      <c r="CM32" s="88"/>
      <c r="CN32" s="88"/>
      <c r="CO32" s="88"/>
      <c r="CP32" s="86"/>
      <c r="CQ32" s="86"/>
      <c r="CR32" s="86"/>
      <c r="CS32" s="86"/>
      <c r="CT32" s="86"/>
      <c r="CU32" s="86"/>
      <c r="CV32" s="86"/>
      <c r="CW32" s="86"/>
      <c r="CX32" s="87"/>
      <c r="CY32" s="88"/>
      <c r="CZ32" s="88"/>
      <c r="DA32" s="88"/>
      <c r="DB32" s="88"/>
      <c r="DC32" s="88"/>
      <c r="DD32" s="88"/>
      <c r="DE32" s="88"/>
      <c r="DF32" s="88"/>
      <c r="DG32" s="88"/>
      <c r="DH32" s="88"/>
      <c r="DI32" s="88"/>
      <c r="DJ32" s="88"/>
      <c r="DK32" s="88"/>
      <c r="DL32" s="88"/>
      <c r="DM32" s="88"/>
      <c r="DN32" s="88"/>
      <c r="DO32" s="88"/>
      <c r="DP32" s="88"/>
      <c r="DQ32" s="88"/>
      <c r="DR32" s="88"/>
      <c r="DS32" s="88"/>
      <c r="DT32" s="88"/>
      <c r="DU32" s="88"/>
      <c r="DV32" s="88"/>
      <c r="DW32" s="86"/>
      <c r="DX32" s="86"/>
      <c r="DY32" s="86"/>
      <c r="DZ32" s="86"/>
      <c r="EA32" s="86"/>
      <c r="EB32" s="86"/>
      <c r="EC32" s="86"/>
      <c r="ED32" s="86"/>
      <c r="EE32" s="87"/>
      <c r="EF32" s="88"/>
      <c r="EG32" s="88"/>
      <c r="EH32" s="88"/>
      <c r="EI32" s="88"/>
      <c r="EJ32" s="88"/>
      <c r="EK32" s="88"/>
      <c r="EL32" s="88"/>
      <c r="EM32" s="88"/>
      <c r="EN32" s="88"/>
      <c r="EO32" s="88"/>
      <c r="EP32" s="88"/>
      <c r="EQ32" s="88"/>
      <c r="ER32" s="88"/>
      <c r="ES32" s="88"/>
      <c r="ET32" s="88"/>
      <c r="EU32" s="88"/>
      <c r="EV32" s="88"/>
      <c r="EW32" s="88"/>
      <c r="EX32" s="88"/>
      <c r="EY32" s="88"/>
      <c r="EZ32" s="88"/>
      <c r="FA32" s="88"/>
      <c r="FB32" s="88"/>
      <c r="FC32" s="88"/>
      <c r="FD32" s="86"/>
      <c r="FE32" s="86"/>
      <c r="FF32" s="86"/>
      <c r="FG32" s="86"/>
      <c r="FH32" s="86"/>
      <c r="FI32" s="86"/>
      <c r="FJ32" s="86"/>
      <c r="FK32" s="86"/>
      <c r="FL32" s="87"/>
      <c r="FM32" s="88"/>
      <c r="FN32" s="88"/>
      <c r="FO32" s="88"/>
      <c r="FP32" s="88"/>
      <c r="FQ32" s="88"/>
      <c r="FR32" s="88"/>
      <c r="FS32" s="88"/>
      <c r="FT32" s="88"/>
      <c r="FU32" s="88"/>
      <c r="FV32" s="88"/>
      <c r="FW32" s="88"/>
      <c r="FX32" s="88"/>
      <c r="FY32" s="88"/>
      <c r="FZ32" s="88"/>
      <c r="GA32" s="88"/>
      <c r="GB32" s="88"/>
      <c r="GC32" s="88"/>
      <c r="GD32" s="88"/>
      <c r="GE32" s="88"/>
      <c r="GF32" s="88"/>
      <c r="GG32" s="88"/>
      <c r="GH32" s="88"/>
      <c r="GI32" s="88"/>
      <c r="GJ32" s="88"/>
      <c r="GK32" s="86"/>
      <c r="GL32" s="86"/>
      <c r="GM32" s="86"/>
      <c r="GN32" s="86"/>
      <c r="GO32" s="86"/>
      <c r="GP32" s="86"/>
      <c r="GQ32" s="86"/>
      <c r="GR32" s="86"/>
      <c r="GS32" s="87"/>
      <c r="GT32" s="88"/>
      <c r="GU32" s="88"/>
      <c r="GV32" s="88"/>
      <c r="GW32" s="88"/>
      <c r="GX32" s="88"/>
      <c r="GY32" s="88"/>
      <c r="GZ32" s="88"/>
      <c r="HA32" s="88"/>
      <c r="HB32" s="88"/>
      <c r="HC32" s="88"/>
      <c r="HD32" s="88"/>
      <c r="HE32" s="88"/>
      <c r="HF32" s="88"/>
      <c r="HG32" s="88"/>
      <c r="HH32" s="88"/>
      <c r="HI32" s="88"/>
      <c r="HJ32" s="88"/>
      <c r="HK32" s="88"/>
      <c r="HL32" s="88"/>
      <c r="HM32" s="88"/>
      <c r="HN32" s="88"/>
      <c r="HO32" s="88"/>
      <c r="HP32" s="88"/>
      <c r="HQ32" s="88"/>
      <c r="HR32" s="86"/>
      <c r="HS32" s="86"/>
      <c r="HT32" s="86"/>
      <c r="HU32" s="86"/>
      <c r="HV32" s="86"/>
      <c r="HW32" s="86"/>
      <c r="HX32" s="86"/>
      <c r="HY32" s="86"/>
      <c r="HZ32" s="87"/>
    </row>
    <row r="33" spans="1:234" s="4" customFormat="1" ht="24.95" customHeight="1" thickTop="1">
      <c r="A33" s="445" t="s">
        <v>633</v>
      </c>
      <c r="B33" s="446"/>
      <c r="C33" s="447"/>
      <c r="D33" s="51" t="s">
        <v>735</v>
      </c>
      <c r="E33" s="43" t="s">
        <v>736</v>
      </c>
      <c r="F33" s="43" t="s">
        <v>737</v>
      </c>
      <c r="G33" s="43" t="s">
        <v>790</v>
      </c>
      <c r="H33" s="43" t="s">
        <v>839</v>
      </c>
      <c r="I33" s="43" t="s">
        <v>840</v>
      </c>
      <c r="J33" s="43" t="s">
        <v>841</v>
      </c>
      <c r="K33" s="43" t="s">
        <v>842</v>
      </c>
      <c r="L33" s="43" t="s">
        <v>2308</v>
      </c>
      <c r="M33" s="43" t="s">
        <v>2309</v>
      </c>
      <c r="N33" s="43" t="s">
        <v>2310</v>
      </c>
      <c r="O33" s="43" t="s">
        <v>2311</v>
      </c>
      <c r="P33" s="43" t="s">
        <v>791</v>
      </c>
      <c r="Q33" s="43" t="s">
        <v>800</v>
      </c>
      <c r="R33" s="43" t="s">
        <v>792</v>
      </c>
      <c r="S33" s="43" t="s">
        <v>793</v>
      </c>
      <c r="T33" s="46" t="s">
        <v>794</v>
      </c>
      <c r="U33" s="46" t="s">
        <v>795</v>
      </c>
      <c r="V33" s="46" t="s">
        <v>796</v>
      </c>
      <c r="W33" s="46" t="s">
        <v>797</v>
      </c>
      <c r="X33" s="46" t="s">
        <v>798</v>
      </c>
      <c r="Y33" s="46" t="s">
        <v>799</v>
      </c>
      <c r="Z33" s="46" t="s">
        <v>843</v>
      </c>
      <c r="AA33" s="46" t="s">
        <v>844</v>
      </c>
      <c r="AB33" s="43" t="s">
        <v>845</v>
      </c>
      <c r="AC33" s="46" t="s">
        <v>846</v>
      </c>
      <c r="AD33" s="46" t="s">
        <v>847</v>
      </c>
      <c r="AE33" s="46" t="s">
        <v>848</v>
      </c>
      <c r="AF33" s="46" t="s">
        <v>849</v>
      </c>
      <c r="AG33" s="46" t="s">
        <v>850</v>
      </c>
      <c r="AH33" s="46" t="s">
        <v>851</v>
      </c>
      <c r="AI33" s="46" t="s">
        <v>852</v>
      </c>
      <c r="AJ33" s="412" t="s">
        <v>689</v>
      </c>
      <c r="AK33" s="43" t="s">
        <v>2406</v>
      </c>
      <c r="AL33" s="43" t="s">
        <v>2407</v>
      </c>
      <c r="AM33" s="43" t="s">
        <v>2408</v>
      </c>
      <c r="AN33" s="43" t="s">
        <v>2218</v>
      </c>
      <c r="AO33" s="43" t="s">
        <v>801</v>
      </c>
      <c r="AP33" s="43" t="s">
        <v>2221</v>
      </c>
      <c r="AQ33" s="43" t="s">
        <v>2223</v>
      </c>
      <c r="AR33" s="43" t="s">
        <v>2225</v>
      </c>
      <c r="AS33" s="43" t="s">
        <v>2430</v>
      </c>
      <c r="AT33" s="43" t="s">
        <v>2431</v>
      </c>
      <c r="AU33" s="43" t="s">
        <v>2432</v>
      </c>
      <c r="AV33" s="43" t="s">
        <v>2433</v>
      </c>
      <c r="AW33" s="43" t="s">
        <v>2231</v>
      </c>
      <c r="AX33" s="43" t="s">
        <v>2233</v>
      </c>
      <c r="AY33" s="43" t="s">
        <v>2235</v>
      </c>
      <c r="AZ33" s="43" t="s">
        <v>2237</v>
      </c>
      <c r="BA33" s="46" t="s">
        <v>2239</v>
      </c>
      <c r="BB33" s="46" t="s">
        <v>2241</v>
      </c>
      <c r="BC33" s="46" t="s">
        <v>2243</v>
      </c>
      <c r="BD33" s="46" t="s">
        <v>2245</v>
      </c>
      <c r="BE33" s="46" t="s">
        <v>2247</v>
      </c>
      <c r="BF33" s="46" t="s">
        <v>2249</v>
      </c>
      <c r="BG33" s="46" t="s">
        <v>802</v>
      </c>
      <c r="BH33" s="46" t="s">
        <v>803</v>
      </c>
      <c r="BI33" s="46" t="s">
        <v>811</v>
      </c>
      <c r="BJ33" s="46" t="s">
        <v>804</v>
      </c>
      <c r="BK33" s="46" t="s">
        <v>805</v>
      </c>
      <c r="BL33" s="46" t="s">
        <v>806</v>
      </c>
      <c r="BM33" s="46" t="s">
        <v>807</v>
      </c>
      <c r="BN33" s="46" t="s">
        <v>808</v>
      </c>
      <c r="BO33" s="46" t="s">
        <v>809</v>
      </c>
      <c r="BP33" s="46" t="s">
        <v>810</v>
      </c>
      <c r="BQ33" s="412" t="s">
        <v>689</v>
      </c>
      <c r="BR33" s="51" t="s">
        <v>2409</v>
      </c>
      <c r="BS33" s="43" t="s">
        <v>2410</v>
      </c>
      <c r="BT33" s="43" t="s">
        <v>2410</v>
      </c>
      <c r="BU33" s="43" t="s">
        <v>2313</v>
      </c>
      <c r="BV33" s="43" t="s">
        <v>2315</v>
      </c>
      <c r="BW33" s="43" t="s">
        <v>812</v>
      </c>
      <c r="BX33" s="43" t="s">
        <v>2318</v>
      </c>
      <c r="BY33" s="43" t="s">
        <v>2320</v>
      </c>
      <c r="BZ33" s="43" t="s">
        <v>2322</v>
      </c>
      <c r="CA33" s="43" t="s">
        <v>2324</v>
      </c>
      <c r="CB33" s="43" t="s">
        <v>2326</v>
      </c>
      <c r="CC33" s="43" t="s">
        <v>2328</v>
      </c>
      <c r="CD33" s="43" t="s">
        <v>2330</v>
      </c>
      <c r="CE33" s="43" t="s">
        <v>2332</v>
      </c>
      <c r="CF33" s="43" t="s">
        <v>2334</v>
      </c>
      <c r="CG33" s="43" t="s">
        <v>2336</v>
      </c>
      <c r="CH33" s="43" t="s">
        <v>2338</v>
      </c>
      <c r="CI33" s="43" t="s">
        <v>2340</v>
      </c>
      <c r="CJ33" s="46" t="s">
        <v>2342</v>
      </c>
      <c r="CK33" s="46" t="s">
        <v>2344</v>
      </c>
      <c r="CL33" s="46" t="s">
        <v>2346</v>
      </c>
      <c r="CM33" s="46" t="s">
        <v>2348</v>
      </c>
      <c r="CN33" s="46" t="s">
        <v>2350</v>
      </c>
      <c r="CO33" s="46" t="s">
        <v>2352</v>
      </c>
      <c r="CP33" s="46" t="s">
        <v>2354</v>
      </c>
      <c r="CQ33" s="46" t="s">
        <v>2356</v>
      </c>
      <c r="CR33" s="46" t="s">
        <v>2358</v>
      </c>
      <c r="CS33" s="46" t="s">
        <v>2360</v>
      </c>
      <c r="CT33" s="46" t="s">
        <v>2362</v>
      </c>
      <c r="CU33" s="46" t="s">
        <v>2363</v>
      </c>
      <c r="CV33" s="46" t="s">
        <v>2365</v>
      </c>
      <c r="CW33" s="46" t="s">
        <v>2367</v>
      </c>
      <c r="CX33" s="412" t="s">
        <v>689</v>
      </c>
      <c r="CY33" s="51" t="s">
        <v>2412</v>
      </c>
      <c r="CZ33" s="43" t="s">
        <v>2413</v>
      </c>
      <c r="DA33" s="43" t="s">
        <v>2414</v>
      </c>
      <c r="DB33" s="43" t="s">
        <v>2435</v>
      </c>
      <c r="DC33" s="43" t="s">
        <v>2437</v>
      </c>
      <c r="DD33" s="43" t="s">
        <v>2439</v>
      </c>
      <c r="DE33" s="43" t="s">
        <v>822</v>
      </c>
      <c r="DF33" s="43" t="s">
        <v>2442</v>
      </c>
      <c r="DG33" s="43" t="s">
        <v>2444</v>
      </c>
      <c r="DH33" s="43" t="s">
        <v>2446</v>
      </c>
      <c r="DI33" s="43" t="s">
        <v>2448</v>
      </c>
      <c r="DJ33" s="43" t="s">
        <v>1037</v>
      </c>
      <c r="DK33" s="43" t="s">
        <v>1039</v>
      </c>
      <c r="DL33" s="43" t="s">
        <v>1041</v>
      </c>
      <c r="DM33" s="43" t="s">
        <v>1043</v>
      </c>
      <c r="DN33" s="43" t="s">
        <v>1045</v>
      </c>
      <c r="DO33" s="43" t="s">
        <v>1047</v>
      </c>
      <c r="DP33" s="43" t="s">
        <v>1049</v>
      </c>
      <c r="DQ33" s="43" t="s">
        <v>1051</v>
      </c>
      <c r="DR33" s="43" t="s">
        <v>1053</v>
      </c>
      <c r="DS33" s="43" t="s">
        <v>1055</v>
      </c>
      <c r="DT33" s="43" t="s">
        <v>1057</v>
      </c>
      <c r="DU33" s="43" t="s">
        <v>1059</v>
      </c>
      <c r="DV33" s="43" t="s">
        <v>1061</v>
      </c>
      <c r="DW33" s="43" t="s">
        <v>1063</v>
      </c>
      <c r="DX33" s="43" t="s">
        <v>1065</v>
      </c>
      <c r="DY33" s="43" t="s">
        <v>1067</v>
      </c>
      <c r="DZ33" s="43" t="s">
        <v>1069</v>
      </c>
      <c r="EA33" s="46" t="s">
        <v>1071</v>
      </c>
      <c r="EB33" s="46" t="s">
        <v>1072</v>
      </c>
      <c r="EC33" s="46" t="s">
        <v>1074</v>
      </c>
      <c r="ED33" s="46" t="s">
        <v>1076</v>
      </c>
      <c r="EE33" s="412" t="s">
        <v>689</v>
      </c>
      <c r="EF33" s="51" t="s">
        <v>2415</v>
      </c>
      <c r="EG33" s="43" t="s">
        <v>2416</v>
      </c>
      <c r="EH33" s="43" t="s">
        <v>2417</v>
      </c>
      <c r="EI33" s="43" t="s">
        <v>3294</v>
      </c>
      <c r="EJ33" s="43" t="s">
        <v>3296</v>
      </c>
      <c r="EK33" s="43" t="s">
        <v>3298</v>
      </c>
      <c r="EL33" s="43" t="s">
        <v>3300</v>
      </c>
      <c r="EM33" s="43" t="s">
        <v>834</v>
      </c>
      <c r="EN33" s="43" t="s">
        <v>3303</v>
      </c>
      <c r="EO33" s="43" t="s">
        <v>3305</v>
      </c>
      <c r="EP33" s="43" t="s">
        <v>3307</v>
      </c>
      <c r="EQ33" s="43" t="s">
        <v>3309</v>
      </c>
      <c r="ER33" s="43" t="s">
        <v>3311</v>
      </c>
      <c r="ES33" s="43" t="s">
        <v>3313</v>
      </c>
      <c r="ET33" s="43" t="s">
        <v>1676</v>
      </c>
      <c r="EU33" s="43" t="s">
        <v>1678</v>
      </c>
      <c r="EV33" s="43" t="s">
        <v>1680</v>
      </c>
      <c r="EW33" s="43" t="s">
        <v>1682</v>
      </c>
      <c r="EX33" s="43" t="s">
        <v>1684</v>
      </c>
      <c r="EY33" s="43" t="s">
        <v>1686</v>
      </c>
      <c r="EZ33" s="43" t="s">
        <v>1688</v>
      </c>
      <c r="FA33" s="43" t="s">
        <v>1690</v>
      </c>
      <c r="FB33" s="43" t="s">
        <v>1692</v>
      </c>
      <c r="FC33" s="43" t="s">
        <v>1694</v>
      </c>
      <c r="FD33" s="43" t="s">
        <v>2689</v>
      </c>
      <c r="FE33" s="43" t="s">
        <v>2691</v>
      </c>
      <c r="FF33" s="43" t="s">
        <v>2693</v>
      </c>
      <c r="FG33" s="43" t="s">
        <v>2695</v>
      </c>
      <c r="FH33" s="43" t="s">
        <v>2697</v>
      </c>
      <c r="FI33" s="43" t="s">
        <v>2698</v>
      </c>
      <c r="FJ33" s="43" t="s">
        <v>2700</v>
      </c>
      <c r="FK33" s="43" t="s">
        <v>2702</v>
      </c>
      <c r="FL33" s="412" t="s">
        <v>689</v>
      </c>
      <c r="FM33" s="51" t="s">
        <v>2418</v>
      </c>
      <c r="FN33" s="43" t="s">
        <v>2419</v>
      </c>
      <c r="FO33" s="43" t="s">
        <v>2420</v>
      </c>
      <c r="FP33" s="43" t="s">
        <v>2748</v>
      </c>
      <c r="FQ33" s="43" t="s">
        <v>2750</v>
      </c>
      <c r="FR33" s="43" t="s">
        <v>2752</v>
      </c>
      <c r="FS33" s="43" t="s">
        <v>2754</v>
      </c>
      <c r="FT33" s="43" t="s">
        <v>2756</v>
      </c>
      <c r="FU33" s="43" t="s">
        <v>2758</v>
      </c>
      <c r="FV33" s="43" t="s">
        <v>2760</v>
      </c>
      <c r="FW33" s="43" t="s">
        <v>2762</v>
      </c>
      <c r="FX33" s="43" t="s">
        <v>2764</v>
      </c>
      <c r="FY33" s="43" t="s">
        <v>2766</v>
      </c>
      <c r="FZ33" s="43" t="s">
        <v>2768</v>
      </c>
      <c r="GA33" s="43" t="s">
        <v>2770</v>
      </c>
      <c r="GB33" s="43" t="s">
        <v>2772</v>
      </c>
      <c r="GC33" s="43" t="s">
        <v>2774</v>
      </c>
      <c r="GD33" s="43" t="s">
        <v>2776</v>
      </c>
      <c r="GE33" s="43" t="s">
        <v>2778</v>
      </c>
      <c r="GF33" s="43" t="s">
        <v>2780</v>
      </c>
      <c r="GG33" s="43" t="s">
        <v>2782</v>
      </c>
      <c r="GH33" s="43" t="s">
        <v>2784</v>
      </c>
      <c r="GI33" s="43" t="s">
        <v>2786</v>
      </c>
      <c r="GJ33" s="43" t="s">
        <v>2788</v>
      </c>
      <c r="GK33" s="43" t="s">
        <v>2790</v>
      </c>
      <c r="GL33" s="43" t="s">
        <v>2792</v>
      </c>
      <c r="GM33" s="43" t="s">
        <v>2794</v>
      </c>
      <c r="GN33" s="43" t="s">
        <v>2796</v>
      </c>
      <c r="GO33" s="43" t="s">
        <v>2798</v>
      </c>
      <c r="GP33" s="43" t="s">
        <v>2799</v>
      </c>
      <c r="GQ33" s="43" t="s">
        <v>2801</v>
      </c>
      <c r="GR33" s="43" t="s">
        <v>2803</v>
      </c>
      <c r="GS33" s="412" t="s">
        <v>689</v>
      </c>
      <c r="GT33" s="51" t="s">
        <v>2421</v>
      </c>
      <c r="GU33" s="43" t="s">
        <v>2422</v>
      </c>
      <c r="GV33" s="43" t="s">
        <v>2423</v>
      </c>
      <c r="GW33" s="43" t="s">
        <v>2853</v>
      </c>
      <c r="GX33" s="43" t="s">
        <v>2855</v>
      </c>
      <c r="GY33" s="43" t="s">
        <v>2857</v>
      </c>
      <c r="GZ33" s="43" t="s">
        <v>2859</v>
      </c>
      <c r="HA33" s="43" t="s">
        <v>2861</v>
      </c>
      <c r="HB33" s="43" t="s">
        <v>2863</v>
      </c>
      <c r="HC33" s="43" t="s">
        <v>2865</v>
      </c>
      <c r="HD33" s="43" t="s">
        <v>2867</v>
      </c>
      <c r="HE33" s="43" t="s">
        <v>2869</v>
      </c>
      <c r="HF33" s="43" t="s">
        <v>2871</v>
      </c>
      <c r="HG33" s="43" t="s">
        <v>2873</v>
      </c>
      <c r="HH33" s="43" t="s">
        <v>2875</v>
      </c>
      <c r="HI33" s="43" t="s">
        <v>2877</v>
      </c>
      <c r="HJ33" s="43" t="s">
        <v>2879</v>
      </c>
      <c r="HK33" s="43" t="s">
        <v>1800</v>
      </c>
      <c r="HL33" s="43" t="s">
        <v>1802</v>
      </c>
      <c r="HM33" s="43" t="s">
        <v>1804</v>
      </c>
      <c r="HN33" s="43" t="s">
        <v>1806</v>
      </c>
      <c r="HO33" s="43" t="s">
        <v>1808</v>
      </c>
      <c r="HP33" s="43" t="s">
        <v>1810</v>
      </c>
      <c r="HQ33" s="43" t="s">
        <v>1812</v>
      </c>
      <c r="HR33" s="43" t="s">
        <v>1814</v>
      </c>
      <c r="HS33" s="43" t="s">
        <v>1816</v>
      </c>
      <c r="HT33" s="43" t="s">
        <v>1818</v>
      </c>
      <c r="HU33" s="43" t="s">
        <v>1820</v>
      </c>
      <c r="HV33" s="43" t="s">
        <v>1822</v>
      </c>
      <c r="HW33" s="43" t="s">
        <v>1823</v>
      </c>
      <c r="HX33" s="43" t="s">
        <v>1825</v>
      </c>
      <c r="HY33" s="43" t="s">
        <v>1827</v>
      </c>
      <c r="HZ33" s="412" t="s">
        <v>689</v>
      </c>
    </row>
    <row r="34" spans="1:234" s="4" customFormat="1" ht="24.95" customHeight="1">
      <c r="A34" s="407" t="s">
        <v>3569</v>
      </c>
      <c r="B34" s="408"/>
      <c r="C34" s="409"/>
      <c r="D34" s="52">
        <v>41364</v>
      </c>
      <c r="E34" s="44">
        <v>41729</v>
      </c>
      <c r="F34" s="44">
        <v>42094</v>
      </c>
      <c r="G34" s="230">
        <v>41029</v>
      </c>
      <c r="H34" s="231">
        <v>41213</v>
      </c>
      <c r="I34" s="231">
        <v>41029</v>
      </c>
      <c r="J34" s="231">
        <v>41060</v>
      </c>
      <c r="K34" s="231">
        <v>41090</v>
      </c>
      <c r="L34" s="231">
        <v>41213</v>
      </c>
      <c r="M34" s="231">
        <v>41029</v>
      </c>
      <c r="N34" s="231">
        <v>41029</v>
      </c>
      <c r="O34" s="231">
        <v>41090</v>
      </c>
      <c r="P34" s="231">
        <v>41121</v>
      </c>
      <c r="Q34" s="231">
        <v>41152</v>
      </c>
      <c r="R34" s="231">
        <v>41213</v>
      </c>
      <c r="S34" s="231">
        <v>41213</v>
      </c>
      <c r="T34" s="232">
        <v>41305</v>
      </c>
      <c r="U34" s="232">
        <v>41364</v>
      </c>
      <c r="V34" s="232"/>
      <c r="W34" s="232"/>
      <c r="X34" s="232"/>
      <c r="Y34" s="232"/>
      <c r="Z34" s="232"/>
      <c r="AA34" s="232"/>
      <c r="AB34" s="231"/>
      <c r="AC34" s="232"/>
      <c r="AD34" s="232"/>
      <c r="AE34" s="232"/>
      <c r="AF34" s="232"/>
      <c r="AG34" s="232"/>
      <c r="AH34" s="232"/>
      <c r="AI34" s="232"/>
      <c r="AJ34" s="413"/>
      <c r="AK34" s="52">
        <v>41364</v>
      </c>
      <c r="AL34" s="44">
        <v>41729</v>
      </c>
      <c r="AM34" s="44">
        <v>42094</v>
      </c>
      <c r="AN34" s="142">
        <v>41029</v>
      </c>
      <c r="AO34" s="143">
        <v>41121</v>
      </c>
      <c r="AP34" s="143">
        <v>41213</v>
      </c>
      <c r="AQ34" s="143">
        <v>41305</v>
      </c>
      <c r="AR34" s="143">
        <v>41029</v>
      </c>
      <c r="AS34" s="143">
        <v>41152</v>
      </c>
      <c r="AT34" s="143"/>
      <c r="AU34" s="143"/>
      <c r="AV34" s="143"/>
      <c r="AW34" s="143"/>
      <c r="AX34" s="143"/>
      <c r="AY34" s="143"/>
      <c r="AZ34" s="143"/>
      <c r="BA34" s="144"/>
      <c r="BB34" s="144"/>
      <c r="BC34" s="144"/>
      <c r="BD34" s="144"/>
      <c r="BE34" s="144"/>
      <c r="BF34" s="144"/>
      <c r="BG34" s="144"/>
      <c r="BH34" s="144"/>
      <c r="BI34" s="143"/>
      <c r="BJ34" s="144"/>
      <c r="BK34" s="144"/>
      <c r="BL34" s="144"/>
      <c r="BM34" s="144"/>
      <c r="BN34" s="144"/>
      <c r="BO34" s="144"/>
      <c r="BP34" s="144"/>
      <c r="BQ34" s="413"/>
      <c r="BR34" s="52">
        <v>41364</v>
      </c>
      <c r="BS34" s="44">
        <v>41729</v>
      </c>
      <c r="BT34" s="44">
        <v>42094</v>
      </c>
      <c r="BU34" s="142">
        <v>41029</v>
      </c>
      <c r="BV34" s="143">
        <v>41060</v>
      </c>
      <c r="BW34" s="143">
        <v>41213</v>
      </c>
      <c r="BX34" s="143"/>
      <c r="BY34" s="143"/>
      <c r="BZ34" s="143"/>
      <c r="CA34" s="143"/>
      <c r="CB34" s="143"/>
      <c r="CC34" s="143"/>
      <c r="CD34" s="143"/>
      <c r="CE34" s="143"/>
      <c r="CF34" s="143"/>
      <c r="CG34" s="143"/>
      <c r="CH34" s="144"/>
      <c r="CI34" s="144"/>
      <c r="CJ34" s="144"/>
      <c r="CK34" s="144"/>
      <c r="CL34" s="144"/>
      <c r="CM34" s="144"/>
      <c r="CN34" s="144"/>
      <c r="CO34" s="144"/>
      <c r="CP34" s="143"/>
      <c r="CQ34" s="144"/>
      <c r="CR34" s="144"/>
      <c r="CS34" s="144"/>
      <c r="CT34" s="144"/>
      <c r="CU34" s="144"/>
      <c r="CV34" s="144"/>
      <c r="CW34" s="144"/>
      <c r="CX34" s="413"/>
      <c r="CY34" s="52">
        <v>41364</v>
      </c>
      <c r="CZ34" s="44">
        <v>41729</v>
      </c>
      <c r="DA34" s="44">
        <v>42094</v>
      </c>
      <c r="DB34" s="142">
        <v>41029</v>
      </c>
      <c r="DC34" s="143">
        <v>41090</v>
      </c>
      <c r="DD34" s="143">
        <v>41121</v>
      </c>
      <c r="DE34" s="143">
        <v>41029</v>
      </c>
      <c r="DF34" s="143">
        <v>41029</v>
      </c>
      <c r="DG34" s="143">
        <v>41029</v>
      </c>
      <c r="DH34" s="143">
        <v>41029</v>
      </c>
      <c r="DI34" s="143">
        <v>41090</v>
      </c>
      <c r="DJ34" s="143">
        <v>41090</v>
      </c>
      <c r="DK34" s="143">
        <v>41090</v>
      </c>
      <c r="DL34" s="143">
        <v>41121</v>
      </c>
      <c r="DM34" s="143">
        <v>41274</v>
      </c>
      <c r="DN34" s="143">
        <v>41305</v>
      </c>
      <c r="DO34" s="144">
        <v>41305</v>
      </c>
      <c r="DP34" s="144">
        <v>41364</v>
      </c>
      <c r="DQ34" s="144">
        <v>41394</v>
      </c>
      <c r="DR34" s="144">
        <v>41547</v>
      </c>
      <c r="DS34" s="144">
        <v>41670</v>
      </c>
      <c r="DT34" s="144"/>
      <c r="DU34" s="144"/>
      <c r="DV34" s="144"/>
      <c r="DW34" s="143"/>
      <c r="DX34" s="144"/>
      <c r="DY34" s="144"/>
      <c r="DZ34" s="144"/>
      <c r="EA34" s="144"/>
      <c r="EB34" s="144"/>
      <c r="EC34" s="144"/>
      <c r="ED34" s="144"/>
      <c r="EE34" s="413"/>
      <c r="EF34" s="52">
        <v>41364</v>
      </c>
      <c r="EG34" s="44">
        <v>41729</v>
      </c>
      <c r="EH34" s="44">
        <v>42094</v>
      </c>
      <c r="EI34" s="142">
        <v>41029</v>
      </c>
      <c r="EJ34" s="143">
        <v>41090</v>
      </c>
      <c r="EK34" s="143">
        <v>41121</v>
      </c>
      <c r="EL34" s="143">
        <v>41213</v>
      </c>
      <c r="EM34" s="143">
        <v>41364</v>
      </c>
      <c r="EN34" s="143">
        <v>41029</v>
      </c>
      <c r="EO34" s="143">
        <v>41090</v>
      </c>
      <c r="EP34" s="143">
        <v>41121</v>
      </c>
      <c r="EQ34" s="143">
        <v>41152</v>
      </c>
      <c r="ER34" s="143">
        <v>41213</v>
      </c>
      <c r="ES34" s="143">
        <v>41274</v>
      </c>
      <c r="ET34" s="143">
        <v>41305</v>
      </c>
      <c r="EU34" s="143">
        <v>41364</v>
      </c>
      <c r="EV34" s="144">
        <v>41029</v>
      </c>
      <c r="EW34" s="144"/>
      <c r="EX34" s="144"/>
      <c r="EY34" s="144"/>
      <c r="EZ34" s="144"/>
      <c r="FA34" s="144"/>
      <c r="FB34" s="144"/>
      <c r="FC34" s="144"/>
      <c r="FD34" s="143"/>
      <c r="FE34" s="144"/>
      <c r="FF34" s="144"/>
      <c r="FG34" s="144"/>
      <c r="FH34" s="144"/>
      <c r="FI34" s="144"/>
      <c r="FJ34" s="144"/>
      <c r="FK34" s="144"/>
      <c r="FL34" s="413"/>
      <c r="FM34" s="52">
        <v>41364</v>
      </c>
      <c r="FN34" s="44">
        <v>41729</v>
      </c>
      <c r="FO34" s="44">
        <v>42094</v>
      </c>
      <c r="FP34" s="142">
        <v>41121</v>
      </c>
      <c r="FQ34" s="143">
        <v>41152</v>
      </c>
      <c r="FR34" s="143">
        <v>41305</v>
      </c>
      <c r="FS34" s="143">
        <v>41029</v>
      </c>
      <c r="FT34" s="143">
        <v>41213</v>
      </c>
      <c r="FU34" s="143"/>
      <c r="FV34" s="143"/>
      <c r="FW34" s="143"/>
      <c r="FX34" s="143"/>
      <c r="FY34" s="143"/>
      <c r="FZ34" s="143"/>
      <c r="GA34" s="143"/>
      <c r="GB34" s="143"/>
      <c r="GC34" s="144"/>
      <c r="GD34" s="144"/>
      <c r="GE34" s="144"/>
      <c r="GF34" s="144"/>
      <c r="GG34" s="144"/>
      <c r="GH34" s="144"/>
      <c r="GI34" s="144"/>
      <c r="GJ34" s="144"/>
      <c r="GK34" s="143"/>
      <c r="GL34" s="144"/>
      <c r="GM34" s="144"/>
      <c r="GN34" s="144"/>
      <c r="GO34" s="144"/>
      <c r="GP34" s="144"/>
      <c r="GQ34" s="144"/>
      <c r="GR34" s="144"/>
      <c r="GS34" s="413"/>
      <c r="GT34" s="52">
        <v>41364</v>
      </c>
      <c r="GU34" s="44">
        <v>41729</v>
      </c>
      <c r="GV34" s="44">
        <v>42094</v>
      </c>
      <c r="GW34" s="142"/>
      <c r="GX34" s="143"/>
      <c r="GY34" s="143"/>
      <c r="GZ34" s="143"/>
      <c r="HA34" s="143"/>
      <c r="HB34" s="143"/>
      <c r="HC34" s="143"/>
      <c r="HD34" s="143"/>
      <c r="HE34" s="143"/>
      <c r="HF34" s="143"/>
      <c r="HG34" s="143"/>
      <c r="HH34" s="143"/>
      <c r="HI34" s="143"/>
      <c r="HJ34" s="144"/>
      <c r="HK34" s="144"/>
      <c r="HL34" s="144"/>
      <c r="HM34" s="144"/>
      <c r="HN34" s="144"/>
      <c r="HO34" s="144"/>
      <c r="HP34" s="144"/>
      <c r="HQ34" s="144"/>
      <c r="HR34" s="143"/>
      <c r="HS34" s="144"/>
      <c r="HT34" s="144"/>
      <c r="HU34" s="144"/>
      <c r="HV34" s="144"/>
      <c r="HW34" s="144"/>
      <c r="HX34" s="144"/>
      <c r="HY34" s="144"/>
      <c r="HZ34" s="413"/>
    </row>
    <row r="35" spans="1:234" ht="33" customHeight="1" thickBot="1">
      <c r="A35" s="407" t="s">
        <v>1753</v>
      </c>
      <c r="B35" s="408"/>
      <c r="C35" s="409"/>
      <c r="D35" s="398" t="s">
        <v>686</v>
      </c>
      <c r="E35" s="398"/>
      <c r="F35" s="399"/>
      <c r="G35" s="34" t="s">
        <v>1752</v>
      </c>
      <c r="H35" s="34" t="s">
        <v>1752</v>
      </c>
      <c r="I35" s="34" t="s">
        <v>1752</v>
      </c>
      <c r="J35" s="34" t="s">
        <v>1752</v>
      </c>
      <c r="K35" s="34" t="s">
        <v>1752</v>
      </c>
      <c r="L35" s="34" t="s">
        <v>1752</v>
      </c>
      <c r="M35" s="34" t="s">
        <v>1752</v>
      </c>
      <c r="N35" s="34" t="s">
        <v>1752</v>
      </c>
      <c r="O35" s="34" t="s">
        <v>1752</v>
      </c>
      <c r="P35" s="34" t="s">
        <v>1752</v>
      </c>
      <c r="Q35" s="34" t="s">
        <v>1752</v>
      </c>
      <c r="R35" s="34" t="s">
        <v>1752</v>
      </c>
      <c r="S35" s="34" t="s">
        <v>1752</v>
      </c>
      <c r="T35" s="35" t="s">
        <v>1752</v>
      </c>
      <c r="U35" s="35" t="s">
        <v>1752</v>
      </c>
      <c r="V35" s="35" t="s">
        <v>1752</v>
      </c>
      <c r="W35" s="35" t="s">
        <v>1752</v>
      </c>
      <c r="X35" s="35" t="s">
        <v>1752</v>
      </c>
      <c r="Y35" s="35" t="s">
        <v>1752</v>
      </c>
      <c r="Z35" s="35" t="s">
        <v>1752</v>
      </c>
      <c r="AA35" s="35" t="s">
        <v>1752</v>
      </c>
      <c r="AB35" s="129" t="s">
        <v>1752</v>
      </c>
      <c r="AC35" s="35" t="s">
        <v>1752</v>
      </c>
      <c r="AD35" s="35" t="s">
        <v>1752</v>
      </c>
      <c r="AE35" s="35" t="s">
        <v>1752</v>
      </c>
      <c r="AF35" s="35" t="s">
        <v>1752</v>
      </c>
      <c r="AG35" s="35" t="s">
        <v>1752</v>
      </c>
      <c r="AH35" s="35" t="s">
        <v>1752</v>
      </c>
      <c r="AI35" s="35" t="s">
        <v>1752</v>
      </c>
      <c r="AJ35" s="246" t="s">
        <v>636</v>
      </c>
      <c r="AK35" s="398" t="s">
        <v>1695</v>
      </c>
      <c r="AL35" s="398"/>
      <c r="AM35" s="399"/>
      <c r="AN35" s="34" t="s">
        <v>1752</v>
      </c>
      <c r="AO35" s="34" t="s">
        <v>1752</v>
      </c>
      <c r="AP35" s="34" t="s">
        <v>1752</v>
      </c>
      <c r="AQ35" s="34" t="s">
        <v>1752</v>
      </c>
      <c r="AR35" s="34" t="s">
        <v>1752</v>
      </c>
      <c r="AS35" s="34" t="s">
        <v>1752</v>
      </c>
      <c r="AT35" s="34" t="s">
        <v>1752</v>
      </c>
      <c r="AU35" s="34" t="s">
        <v>1752</v>
      </c>
      <c r="AV35" s="34" t="s">
        <v>1752</v>
      </c>
      <c r="AW35" s="34" t="s">
        <v>1752</v>
      </c>
      <c r="AX35" s="34" t="s">
        <v>1752</v>
      </c>
      <c r="AY35" s="34" t="s">
        <v>1752</v>
      </c>
      <c r="AZ35" s="34" t="s">
        <v>1752</v>
      </c>
      <c r="BA35" s="35" t="s">
        <v>1752</v>
      </c>
      <c r="BB35" s="35" t="s">
        <v>1752</v>
      </c>
      <c r="BC35" s="35" t="s">
        <v>1752</v>
      </c>
      <c r="BD35" s="35" t="s">
        <v>1752</v>
      </c>
      <c r="BE35" s="35" t="s">
        <v>1752</v>
      </c>
      <c r="BF35" s="35" t="s">
        <v>1752</v>
      </c>
      <c r="BG35" s="35" t="s">
        <v>1752</v>
      </c>
      <c r="BH35" s="35" t="s">
        <v>1752</v>
      </c>
      <c r="BI35" s="34" t="s">
        <v>1752</v>
      </c>
      <c r="BJ35" s="35" t="s">
        <v>1752</v>
      </c>
      <c r="BK35" s="35" t="s">
        <v>1752</v>
      </c>
      <c r="BL35" s="35" t="s">
        <v>1752</v>
      </c>
      <c r="BM35" s="35" t="s">
        <v>1752</v>
      </c>
      <c r="BN35" s="35" t="s">
        <v>1752</v>
      </c>
      <c r="BO35" s="35" t="s">
        <v>1752</v>
      </c>
      <c r="BP35" s="35" t="s">
        <v>1752</v>
      </c>
      <c r="BQ35" s="246" t="s">
        <v>637</v>
      </c>
      <c r="BR35" s="398" t="s">
        <v>669</v>
      </c>
      <c r="BS35" s="398"/>
      <c r="BT35" s="399"/>
      <c r="BU35" s="34" t="s">
        <v>1752</v>
      </c>
      <c r="BV35" s="34" t="s">
        <v>1752</v>
      </c>
      <c r="BW35" s="34" t="s">
        <v>1752</v>
      </c>
      <c r="BX35" s="34" t="s">
        <v>1752</v>
      </c>
      <c r="BY35" s="34" t="s">
        <v>1752</v>
      </c>
      <c r="BZ35" s="34" t="s">
        <v>1752</v>
      </c>
      <c r="CA35" s="34" t="s">
        <v>1752</v>
      </c>
      <c r="CB35" s="34" t="s">
        <v>1752</v>
      </c>
      <c r="CC35" s="34" t="s">
        <v>1752</v>
      </c>
      <c r="CD35" s="34" t="s">
        <v>1752</v>
      </c>
      <c r="CE35" s="34" t="s">
        <v>1752</v>
      </c>
      <c r="CF35" s="34" t="s">
        <v>1752</v>
      </c>
      <c r="CG35" s="34" t="s">
        <v>1752</v>
      </c>
      <c r="CH35" s="35" t="s">
        <v>1752</v>
      </c>
      <c r="CI35" s="35" t="s">
        <v>1752</v>
      </c>
      <c r="CJ35" s="35" t="s">
        <v>1752</v>
      </c>
      <c r="CK35" s="35" t="s">
        <v>1752</v>
      </c>
      <c r="CL35" s="35" t="s">
        <v>1752</v>
      </c>
      <c r="CM35" s="35" t="s">
        <v>1752</v>
      </c>
      <c r="CN35" s="35" t="s">
        <v>1752</v>
      </c>
      <c r="CO35" s="35" t="s">
        <v>1752</v>
      </c>
      <c r="CP35" s="34" t="s">
        <v>1752</v>
      </c>
      <c r="CQ35" s="35" t="s">
        <v>1752</v>
      </c>
      <c r="CR35" s="35" t="s">
        <v>1752</v>
      </c>
      <c r="CS35" s="35" t="s">
        <v>1752</v>
      </c>
      <c r="CT35" s="35" t="s">
        <v>1752</v>
      </c>
      <c r="CU35" s="35" t="s">
        <v>1752</v>
      </c>
      <c r="CV35" s="35" t="s">
        <v>1752</v>
      </c>
      <c r="CW35" s="35" t="s">
        <v>1752</v>
      </c>
      <c r="CX35" s="246" t="s">
        <v>637</v>
      </c>
      <c r="CY35" s="398" t="s">
        <v>669</v>
      </c>
      <c r="CZ35" s="398"/>
      <c r="DA35" s="399"/>
      <c r="DB35" s="34" t="s">
        <v>1752</v>
      </c>
      <c r="DC35" s="34" t="s">
        <v>1752</v>
      </c>
      <c r="DD35" s="34" t="s">
        <v>1752</v>
      </c>
      <c r="DE35" s="34" t="s">
        <v>1752</v>
      </c>
      <c r="DF35" s="34" t="s">
        <v>1752</v>
      </c>
      <c r="DG35" s="34" t="s">
        <v>1752</v>
      </c>
      <c r="DH35" s="34" t="s">
        <v>1752</v>
      </c>
      <c r="DI35" s="34" t="s">
        <v>1752</v>
      </c>
      <c r="DJ35" s="34" t="s">
        <v>1752</v>
      </c>
      <c r="DK35" s="34" t="s">
        <v>1752</v>
      </c>
      <c r="DL35" s="34" t="s">
        <v>1752</v>
      </c>
      <c r="DM35" s="34" t="s">
        <v>1752</v>
      </c>
      <c r="DN35" s="34" t="s">
        <v>1752</v>
      </c>
      <c r="DO35" s="35" t="s">
        <v>1752</v>
      </c>
      <c r="DP35" s="35" t="s">
        <v>1752</v>
      </c>
      <c r="DQ35" s="35" t="s">
        <v>1752</v>
      </c>
      <c r="DR35" s="35" t="s">
        <v>1752</v>
      </c>
      <c r="DS35" s="35" t="s">
        <v>1752</v>
      </c>
      <c r="DT35" s="35" t="s">
        <v>1752</v>
      </c>
      <c r="DU35" s="35" t="s">
        <v>1752</v>
      </c>
      <c r="DV35" s="35" t="s">
        <v>1752</v>
      </c>
      <c r="DW35" s="34" t="s">
        <v>1752</v>
      </c>
      <c r="DX35" s="35" t="s">
        <v>1752</v>
      </c>
      <c r="DY35" s="35" t="s">
        <v>1752</v>
      </c>
      <c r="DZ35" s="35" t="s">
        <v>1752</v>
      </c>
      <c r="EA35" s="35" t="s">
        <v>1752</v>
      </c>
      <c r="EB35" s="35" t="s">
        <v>1752</v>
      </c>
      <c r="EC35" s="35" t="s">
        <v>1752</v>
      </c>
      <c r="ED35" s="35" t="s">
        <v>1752</v>
      </c>
      <c r="EE35" s="246" t="s">
        <v>637</v>
      </c>
      <c r="EF35" s="398" t="s">
        <v>669</v>
      </c>
      <c r="EG35" s="398"/>
      <c r="EH35" s="399"/>
      <c r="EI35" s="34" t="s">
        <v>1752</v>
      </c>
      <c r="EJ35" s="34" t="s">
        <v>1752</v>
      </c>
      <c r="EK35" s="34" t="s">
        <v>1752</v>
      </c>
      <c r="EL35" s="34" t="s">
        <v>1752</v>
      </c>
      <c r="EM35" s="34" t="s">
        <v>1752</v>
      </c>
      <c r="EN35" s="34" t="s">
        <v>1752</v>
      </c>
      <c r="EO35" s="34" t="s">
        <v>1752</v>
      </c>
      <c r="EP35" s="34" t="s">
        <v>1752</v>
      </c>
      <c r="EQ35" s="34" t="s">
        <v>1752</v>
      </c>
      <c r="ER35" s="34" t="s">
        <v>1752</v>
      </c>
      <c r="ES35" s="34" t="s">
        <v>1752</v>
      </c>
      <c r="ET35" s="34" t="s">
        <v>1752</v>
      </c>
      <c r="EU35" s="34" t="s">
        <v>1752</v>
      </c>
      <c r="EV35" s="35" t="s">
        <v>1752</v>
      </c>
      <c r="EW35" s="35" t="s">
        <v>1752</v>
      </c>
      <c r="EX35" s="35" t="s">
        <v>1752</v>
      </c>
      <c r="EY35" s="35" t="s">
        <v>1752</v>
      </c>
      <c r="EZ35" s="35" t="s">
        <v>1752</v>
      </c>
      <c r="FA35" s="35" t="s">
        <v>1752</v>
      </c>
      <c r="FB35" s="35" t="s">
        <v>1752</v>
      </c>
      <c r="FC35" s="35" t="s">
        <v>1752</v>
      </c>
      <c r="FD35" s="34" t="s">
        <v>1752</v>
      </c>
      <c r="FE35" s="35" t="s">
        <v>1752</v>
      </c>
      <c r="FF35" s="35" t="s">
        <v>1752</v>
      </c>
      <c r="FG35" s="35" t="s">
        <v>1752</v>
      </c>
      <c r="FH35" s="35" t="s">
        <v>1752</v>
      </c>
      <c r="FI35" s="35" t="s">
        <v>1752</v>
      </c>
      <c r="FJ35" s="35" t="s">
        <v>1752</v>
      </c>
      <c r="FK35" s="35" t="s">
        <v>1752</v>
      </c>
      <c r="FL35" s="246" t="s">
        <v>637</v>
      </c>
      <c r="FM35" s="398" t="s">
        <v>669</v>
      </c>
      <c r="FN35" s="398"/>
      <c r="FO35" s="399"/>
      <c r="FP35" s="34" t="s">
        <v>1752</v>
      </c>
      <c r="FQ35" s="34" t="s">
        <v>1752</v>
      </c>
      <c r="FR35" s="34" t="s">
        <v>1752</v>
      </c>
      <c r="FS35" s="34" t="s">
        <v>1752</v>
      </c>
      <c r="FT35" s="34" t="s">
        <v>1752</v>
      </c>
      <c r="FU35" s="34" t="s">
        <v>1752</v>
      </c>
      <c r="FV35" s="34" t="s">
        <v>1752</v>
      </c>
      <c r="FW35" s="34" t="s">
        <v>1752</v>
      </c>
      <c r="FX35" s="34" t="s">
        <v>1752</v>
      </c>
      <c r="FY35" s="34" t="s">
        <v>1752</v>
      </c>
      <c r="FZ35" s="34" t="s">
        <v>1752</v>
      </c>
      <c r="GA35" s="34" t="s">
        <v>1752</v>
      </c>
      <c r="GB35" s="34" t="s">
        <v>1752</v>
      </c>
      <c r="GC35" s="35" t="s">
        <v>1752</v>
      </c>
      <c r="GD35" s="35" t="s">
        <v>1752</v>
      </c>
      <c r="GE35" s="35" t="s">
        <v>1752</v>
      </c>
      <c r="GF35" s="35" t="s">
        <v>1752</v>
      </c>
      <c r="GG35" s="35" t="s">
        <v>1752</v>
      </c>
      <c r="GH35" s="35" t="s">
        <v>1752</v>
      </c>
      <c r="GI35" s="35" t="s">
        <v>1752</v>
      </c>
      <c r="GJ35" s="35" t="s">
        <v>1752</v>
      </c>
      <c r="GK35" s="34" t="s">
        <v>1752</v>
      </c>
      <c r="GL35" s="35" t="s">
        <v>1752</v>
      </c>
      <c r="GM35" s="35" t="s">
        <v>1752</v>
      </c>
      <c r="GN35" s="35" t="s">
        <v>1752</v>
      </c>
      <c r="GO35" s="35" t="s">
        <v>1752</v>
      </c>
      <c r="GP35" s="35" t="s">
        <v>1752</v>
      </c>
      <c r="GQ35" s="35" t="s">
        <v>1752</v>
      </c>
      <c r="GR35" s="35" t="s">
        <v>1752</v>
      </c>
      <c r="GS35" s="246" t="s">
        <v>636</v>
      </c>
      <c r="GT35" s="398" t="s">
        <v>669</v>
      </c>
      <c r="GU35" s="398"/>
      <c r="GV35" s="399"/>
      <c r="GW35" s="34" t="s">
        <v>1752</v>
      </c>
      <c r="GX35" s="34" t="s">
        <v>1752</v>
      </c>
      <c r="GY35" s="34" t="s">
        <v>1752</v>
      </c>
      <c r="GZ35" s="34" t="s">
        <v>1752</v>
      </c>
      <c r="HA35" s="34" t="s">
        <v>1752</v>
      </c>
      <c r="HB35" s="34" t="s">
        <v>1752</v>
      </c>
      <c r="HC35" s="34" t="s">
        <v>1752</v>
      </c>
      <c r="HD35" s="34" t="s">
        <v>1752</v>
      </c>
      <c r="HE35" s="34" t="s">
        <v>1752</v>
      </c>
      <c r="HF35" s="34" t="s">
        <v>1752</v>
      </c>
      <c r="HG35" s="34" t="s">
        <v>1752</v>
      </c>
      <c r="HH35" s="34" t="s">
        <v>1752</v>
      </c>
      <c r="HI35" s="34" t="s">
        <v>1752</v>
      </c>
      <c r="HJ35" s="35" t="s">
        <v>1752</v>
      </c>
      <c r="HK35" s="35" t="s">
        <v>1752</v>
      </c>
      <c r="HL35" s="35" t="s">
        <v>1752</v>
      </c>
      <c r="HM35" s="35" t="s">
        <v>1752</v>
      </c>
      <c r="HN35" s="35" t="s">
        <v>1752</v>
      </c>
      <c r="HO35" s="35" t="s">
        <v>1752</v>
      </c>
      <c r="HP35" s="35" t="s">
        <v>1752</v>
      </c>
      <c r="HQ35" s="35" t="s">
        <v>1752</v>
      </c>
      <c r="HR35" s="34" t="s">
        <v>1752</v>
      </c>
      <c r="HS35" s="35" t="s">
        <v>1752</v>
      </c>
      <c r="HT35" s="35" t="s">
        <v>1752</v>
      </c>
      <c r="HU35" s="35" t="s">
        <v>1752</v>
      </c>
      <c r="HV35" s="35" t="s">
        <v>1752</v>
      </c>
      <c r="HW35" s="35" t="s">
        <v>1752</v>
      </c>
      <c r="HX35" s="35" t="s">
        <v>1752</v>
      </c>
      <c r="HY35" s="35" t="s">
        <v>1752</v>
      </c>
      <c r="HZ35" s="246" t="s">
        <v>634</v>
      </c>
    </row>
    <row r="36" spans="1:234" ht="129.75" customHeight="1" thickBot="1">
      <c r="A36" s="459"/>
      <c r="B36" s="460"/>
      <c r="C36" s="461"/>
      <c r="D36" s="400"/>
      <c r="E36" s="400"/>
      <c r="F36" s="401"/>
      <c r="G36" s="103" t="s">
        <v>2951</v>
      </c>
      <c r="H36" s="104"/>
      <c r="I36" s="104"/>
      <c r="J36" s="104" t="s">
        <v>3607</v>
      </c>
      <c r="K36" s="104" t="s">
        <v>3608</v>
      </c>
      <c r="L36" s="104"/>
      <c r="M36" s="104" t="s">
        <v>2951</v>
      </c>
      <c r="N36" s="104" t="s">
        <v>2951</v>
      </c>
      <c r="O36" s="104" t="s">
        <v>2951</v>
      </c>
      <c r="P36" s="104"/>
      <c r="Q36" s="104"/>
      <c r="R36" s="104"/>
      <c r="S36" s="104"/>
      <c r="T36" s="105"/>
      <c r="U36" s="105"/>
      <c r="V36" s="105"/>
      <c r="W36" s="105"/>
      <c r="X36" s="105"/>
      <c r="Y36" s="105"/>
      <c r="Z36" s="105"/>
      <c r="AA36" s="105"/>
      <c r="AB36" s="104"/>
      <c r="AC36" s="105"/>
      <c r="AD36" s="105"/>
      <c r="AE36" s="105"/>
      <c r="AF36" s="105"/>
      <c r="AG36" s="105"/>
      <c r="AH36" s="105"/>
      <c r="AI36" s="105"/>
      <c r="AJ36" s="396" t="s">
        <v>190</v>
      </c>
      <c r="AK36" s="400"/>
      <c r="AL36" s="400"/>
      <c r="AM36" s="401"/>
      <c r="AN36" s="103" t="s">
        <v>2951</v>
      </c>
      <c r="AO36" s="104" t="s">
        <v>2976</v>
      </c>
      <c r="AP36" s="104"/>
      <c r="AQ36" s="104"/>
      <c r="AR36" s="104" t="s">
        <v>2951</v>
      </c>
      <c r="AS36" s="104"/>
      <c r="AT36" s="104"/>
      <c r="AU36" s="104"/>
      <c r="AV36" s="104"/>
      <c r="AW36" s="104"/>
      <c r="AX36" s="104"/>
      <c r="AY36" s="104"/>
      <c r="AZ36" s="104"/>
      <c r="BA36" s="105"/>
      <c r="BB36" s="105"/>
      <c r="BC36" s="105"/>
      <c r="BD36" s="105"/>
      <c r="BE36" s="105"/>
      <c r="BF36" s="105"/>
      <c r="BG36" s="105"/>
      <c r="BH36" s="105"/>
      <c r="BI36" s="104"/>
      <c r="BJ36" s="105"/>
      <c r="BK36" s="105"/>
      <c r="BL36" s="105"/>
      <c r="BM36" s="105"/>
      <c r="BN36" s="105"/>
      <c r="BO36" s="105"/>
      <c r="BP36" s="105"/>
      <c r="BQ36" s="396" t="s">
        <v>191</v>
      </c>
      <c r="BR36" s="400"/>
      <c r="BS36" s="400"/>
      <c r="BT36" s="401"/>
      <c r="BU36" s="103" t="s">
        <v>2951</v>
      </c>
      <c r="BV36" s="104" t="s">
        <v>2951</v>
      </c>
      <c r="BW36" s="104"/>
      <c r="BX36" s="104"/>
      <c r="BY36" s="104"/>
      <c r="BZ36" s="104"/>
      <c r="CA36" s="104"/>
      <c r="CB36" s="104"/>
      <c r="CC36" s="104"/>
      <c r="CD36" s="104"/>
      <c r="CE36" s="104"/>
      <c r="CF36" s="104"/>
      <c r="CG36" s="104"/>
      <c r="CH36" s="105"/>
      <c r="CI36" s="105"/>
      <c r="CJ36" s="105"/>
      <c r="CK36" s="105"/>
      <c r="CL36" s="105"/>
      <c r="CM36" s="105"/>
      <c r="CN36" s="105"/>
      <c r="CO36" s="105"/>
      <c r="CP36" s="104"/>
      <c r="CQ36" s="105"/>
      <c r="CR36" s="105"/>
      <c r="CS36" s="105"/>
      <c r="CT36" s="105"/>
      <c r="CU36" s="105"/>
      <c r="CV36" s="105"/>
      <c r="CW36" s="105"/>
      <c r="CX36" s="396" t="s">
        <v>3609</v>
      </c>
      <c r="CY36" s="400"/>
      <c r="CZ36" s="400"/>
      <c r="DA36" s="401"/>
      <c r="DB36" s="103" t="s">
        <v>2951</v>
      </c>
      <c r="DC36" s="104" t="s">
        <v>2951</v>
      </c>
      <c r="DD36" s="104"/>
      <c r="DE36" s="104" t="s">
        <v>2951</v>
      </c>
      <c r="DF36" s="104" t="s">
        <v>2951</v>
      </c>
      <c r="DG36" s="104" t="s">
        <v>2951</v>
      </c>
      <c r="DH36" s="104" t="s">
        <v>2951</v>
      </c>
      <c r="DI36" s="104" t="s">
        <v>2951</v>
      </c>
      <c r="DJ36" s="104"/>
      <c r="DK36" s="104" t="s">
        <v>2951</v>
      </c>
      <c r="DL36" s="104" t="s">
        <v>2951</v>
      </c>
      <c r="DM36" s="104"/>
      <c r="DN36" s="104"/>
      <c r="DO36" s="105"/>
      <c r="DP36" s="105"/>
      <c r="DQ36" s="105"/>
      <c r="DR36" s="105"/>
      <c r="DS36" s="105"/>
      <c r="DT36" s="105"/>
      <c r="DU36" s="105"/>
      <c r="DV36" s="105"/>
      <c r="DW36" s="104"/>
      <c r="DX36" s="105"/>
      <c r="DY36" s="105"/>
      <c r="DZ36" s="105"/>
      <c r="EA36" s="105"/>
      <c r="EB36" s="105"/>
      <c r="EC36" s="105"/>
      <c r="ED36" s="105"/>
      <c r="EE36" s="396" t="s">
        <v>192</v>
      </c>
      <c r="EF36" s="400"/>
      <c r="EG36" s="400"/>
      <c r="EH36" s="401"/>
      <c r="EI36" s="103" t="s">
        <v>2951</v>
      </c>
      <c r="EJ36" s="104" t="s">
        <v>2951</v>
      </c>
      <c r="EK36" s="104"/>
      <c r="EL36" s="104"/>
      <c r="EM36" s="104"/>
      <c r="EN36" s="104" t="s">
        <v>2951</v>
      </c>
      <c r="EO36" s="104" t="s">
        <v>2951</v>
      </c>
      <c r="EP36" s="104" t="s">
        <v>2951</v>
      </c>
      <c r="EQ36" s="104" t="s">
        <v>3610</v>
      </c>
      <c r="ER36" s="104"/>
      <c r="ES36" s="104"/>
      <c r="ET36" s="104"/>
      <c r="EU36" s="104"/>
      <c r="EV36" s="105" t="s">
        <v>2951</v>
      </c>
      <c r="EW36" s="105"/>
      <c r="EX36" s="105"/>
      <c r="EY36" s="105"/>
      <c r="EZ36" s="105"/>
      <c r="FA36" s="105"/>
      <c r="FB36" s="105"/>
      <c r="FC36" s="105"/>
      <c r="FD36" s="104"/>
      <c r="FE36" s="105"/>
      <c r="FF36" s="105"/>
      <c r="FG36" s="105"/>
      <c r="FH36" s="105"/>
      <c r="FI36" s="105"/>
      <c r="FJ36" s="105"/>
      <c r="FK36" s="105"/>
      <c r="FL36" s="396" t="s">
        <v>193</v>
      </c>
      <c r="FM36" s="400"/>
      <c r="FN36" s="400"/>
      <c r="FO36" s="401"/>
      <c r="FP36" s="103" t="s">
        <v>194</v>
      </c>
      <c r="FQ36" s="104" t="s">
        <v>3591</v>
      </c>
      <c r="FR36" s="104"/>
      <c r="FS36" s="104" t="s">
        <v>2951</v>
      </c>
      <c r="FT36" s="104"/>
      <c r="FU36" s="104"/>
      <c r="FV36" s="104"/>
      <c r="FW36" s="104"/>
      <c r="FX36" s="104"/>
      <c r="FY36" s="104"/>
      <c r="FZ36" s="104"/>
      <c r="GA36" s="104"/>
      <c r="GB36" s="104"/>
      <c r="GC36" s="105"/>
      <c r="GD36" s="105"/>
      <c r="GE36" s="105"/>
      <c r="GF36" s="105"/>
      <c r="GG36" s="105"/>
      <c r="GH36" s="105"/>
      <c r="GI36" s="105"/>
      <c r="GJ36" s="105"/>
      <c r="GK36" s="104"/>
      <c r="GL36" s="105"/>
      <c r="GM36" s="105"/>
      <c r="GN36" s="105"/>
      <c r="GO36" s="105"/>
      <c r="GP36" s="105"/>
      <c r="GQ36" s="105"/>
      <c r="GR36" s="105"/>
      <c r="GS36" s="396" t="s">
        <v>3592</v>
      </c>
      <c r="GT36" s="400"/>
      <c r="GU36" s="400"/>
      <c r="GV36" s="401"/>
      <c r="GW36" s="103"/>
      <c r="GX36" s="104"/>
      <c r="GY36" s="104"/>
      <c r="GZ36" s="104"/>
      <c r="HA36" s="104"/>
      <c r="HB36" s="104"/>
      <c r="HC36" s="104"/>
      <c r="HD36" s="104"/>
      <c r="HE36" s="104"/>
      <c r="HF36" s="104"/>
      <c r="HG36" s="104"/>
      <c r="HH36" s="104"/>
      <c r="HI36" s="104"/>
      <c r="HJ36" s="105"/>
      <c r="HK36" s="105"/>
      <c r="HL36" s="105"/>
      <c r="HM36" s="105"/>
      <c r="HN36" s="105"/>
      <c r="HO36" s="105"/>
      <c r="HP36" s="105"/>
      <c r="HQ36" s="105"/>
      <c r="HR36" s="104"/>
      <c r="HS36" s="105"/>
      <c r="HT36" s="105"/>
      <c r="HU36" s="105"/>
      <c r="HV36" s="105"/>
      <c r="HW36" s="105"/>
      <c r="HX36" s="105"/>
      <c r="HY36" s="105"/>
      <c r="HZ36" s="396"/>
    </row>
    <row r="37" spans="1:234" s="4" customFormat="1" ht="60" customHeight="1" thickTop="1" thickBot="1">
      <c r="A37" s="368" t="s">
        <v>53</v>
      </c>
      <c r="B37" s="369"/>
      <c r="C37" s="370"/>
      <c r="D37" s="368" t="s">
        <v>54</v>
      </c>
      <c r="E37" s="369"/>
      <c r="F37" s="370"/>
      <c r="G37" s="233" t="s">
        <v>2951</v>
      </c>
      <c r="H37" s="233" t="s">
        <v>2953</v>
      </c>
      <c r="I37" s="233" t="s">
        <v>2951</v>
      </c>
      <c r="J37" s="233" t="s">
        <v>375</v>
      </c>
      <c r="K37" s="233" t="s">
        <v>375</v>
      </c>
      <c r="L37" s="233" t="s">
        <v>2953</v>
      </c>
      <c r="M37" s="233" t="s">
        <v>2951</v>
      </c>
      <c r="N37" s="233" t="s">
        <v>2951</v>
      </c>
      <c r="O37" s="233" t="s">
        <v>2951</v>
      </c>
      <c r="P37" s="233" t="s">
        <v>2951</v>
      </c>
      <c r="Q37" s="233" t="s">
        <v>2951</v>
      </c>
      <c r="R37" s="233" t="s">
        <v>2953</v>
      </c>
      <c r="S37" s="233" t="s">
        <v>2953</v>
      </c>
      <c r="T37" s="233" t="s">
        <v>2953</v>
      </c>
      <c r="U37" s="233" t="s">
        <v>2953</v>
      </c>
      <c r="V37" s="233"/>
      <c r="W37" s="233"/>
      <c r="X37" s="233"/>
      <c r="Y37" s="233"/>
      <c r="Z37" s="233"/>
      <c r="AA37" s="233"/>
      <c r="AB37" s="233"/>
      <c r="AC37" s="233"/>
      <c r="AD37" s="233"/>
      <c r="AE37" s="233"/>
      <c r="AF37" s="233"/>
      <c r="AG37" s="233"/>
      <c r="AH37" s="233"/>
      <c r="AI37" s="233"/>
      <c r="AJ37" s="397"/>
      <c r="AK37" s="368" t="s">
        <v>54</v>
      </c>
      <c r="AL37" s="369"/>
      <c r="AM37" s="370"/>
      <c r="AN37" s="233" t="s">
        <v>2951</v>
      </c>
      <c r="AO37" s="233" t="s">
        <v>2951</v>
      </c>
      <c r="AP37" s="233" t="s">
        <v>2953</v>
      </c>
      <c r="AQ37" s="233" t="s">
        <v>2953</v>
      </c>
      <c r="AR37" s="233" t="s">
        <v>2951</v>
      </c>
      <c r="AS37" s="233" t="s">
        <v>2951</v>
      </c>
      <c r="AT37" s="233"/>
      <c r="AU37" s="233"/>
      <c r="AV37" s="233"/>
      <c r="AW37" s="233"/>
      <c r="AX37" s="233"/>
      <c r="AY37" s="233"/>
      <c r="AZ37" s="233"/>
      <c r="BA37" s="233"/>
      <c r="BB37" s="233"/>
      <c r="BC37" s="233"/>
      <c r="BD37" s="233"/>
      <c r="BE37" s="233"/>
      <c r="BF37" s="233"/>
      <c r="BG37" s="233"/>
      <c r="BH37" s="233"/>
      <c r="BI37" s="233"/>
      <c r="BJ37" s="233"/>
      <c r="BK37" s="233"/>
      <c r="BL37" s="233"/>
      <c r="BM37" s="233"/>
      <c r="BN37" s="233"/>
      <c r="BO37" s="233"/>
      <c r="BP37" s="233"/>
      <c r="BQ37" s="397"/>
      <c r="BR37" s="368" t="s">
        <v>54</v>
      </c>
      <c r="BS37" s="369"/>
      <c r="BT37" s="370"/>
      <c r="BU37" s="233" t="s">
        <v>2951</v>
      </c>
      <c r="BV37" s="233" t="s">
        <v>2951</v>
      </c>
      <c r="BW37" s="233" t="s">
        <v>2953</v>
      </c>
      <c r="BX37" s="233"/>
      <c r="BY37" s="233"/>
      <c r="BZ37" s="233"/>
      <c r="CA37" s="233"/>
      <c r="CB37" s="233"/>
      <c r="CC37" s="233"/>
      <c r="CD37" s="233"/>
      <c r="CE37" s="233"/>
      <c r="CF37" s="233"/>
      <c r="CG37" s="233"/>
      <c r="CH37" s="233"/>
      <c r="CI37" s="233"/>
      <c r="CJ37" s="233"/>
      <c r="CK37" s="233"/>
      <c r="CL37" s="233"/>
      <c r="CM37" s="233"/>
      <c r="CN37" s="233"/>
      <c r="CO37" s="233"/>
      <c r="CP37" s="233"/>
      <c r="CQ37" s="233"/>
      <c r="CR37" s="233"/>
      <c r="CS37" s="233"/>
      <c r="CT37" s="233"/>
      <c r="CU37" s="233"/>
      <c r="CV37" s="233"/>
      <c r="CW37" s="233"/>
      <c r="CX37" s="397"/>
      <c r="CY37" s="368" t="s">
        <v>54</v>
      </c>
      <c r="CZ37" s="369"/>
      <c r="DA37" s="370"/>
      <c r="DB37" s="233" t="s">
        <v>2951</v>
      </c>
      <c r="DC37" s="233" t="s">
        <v>2951</v>
      </c>
      <c r="DD37" s="233" t="s">
        <v>2951</v>
      </c>
      <c r="DE37" s="233" t="s">
        <v>2951</v>
      </c>
      <c r="DF37" s="233" t="s">
        <v>2951</v>
      </c>
      <c r="DG37" s="233" t="s">
        <v>2951</v>
      </c>
      <c r="DH37" s="233" t="s">
        <v>2951</v>
      </c>
      <c r="DI37" s="233" t="s">
        <v>2951</v>
      </c>
      <c r="DJ37" s="233" t="s">
        <v>2951</v>
      </c>
      <c r="DK37" s="233" t="s">
        <v>2951</v>
      </c>
      <c r="DL37" s="233" t="s">
        <v>2951</v>
      </c>
      <c r="DM37" s="233" t="s">
        <v>2953</v>
      </c>
      <c r="DN37" s="233" t="s">
        <v>2953</v>
      </c>
      <c r="DO37" s="233" t="s">
        <v>2953</v>
      </c>
      <c r="DP37" s="233" t="s">
        <v>2953</v>
      </c>
      <c r="DQ37" s="233" t="s">
        <v>2953</v>
      </c>
      <c r="DR37" s="233" t="s">
        <v>2953</v>
      </c>
      <c r="DS37" s="233" t="s">
        <v>2953</v>
      </c>
      <c r="DT37" s="233"/>
      <c r="DU37" s="233"/>
      <c r="DV37" s="233"/>
      <c r="DW37" s="233"/>
      <c r="DX37" s="233"/>
      <c r="DY37" s="233"/>
      <c r="DZ37" s="233"/>
      <c r="EA37" s="233"/>
      <c r="EB37" s="233"/>
      <c r="EC37" s="233"/>
      <c r="ED37" s="233"/>
      <c r="EE37" s="397"/>
      <c r="EF37" s="368" t="s">
        <v>54</v>
      </c>
      <c r="EG37" s="369"/>
      <c r="EH37" s="370"/>
      <c r="EI37" s="233" t="s">
        <v>2951</v>
      </c>
      <c r="EJ37" s="233" t="s">
        <v>2951</v>
      </c>
      <c r="EK37" s="233" t="s">
        <v>2951</v>
      </c>
      <c r="EL37" s="233" t="s">
        <v>2953</v>
      </c>
      <c r="EM37" s="233" t="s">
        <v>2953</v>
      </c>
      <c r="EN37" s="233" t="s">
        <v>2951</v>
      </c>
      <c r="EO37" s="233" t="s">
        <v>2951</v>
      </c>
      <c r="EP37" s="233" t="s">
        <v>2951</v>
      </c>
      <c r="EQ37" s="233" t="s">
        <v>374</v>
      </c>
      <c r="ER37" s="233" t="s">
        <v>2953</v>
      </c>
      <c r="ES37" s="233" t="s">
        <v>2953</v>
      </c>
      <c r="ET37" s="233" t="s">
        <v>2953</v>
      </c>
      <c r="EU37" s="233" t="s">
        <v>2953</v>
      </c>
      <c r="EV37" s="233" t="s">
        <v>2951</v>
      </c>
      <c r="EW37" s="233"/>
      <c r="EX37" s="233"/>
      <c r="EY37" s="233"/>
      <c r="EZ37" s="233"/>
      <c r="FA37" s="233"/>
      <c r="FB37" s="233"/>
      <c r="FC37" s="233"/>
      <c r="FD37" s="233"/>
      <c r="FE37" s="233"/>
      <c r="FF37" s="233"/>
      <c r="FG37" s="233"/>
      <c r="FH37" s="233"/>
      <c r="FI37" s="233"/>
      <c r="FJ37" s="233"/>
      <c r="FK37" s="233"/>
      <c r="FL37" s="397"/>
      <c r="FM37" s="368" t="s">
        <v>54</v>
      </c>
      <c r="FN37" s="369"/>
      <c r="FO37" s="370"/>
      <c r="FP37" s="233" t="s">
        <v>375</v>
      </c>
      <c r="FQ37" s="233" t="s">
        <v>2953</v>
      </c>
      <c r="FR37" s="233" t="s">
        <v>2953</v>
      </c>
      <c r="FS37" s="233" t="s">
        <v>2951</v>
      </c>
      <c r="FT37" s="233" t="s">
        <v>2953</v>
      </c>
      <c r="FU37" s="233"/>
      <c r="FV37" s="233"/>
      <c r="FW37" s="233"/>
      <c r="FX37" s="233"/>
      <c r="FY37" s="233"/>
      <c r="FZ37" s="233"/>
      <c r="GA37" s="233"/>
      <c r="GB37" s="233"/>
      <c r="GC37" s="233"/>
      <c r="GD37" s="233"/>
      <c r="GE37" s="233"/>
      <c r="GF37" s="233"/>
      <c r="GG37" s="233"/>
      <c r="GH37" s="233"/>
      <c r="GI37" s="233"/>
      <c r="GJ37" s="233"/>
      <c r="GK37" s="233"/>
      <c r="GL37" s="233"/>
      <c r="GM37" s="233"/>
      <c r="GN37" s="233"/>
      <c r="GO37" s="233"/>
      <c r="GP37" s="233"/>
      <c r="GQ37" s="233"/>
      <c r="GR37" s="233"/>
      <c r="GS37" s="397"/>
      <c r="GT37" s="368" t="s">
        <v>54</v>
      </c>
      <c r="GU37" s="369"/>
      <c r="GV37" s="370"/>
      <c r="GW37" s="233"/>
      <c r="GX37" s="233"/>
      <c r="GY37" s="233"/>
      <c r="GZ37" s="233"/>
      <c r="HA37" s="233"/>
      <c r="HB37" s="233"/>
      <c r="HC37" s="233"/>
      <c r="HD37" s="233"/>
      <c r="HE37" s="233"/>
      <c r="HF37" s="233"/>
      <c r="HG37" s="233"/>
      <c r="HH37" s="233"/>
      <c r="HI37" s="233"/>
      <c r="HJ37" s="233"/>
      <c r="HK37" s="233"/>
      <c r="HL37" s="233"/>
      <c r="HM37" s="233"/>
      <c r="HN37" s="233"/>
      <c r="HO37" s="233"/>
      <c r="HP37" s="233"/>
      <c r="HQ37" s="233"/>
      <c r="HR37" s="233"/>
      <c r="HS37" s="233"/>
      <c r="HT37" s="233"/>
      <c r="HU37" s="233"/>
      <c r="HV37" s="233"/>
      <c r="HW37" s="233"/>
      <c r="HX37" s="233"/>
      <c r="HY37" s="233"/>
      <c r="HZ37" s="397"/>
    </row>
    <row r="38" spans="1:234" ht="15" customHeight="1" thickBot="1">
      <c r="A38" s="405" t="s">
        <v>3568</v>
      </c>
      <c r="B38" s="406"/>
      <c r="C38" s="406"/>
      <c r="D38" s="132" t="s">
        <v>632</v>
      </c>
      <c r="E38" s="72" t="s">
        <v>632</v>
      </c>
      <c r="F38" s="72" t="s">
        <v>632</v>
      </c>
      <c r="G38" s="72" t="s">
        <v>632</v>
      </c>
      <c r="H38" s="72" t="s">
        <v>632</v>
      </c>
      <c r="I38" s="72" t="s">
        <v>632</v>
      </c>
      <c r="J38" s="72" t="s">
        <v>632</v>
      </c>
      <c r="K38" s="72" t="s">
        <v>632</v>
      </c>
      <c r="L38" s="72" t="s">
        <v>632</v>
      </c>
      <c r="M38" s="72" t="s">
        <v>632</v>
      </c>
      <c r="N38" s="72" t="s">
        <v>632</v>
      </c>
      <c r="O38" s="72" t="s">
        <v>632</v>
      </c>
      <c r="P38" s="72" t="s">
        <v>632</v>
      </c>
      <c r="Q38" s="72" t="s">
        <v>632</v>
      </c>
      <c r="R38" s="72" t="s">
        <v>632</v>
      </c>
      <c r="S38" s="72" t="s">
        <v>632</v>
      </c>
      <c r="T38" s="73" t="s">
        <v>632</v>
      </c>
      <c r="U38" s="73" t="s">
        <v>632</v>
      </c>
      <c r="V38" s="73" t="s">
        <v>632</v>
      </c>
      <c r="W38" s="73" t="s">
        <v>632</v>
      </c>
      <c r="X38" s="73" t="s">
        <v>632</v>
      </c>
      <c r="Y38" s="73" t="s">
        <v>632</v>
      </c>
      <c r="Z38" s="73" t="s">
        <v>632</v>
      </c>
      <c r="AA38" s="73" t="s">
        <v>632</v>
      </c>
      <c r="AB38" s="72" t="s">
        <v>632</v>
      </c>
      <c r="AC38" s="73" t="s">
        <v>632</v>
      </c>
      <c r="AD38" s="73" t="s">
        <v>632</v>
      </c>
      <c r="AE38" s="73" t="s">
        <v>632</v>
      </c>
      <c r="AF38" s="73" t="s">
        <v>632</v>
      </c>
      <c r="AG38" s="73" t="s">
        <v>632</v>
      </c>
      <c r="AH38" s="73" t="s">
        <v>632</v>
      </c>
      <c r="AI38" s="73" t="s">
        <v>632</v>
      </c>
      <c r="AJ38" s="5" t="s">
        <v>144</v>
      </c>
      <c r="AK38" s="76" t="s">
        <v>632</v>
      </c>
      <c r="AL38" s="72" t="s">
        <v>632</v>
      </c>
      <c r="AM38" s="72" t="s">
        <v>632</v>
      </c>
      <c r="AN38" s="72" t="s">
        <v>632</v>
      </c>
      <c r="AO38" s="72" t="s">
        <v>632</v>
      </c>
      <c r="AP38" s="72" t="s">
        <v>632</v>
      </c>
      <c r="AQ38" s="72" t="s">
        <v>632</v>
      </c>
      <c r="AR38" s="72" t="s">
        <v>632</v>
      </c>
      <c r="AS38" s="72" t="s">
        <v>632</v>
      </c>
      <c r="AT38" s="72" t="s">
        <v>632</v>
      </c>
      <c r="AU38" s="72" t="s">
        <v>632</v>
      </c>
      <c r="AV38" s="72" t="s">
        <v>632</v>
      </c>
      <c r="AW38" s="72" t="s">
        <v>632</v>
      </c>
      <c r="AX38" s="72" t="s">
        <v>632</v>
      </c>
      <c r="AY38" s="72" t="s">
        <v>632</v>
      </c>
      <c r="AZ38" s="72" t="s">
        <v>632</v>
      </c>
      <c r="BA38" s="73" t="s">
        <v>632</v>
      </c>
      <c r="BB38" s="73" t="s">
        <v>632</v>
      </c>
      <c r="BC38" s="73" t="s">
        <v>632</v>
      </c>
      <c r="BD38" s="73" t="s">
        <v>632</v>
      </c>
      <c r="BE38" s="73" t="s">
        <v>632</v>
      </c>
      <c r="BF38" s="73" t="s">
        <v>632</v>
      </c>
      <c r="BG38" s="73" t="s">
        <v>632</v>
      </c>
      <c r="BH38" s="73" t="s">
        <v>632</v>
      </c>
      <c r="BI38" s="72" t="s">
        <v>632</v>
      </c>
      <c r="BJ38" s="73" t="s">
        <v>632</v>
      </c>
      <c r="BK38" s="73" t="s">
        <v>632</v>
      </c>
      <c r="BL38" s="73" t="s">
        <v>632</v>
      </c>
      <c r="BM38" s="73" t="s">
        <v>632</v>
      </c>
      <c r="BN38" s="73" t="s">
        <v>632</v>
      </c>
      <c r="BO38" s="73" t="s">
        <v>632</v>
      </c>
      <c r="BP38" s="73" t="s">
        <v>632</v>
      </c>
      <c r="BQ38" s="5" t="s">
        <v>144</v>
      </c>
      <c r="BR38" s="76" t="s">
        <v>632</v>
      </c>
      <c r="BS38" s="72" t="s">
        <v>632</v>
      </c>
      <c r="BT38" s="72" t="s">
        <v>632</v>
      </c>
      <c r="BU38" s="72" t="s">
        <v>632</v>
      </c>
      <c r="BV38" s="72" t="s">
        <v>632</v>
      </c>
      <c r="BW38" s="72" t="s">
        <v>632</v>
      </c>
      <c r="BX38" s="72" t="s">
        <v>632</v>
      </c>
      <c r="BY38" s="72" t="s">
        <v>632</v>
      </c>
      <c r="BZ38" s="72" t="s">
        <v>632</v>
      </c>
      <c r="CA38" s="72" t="s">
        <v>632</v>
      </c>
      <c r="CB38" s="72" t="s">
        <v>632</v>
      </c>
      <c r="CC38" s="72" t="s">
        <v>632</v>
      </c>
      <c r="CD38" s="72" t="s">
        <v>632</v>
      </c>
      <c r="CE38" s="72" t="s">
        <v>632</v>
      </c>
      <c r="CF38" s="72" t="s">
        <v>632</v>
      </c>
      <c r="CG38" s="72" t="s">
        <v>632</v>
      </c>
      <c r="CH38" s="73" t="s">
        <v>632</v>
      </c>
      <c r="CI38" s="73" t="s">
        <v>632</v>
      </c>
      <c r="CJ38" s="73" t="s">
        <v>632</v>
      </c>
      <c r="CK38" s="73" t="s">
        <v>632</v>
      </c>
      <c r="CL38" s="73" t="s">
        <v>632</v>
      </c>
      <c r="CM38" s="73" t="s">
        <v>632</v>
      </c>
      <c r="CN38" s="73" t="s">
        <v>632</v>
      </c>
      <c r="CO38" s="73" t="s">
        <v>632</v>
      </c>
      <c r="CP38" s="72" t="s">
        <v>632</v>
      </c>
      <c r="CQ38" s="73" t="s">
        <v>632</v>
      </c>
      <c r="CR38" s="73" t="s">
        <v>632</v>
      </c>
      <c r="CS38" s="73" t="s">
        <v>632</v>
      </c>
      <c r="CT38" s="73" t="s">
        <v>632</v>
      </c>
      <c r="CU38" s="73" t="s">
        <v>632</v>
      </c>
      <c r="CV38" s="73" t="s">
        <v>632</v>
      </c>
      <c r="CW38" s="73" t="s">
        <v>632</v>
      </c>
      <c r="CX38" s="5" t="s">
        <v>144</v>
      </c>
      <c r="CY38" s="76" t="s">
        <v>632</v>
      </c>
      <c r="CZ38" s="72" t="s">
        <v>632</v>
      </c>
      <c r="DA38" s="72" t="s">
        <v>632</v>
      </c>
      <c r="DB38" s="72" t="s">
        <v>632</v>
      </c>
      <c r="DC38" s="72" t="s">
        <v>632</v>
      </c>
      <c r="DD38" s="72" t="s">
        <v>632</v>
      </c>
      <c r="DE38" s="72" t="s">
        <v>632</v>
      </c>
      <c r="DF38" s="72" t="s">
        <v>632</v>
      </c>
      <c r="DG38" s="72" t="s">
        <v>632</v>
      </c>
      <c r="DH38" s="72" t="s">
        <v>632</v>
      </c>
      <c r="DI38" s="72" t="s">
        <v>632</v>
      </c>
      <c r="DJ38" s="72" t="s">
        <v>632</v>
      </c>
      <c r="DK38" s="72" t="s">
        <v>632</v>
      </c>
      <c r="DL38" s="72" t="s">
        <v>632</v>
      </c>
      <c r="DM38" s="72" t="s">
        <v>632</v>
      </c>
      <c r="DN38" s="72" t="s">
        <v>632</v>
      </c>
      <c r="DO38" s="73" t="s">
        <v>632</v>
      </c>
      <c r="DP38" s="73" t="s">
        <v>632</v>
      </c>
      <c r="DQ38" s="73" t="s">
        <v>632</v>
      </c>
      <c r="DR38" s="73" t="s">
        <v>632</v>
      </c>
      <c r="DS38" s="73" t="s">
        <v>632</v>
      </c>
      <c r="DT38" s="73" t="s">
        <v>632</v>
      </c>
      <c r="DU38" s="73" t="s">
        <v>632</v>
      </c>
      <c r="DV38" s="73" t="s">
        <v>632</v>
      </c>
      <c r="DW38" s="72" t="s">
        <v>632</v>
      </c>
      <c r="DX38" s="73" t="s">
        <v>632</v>
      </c>
      <c r="DY38" s="73" t="s">
        <v>632</v>
      </c>
      <c r="DZ38" s="73" t="s">
        <v>632</v>
      </c>
      <c r="EA38" s="73" t="s">
        <v>632</v>
      </c>
      <c r="EB38" s="73" t="s">
        <v>632</v>
      </c>
      <c r="EC38" s="73" t="s">
        <v>632</v>
      </c>
      <c r="ED38" s="73" t="s">
        <v>632</v>
      </c>
      <c r="EE38" s="5" t="s">
        <v>144</v>
      </c>
      <c r="EF38" s="76" t="s">
        <v>632</v>
      </c>
      <c r="EG38" s="72" t="s">
        <v>632</v>
      </c>
      <c r="EH38" s="72" t="s">
        <v>632</v>
      </c>
      <c r="EI38" s="72" t="s">
        <v>632</v>
      </c>
      <c r="EJ38" s="72" t="s">
        <v>632</v>
      </c>
      <c r="EK38" s="72" t="s">
        <v>632</v>
      </c>
      <c r="EL38" s="72" t="s">
        <v>632</v>
      </c>
      <c r="EM38" s="72" t="s">
        <v>632</v>
      </c>
      <c r="EN38" s="72" t="s">
        <v>632</v>
      </c>
      <c r="EO38" s="72" t="s">
        <v>632</v>
      </c>
      <c r="EP38" s="72" t="s">
        <v>632</v>
      </c>
      <c r="EQ38" s="72" t="s">
        <v>632</v>
      </c>
      <c r="ER38" s="72" t="s">
        <v>632</v>
      </c>
      <c r="ES38" s="72" t="s">
        <v>632</v>
      </c>
      <c r="ET38" s="72" t="s">
        <v>632</v>
      </c>
      <c r="EU38" s="72" t="s">
        <v>632</v>
      </c>
      <c r="EV38" s="73" t="s">
        <v>632</v>
      </c>
      <c r="EW38" s="73" t="s">
        <v>632</v>
      </c>
      <c r="EX38" s="73" t="s">
        <v>632</v>
      </c>
      <c r="EY38" s="73" t="s">
        <v>632</v>
      </c>
      <c r="EZ38" s="73" t="s">
        <v>632</v>
      </c>
      <c r="FA38" s="73" t="s">
        <v>632</v>
      </c>
      <c r="FB38" s="73" t="s">
        <v>632</v>
      </c>
      <c r="FC38" s="73" t="s">
        <v>632</v>
      </c>
      <c r="FD38" s="72" t="s">
        <v>632</v>
      </c>
      <c r="FE38" s="73" t="s">
        <v>632</v>
      </c>
      <c r="FF38" s="73" t="s">
        <v>632</v>
      </c>
      <c r="FG38" s="73" t="s">
        <v>632</v>
      </c>
      <c r="FH38" s="73" t="s">
        <v>632</v>
      </c>
      <c r="FI38" s="73" t="s">
        <v>632</v>
      </c>
      <c r="FJ38" s="73" t="s">
        <v>632</v>
      </c>
      <c r="FK38" s="73" t="s">
        <v>632</v>
      </c>
      <c r="FL38" s="5" t="s">
        <v>144</v>
      </c>
      <c r="FM38" s="76" t="s">
        <v>632</v>
      </c>
      <c r="FN38" s="72" t="s">
        <v>632</v>
      </c>
      <c r="FO38" s="72" t="s">
        <v>632</v>
      </c>
      <c r="FP38" s="72" t="s">
        <v>632</v>
      </c>
      <c r="FQ38" s="72" t="s">
        <v>632</v>
      </c>
      <c r="FR38" s="72" t="s">
        <v>632</v>
      </c>
      <c r="FS38" s="72" t="s">
        <v>632</v>
      </c>
      <c r="FT38" s="72" t="s">
        <v>632</v>
      </c>
      <c r="FU38" s="72" t="s">
        <v>632</v>
      </c>
      <c r="FV38" s="72" t="s">
        <v>632</v>
      </c>
      <c r="FW38" s="72" t="s">
        <v>632</v>
      </c>
      <c r="FX38" s="72" t="s">
        <v>632</v>
      </c>
      <c r="FY38" s="72" t="s">
        <v>632</v>
      </c>
      <c r="FZ38" s="72" t="s">
        <v>632</v>
      </c>
      <c r="GA38" s="72" t="s">
        <v>632</v>
      </c>
      <c r="GB38" s="72" t="s">
        <v>632</v>
      </c>
      <c r="GC38" s="73" t="s">
        <v>632</v>
      </c>
      <c r="GD38" s="73" t="s">
        <v>632</v>
      </c>
      <c r="GE38" s="73" t="s">
        <v>632</v>
      </c>
      <c r="GF38" s="73" t="s">
        <v>632</v>
      </c>
      <c r="GG38" s="73" t="s">
        <v>632</v>
      </c>
      <c r="GH38" s="73" t="s">
        <v>632</v>
      </c>
      <c r="GI38" s="73" t="s">
        <v>632</v>
      </c>
      <c r="GJ38" s="73" t="s">
        <v>632</v>
      </c>
      <c r="GK38" s="72" t="s">
        <v>632</v>
      </c>
      <c r="GL38" s="73" t="s">
        <v>632</v>
      </c>
      <c r="GM38" s="73" t="s">
        <v>632</v>
      </c>
      <c r="GN38" s="73" t="s">
        <v>632</v>
      </c>
      <c r="GO38" s="73" t="s">
        <v>632</v>
      </c>
      <c r="GP38" s="73" t="s">
        <v>632</v>
      </c>
      <c r="GQ38" s="73" t="s">
        <v>632</v>
      </c>
      <c r="GR38" s="73" t="s">
        <v>632</v>
      </c>
      <c r="GS38" s="5" t="s">
        <v>144</v>
      </c>
      <c r="GT38" s="76" t="s">
        <v>632</v>
      </c>
      <c r="GU38" s="72" t="s">
        <v>632</v>
      </c>
      <c r="GV38" s="72" t="s">
        <v>632</v>
      </c>
      <c r="GW38" s="72" t="s">
        <v>632</v>
      </c>
      <c r="GX38" s="72" t="s">
        <v>632</v>
      </c>
      <c r="GY38" s="72" t="s">
        <v>632</v>
      </c>
      <c r="GZ38" s="72" t="s">
        <v>632</v>
      </c>
      <c r="HA38" s="72" t="s">
        <v>632</v>
      </c>
      <c r="HB38" s="72" t="s">
        <v>632</v>
      </c>
      <c r="HC38" s="72" t="s">
        <v>632</v>
      </c>
      <c r="HD38" s="72" t="s">
        <v>632</v>
      </c>
      <c r="HE38" s="72" t="s">
        <v>632</v>
      </c>
      <c r="HF38" s="72" t="s">
        <v>632</v>
      </c>
      <c r="HG38" s="72" t="s">
        <v>632</v>
      </c>
      <c r="HH38" s="72" t="s">
        <v>632</v>
      </c>
      <c r="HI38" s="72" t="s">
        <v>632</v>
      </c>
      <c r="HJ38" s="73" t="s">
        <v>632</v>
      </c>
      <c r="HK38" s="73" t="s">
        <v>632</v>
      </c>
      <c r="HL38" s="73" t="s">
        <v>632</v>
      </c>
      <c r="HM38" s="73" t="s">
        <v>632</v>
      </c>
      <c r="HN38" s="73" t="s">
        <v>632</v>
      </c>
      <c r="HO38" s="73" t="s">
        <v>632</v>
      </c>
      <c r="HP38" s="73" t="s">
        <v>632</v>
      </c>
      <c r="HQ38" s="73" t="s">
        <v>632</v>
      </c>
      <c r="HR38" s="72" t="s">
        <v>632</v>
      </c>
      <c r="HS38" s="73" t="s">
        <v>632</v>
      </c>
      <c r="HT38" s="73" t="s">
        <v>632</v>
      </c>
      <c r="HU38" s="73" t="s">
        <v>632</v>
      </c>
      <c r="HV38" s="73" t="s">
        <v>632</v>
      </c>
      <c r="HW38" s="73" t="s">
        <v>632</v>
      </c>
      <c r="HX38" s="73" t="s">
        <v>632</v>
      </c>
      <c r="HY38" s="73" t="s">
        <v>632</v>
      </c>
      <c r="HZ38" s="5" t="s">
        <v>144</v>
      </c>
    </row>
    <row r="39" spans="1:234" ht="15" customHeight="1">
      <c r="A39" s="439" t="s">
        <v>683</v>
      </c>
      <c r="B39" s="90" t="s">
        <v>673</v>
      </c>
      <c r="C39" s="120">
        <v>40908</v>
      </c>
      <c r="D39" s="202"/>
      <c r="E39" s="211"/>
      <c r="F39" s="211"/>
      <c r="G39" s="211"/>
      <c r="H39" s="211"/>
      <c r="I39" s="211"/>
      <c r="J39" s="211"/>
      <c r="K39" s="211"/>
      <c r="L39" s="211"/>
      <c r="M39" s="211"/>
      <c r="N39" s="211"/>
      <c r="O39" s="211"/>
      <c r="P39" s="211"/>
      <c r="Q39" s="211"/>
      <c r="R39" s="211"/>
      <c r="S39" s="211"/>
      <c r="T39" s="211"/>
      <c r="U39" s="211"/>
      <c r="V39" s="211"/>
      <c r="W39" s="211"/>
      <c r="X39" s="211"/>
      <c r="Y39" s="211"/>
      <c r="Z39" s="211"/>
      <c r="AA39" s="220"/>
      <c r="AB39" s="211"/>
      <c r="AC39" s="211"/>
      <c r="AD39" s="211"/>
      <c r="AE39" s="211"/>
      <c r="AF39" s="211"/>
      <c r="AG39" s="211"/>
      <c r="AH39" s="211"/>
      <c r="AI39" s="211"/>
      <c r="AJ39" s="79">
        <f>(IF(ISBLANK(G39),0,G39-$G$34)+IF(ISBLANK(H39),0,H39-$H$34)+IF(ISBLANK(I39),0,I39-$I$34)+IF(ISBLANK(J39),0,J39-$J$34)+IF(ISBLANK(K39),0,K39-$K$34)+IF(ISBLANK(L39),0,L39-$L$34)+IF(ISBLANK(M39),0,M39-$M$34)+IF(ISBLANK(N39),0,N39-$N$34)+IF(ISBLANK(O39),0,O39-$O$34)+IF(ISBLANK(P39),0,P39-$P$34)+IF(ISBLANK(Q39),0,Q39-$Q$34)+IF(ISBLANK(R39),0,R39-$R$34)+IF(ISBLANK(S39),0,S39-$S$34)+IF(ISBLANK(T39),0,T39-$T$34)+IF(ISBLANK(U39),0,U39-$U$34)+IF(ISBLANK(V39),0,V39-$V$34)+IF(ISBLANK(W39),0,W39-$W$34)+IF(ISBLANK(X39),0,X39-$X$34)+IF(ISBLANK(Y39),0,Y39-$Y$34)+IF(ISBLANK(Z39),0,Z39-$Z$34)+IF(ISBLANK(AA39),0,AA39-$AA$34)+IF(ISBLANK(AB39),0,AB39-$AB$34)+IF(ISBLANK(AC39),0,AC39-$AC$34)+IF(ISBLANK(AD39),0,AD39-$AD$34)+IF(ISBLANK(AE39),0,AE39-$AE$34)+IF(ISBLANK(AF39),0,AF39-$AF$34)+IF(ISBLANK(AG39),0,AG39-$AG$34)+IF(ISBLANK(AH39),0,AH39-$AH$34)+IF(ISBLANK(AI39),0,AI39-$AI$34))/30</f>
        <v>0</v>
      </c>
      <c r="AK39" s="75"/>
      <c r="AL39" s="75"/>
      <c r="AM39" s="75"/>
      <c r="AN39" s="75"/>
      <c r="AO39" s="75"/>
      <c r="AP39" s="75"/>
      <c r="AQ39" s="75"/>
      <c r="AR39" s="75"/>
      <c r="AS39" s="75"/>
      <c r="AT39" s="75"/>
      <c r="AU39" s="75"/>
      <c r="AV39" s="75"/>
      <c r="AW39" s="75"/>
      <c r="AX39" s="75"/>
      <c r="AY39" s="75"/>
      <c r="AZ39" s="75"/>
      <c r="BA39" s="75"/>
      <c r="BB39" s="75"/>
      <c r="BC39" s="75"/>
      <c r="BD39" s="75"/>
      <c r="BE39" s="75"/>
      <c r="BF39" s="75"/>
      <c r="BG39" s="75"/>
      <c r="BH39" s="110"/>
      <c r="BI39" s="75"/>
      <c r="BJ39" s="75"/>
      <c r="BK39" s="75"/>
      <c r="BL39" s="75"/>
      <c r="BM39" s="75"/>
      <c r="BN39" s="75"/>
      <c r="BO39" s="75"/>
      <c r="BP39" s="75"/>
      <c r="BQ39" s="79">
        <f>(IF(ISBLANK(AN39),0,AN39-$AN$34)+IF(ISBLANK(AO39),0,AO39-$AO$34)+IF(ISBLANK(AP39),0,AP39-$AP$34)+IF(ISBLANK(AQ39),0,AQ39-$AQ$34)+IF(ISBLANK(AR39),0,AR39-$AR$34)+IF(ISBLANK(AS39),0,AS39-$AS$34)+IF(ISBLANK(AT39),0,AT39-$AT$34)+IF(ISBLANK(AU39),0,AU39-$AU$34)+IF(ISBLANK(AV39),0,AV39-$AV$34)+IF(ISBLANK(AW39),0,AW39-$AW$34)+IF(ISBLANK(AX39),0,AX39-$AX$34)+IF(ISBLANK(AY39),0,AY39-$AY$34)+IF(ISBLANK(AZ39),0,AZ39-$AZ$34)+IF(ISBLANK(BA39),0,BA39-$BA$34)+IF(ISBLANK(BB39),0,BB39-$BB$34)+IF(ISBLANK(BC39),0,BC39-$BC$34)+IF(ISBLANK(BD39),0,BD39-$BD$34)+IF(ISBLANK(BE39),0,BE39-$BE$34)+IF(ISBLANK(BF39),0,BF39-$BF$34)+IF(ISBLANK(BG39),0,BG39-$BG$34)+IF(ISBLANK(BH39),0,BH39-$BH$34)+IF(ISBLANK(BI39),0,BI39-$BI$34)+IF(ISBLANK(BJ39),0,BJ39-$BJ$34)+IF(ISBLANK(BK39),0,BK39-$BK$34)+IF(ISBLANK(BL39),0,BL39-$BL$34)+IF(ISBLANK(BM39),0,BM39-$BM$34)+IF(ISBLANK(BN39),0,BN39-$BN$34)+IF(ISBLANK(BO39),0,BO39-$BO$34)+IF(ISBLANK(BP39),0,BP39-$BP$34))/30</f>
        <v>0</v>
      </c>
      <c r="BR39" s="75"/>
      <c r="BS39" s="75"/>
      <c r="BT39" s="75"/>
      <c r="BU39" s="75"/>
      <c r="BV39" s="75"/>
      <c r="BW39" s="75"/>
      <c r="BX39" s="75"/>
      <c r="BY39" s="75"/>
      <c r="BZ39" s="75"/>
      <c r="CA39" s="75"/>
      <c r="CB39" s="75"/>
      <c r="CC39" s="75"/>
      <c r="CD39" s="75"/>
      <c r="CE39" s="75"/>
      <c r="CF39" s="75"/>
      <c r="CG39" s="75"/>
      <c r="CH39" s="75"/>
      <c r="CI39" s="75"/>
      <c r="CJ39" s="75"/>
      <c r="CK39" s="75"/>
      <c r="CL39" s="75"/>
      <c r="CM39" s="75"/>
      <c r="CN39" s="75"/>
      <c r="CO39" s="110"/>
      <c r="CP39" s="75"/>
      <c r="CQ39" s="75"/>
      <c r="CR39" s="75"/>
      <c r="CS39" s="75"/>
      <c r="CT39" s="75"/>
      <c r="CU39" s="75"/>
      <c r="CV39" s="75"/>
      <c r="CW39" s="75"/>
      <c r="CX39" s="79">
        <f>(IF(ISBLANK(BU39),0,BU39-$BU$34)+IF(ISBLANK(BV39),0,BV39-$BV$34)+IF(ISBLANK(BW39),0,BW39-$BW$34)+IF(ISBLANK(BX39),0,BX39-$BX$34)+IF(ISBLANK(BY39),0,BY39-$BY$34)+IF(ISBLANK(BZ39),0,BZ39-$BZ$34)+IF(ISBLANK(CA39),0,CA39-$CA$34)+IF(ISBLANK(CB39),0,CB39-$CB$34)+IF(ISBLANK(CC39),0,CC39-$CC$34)+IF(ISBLANK(CD39),0,CD39-$CD$34)+IF(ISBLANK(CE39),0,CE39-$CE$34)+IF(ISBLANK(CF39),0,CF39-$CF$34)+IF(ISBLANK(CG39),0,CG39-$CG$34)+IF(ISBLANK(CH39),0,CH39-$CH$34)+IF(ISBLANK(CI39),0,CI39-$CI$34)+IF(ISBLANK(CJ39),0,CJ39-$CJ$34)+IF(ISBLANK(CK39),0,CK39-$CK$34)+IF(ISBLANK(CL39),0,CL39-$CL$34)+IF(ISBLANK(CM39),0,CM39-$CM$34)+IF(ISBLANK(CN39),0,CN39-$CN$34)+IF(ISBLANK(CO39),0,CO39-$CO$34)+IF(ISBLANK(CP39),0,CP39-$CP$34)+IF(ISBLANK(CQ39),0,CQ39-$CQ$34)+IF(ISBLANK(CR39),0,CR39-$CR$34)+IF(ISBLANK(CS39),0,CS39-$CS$34)+IF(ISBLANK(CT39),0,CT39-$CT$34)+IF(ISBLANK(CU39),0,CU39-$CU$34)+IF(ISBLANK(CV39),0,CV39-$CV$34)+IF(ISBLANK(CW39),0,CW39-$CW$34))/30</f>
        <v>0</v>
      </c>
      <c r="CY39" s="75"/>
      <c r="CZ39" s="75"/>
      <c r="DA39" s="75"/>
      <c r="DB39" s="75"/>
      <c r="DC39" s="75"/>
      <c r="DD39" s="75"/>
      <c r="DE39" s="75"/>
      <c r="DF39" s="75"/>
      <c r="DG39" s="75"/>
      <c r="DH39" s="75"/>
      <c r="DI39" s="75"/>
      <c r="DJ39" s="75"/>
      <c r="DK39" s="75"/>
      <c r="DL39" s="75"/>
      <c r="DM39" s="75"/>
      <c r="DN39" s="75"/>
      <c r="DO39" s="75"/>
      <c r="DP39" s="75"/>
      <c r="DQ39" s="75"/>
      <c r="DR39" s="75"/>
      <c r="DS39" s="75"/>
      <c r="DT39" s="75"/>
      <c r="DU39" s="75"/>
      <c r="DV39" s="110"/>
      <c r="DW39" s="75"/>
      <c r="DX39" s="75"/>
      <c r="DY39" s="75"/>
      <c r="DZ39" s="75"/>
      <c r="EA39" s="75"/>
      <c r="EB39" s="75"/>
      <c r="EC39" s="75"/>
      <c r="ED39" s="75"/>
      <c r="EE39" s="79">
        <f>(IF(ISBLANK(DB39),0,DB39-$DB$34)+IF(ISBLANK(DC39),0,DC39-$DC$34)+IF(ISBLANK(DD39),0,DD39-$DD$34)+IF(ISBLANK(DE39),0,DE39-$DE$34)+IF(ISBLANK(DF39),0,DF39-$DF$34)+IF(ISBLANK(DG39),0,DG39-$DG$34)+IF(ISBLANK(DH39),0,DH39-$DH$34)+IF(ISBLANK(DI39),0,DI39-$DI$34)+IF(ISBLANK(DJ39),0,DJ39-$DJ$34)+IF(ISBLANK(DK39),0,DK39-$DK$34)+IF(ISBLANK(DL39),0,DL39-$DL$34)+IF(ISBLANK(DM39),0,DM39-$DM$34)+IF(ISBLANK(DN39),0,DN39-$DN$34)+IF(ISBLANK(DO39),0,DO39-$DO$34)+IF(ISBLANK(DP39),0,DP39-$DP$34)+IF(ISBLANK(DQ39),0,DQ39-$DQ$34)+IF(ISBLANK(DR39),0,DR39-$DR$34)+IF(ISBLANK(DS39),0,DS39-$DS$34)+IF(ISBLANK(DT39),0,DT39-$DT$34)+IF(ISBLANK(DU39),0,DU39-$DU$34)+IF(ISBLANK(DV39),0,DV39-$DV$34)+IF(ISBLANK(DW39),0,DW39-$DW$34)+IF(ISBLANK(DX39),0,DX39-$DX$34)+IF(ISBLANK(DY39),0,DY39-$DY$34)+IF(ISBLANK(DZ39),0,DZ39-$DZ$34)+IF(ISBLANK(EA39),0,EA39-$EA$34)+IF(ISBLANK(EB39),0,EB39-$EB$34)+IF(ISBLANK(EC39),0,EC39-$EC$34)+IF(ISBLANK(ED39),0,ED39-$ED$34))/30</f>
        <v>0</v>
      </c>
      <c r="EF39" s="75"/>
      <c r="EG39" s="75"/>
      <c r="EH39" s="75"/>
      <c r="EI39" s="75"/>
      <c r="EJ39" s="75"/>
      <c r="EK39" s="75"/>
      <c r="EL39" s="75"/>
      <c r="EM39" s="75"/>
      <c r="EN39" s="75"/>
      <c r="EO39" s="75"/>
      <c r="EP39" s="75"/>
      <c r="EQ39" s="75"/>
      <c r="ER39" s="75"/>
      <c r="ES39" s="75"/>
      <c r="ET39" s="75"/>
      <c r="EU39" s="75"/>
      <c r="EV39" s="75"/>
      <c r="EW39" s="75"/>
      <c r="EX39" s="75"/>
      <c r="EY39" s="75"/>
      <c r="EZ39" s="75"/>
      <c r="FA39" s="75"/>
      <c r="FB39" s="75"/>
      <c r="FC39" s="75"/>
      <c r="FD39" s="75"/>
      <c r="FE39" s="75"/>
      <c r="FF39" s="75"/>
      <c r="FG39" s="75"/>
      <c r="FH39" s="75"/>
      <c r="FI39" s="75"/>
      <c r="FJ39" s="75"/>
      <c r="FK39" s="75"/>
      <c r="FL39" s="79">
        <f>(IF(ISBLANK(EI39),0,EI39-$EI$34)+IF(ISBLANK(EJ39),0,EJ39-$EJ$34)+IF(ISBLANK(EK39),0,EK39-$EK$34)+IF(ISBLANK(EL39),0,EL39-$EL$34)+IF(ISBLANK(EM39),0,EM39-$EM$34)+IF(ISBLANK(EN39),0,EN39-$EN$34)+IF(ISBLANK(EO39),0,EO39-$EO$34)+IF(ISBLANK(EP39),0,EP39-$EP$34)+IF(ISBLANK(EQ39),0,EQ39-$EQ$34)+IF(ISBLANK(ER39),0,ER39-$ER$34)+IF(ISBLANK(ES39),0,ES39-$ES$34)+IF(ISBLANK(ET39),0,ET39-$ET$34)+IF(ISBLANK(EU39),0,EU39-$EU$34)+IF(ISBLANK(EV39),0,EV39-$EV$34)+IF(ISBLANK(EW39),0,EW39-$EW$34)+IF(ISBLANK(EX39),0,EX39-$EX$34)+IF(ISBLANK(EY39),0,EY39-$EY$34)+IF(ISBLANK(EZ39),0,EZ39-$EZ$34)+IF(ISBLANK(FA39),0,FA39-$FA$34)+IF(ISBLANK(FB39),0,FB39-$FB$34)+IF(ISBLANK(FC39),0,FC39-$FC$34)+IF(ISBLANK(FD39),0,FD39-$FD$34)+IF(ISBLANK(FE39),0,FE39-$FE$34)+IF(ISBLANK(FF39),0,FF39-$FF$34)+IF(ISBLANK(FG39),0,FG39-$FG$34)+IF(ISBLANK(FH39),0,FH39-$FH$34)+IF(ISBLANK(FI39),0,FI39-$FI$34)+IF(ISBLANK(FJ39),0,FJ39-$FJ$34)+IF(ISBLANK(FK39),0,FK39-$FK$34))/30</f>
        <v>0</v>
      </c>
      <c r="FM39" s="75"/>
      <c r="FN39" s="75"/>
      <c r="FO39" s="75"/>
      <c r="FP39" s="75"/>
      <c r="FQ39" s="75"/>
      <c r="FR39" s="75"/>
      <c r="FS39" s="75"/>
      <c r="FT39" s="75"/>
      <c r="FU39" s="75"/>
      <c r="FV39" s="75"/>
      <c r="FW39" s="75"/>
      <c r="FX39" s="75"/>
      <c r="FY39" s="75"/>
      <c r="FZ39" s="75"/>
      <c r="GA39" s="75"/>
      <c r="GB39" s="75"/>
      <c r="GC39" s="75"/>
      <c r="GD39" s="75"/>
      <c r="GE39" s="75"/>
      <c r="GF39" s="75"/>
      <c r="GG39" s="75"/>
      <c r="GH39" s="75"/>
      <c r="GI39" s="75"/>
      <c r="GJ39" s="75"/>
      <c r="GK39" s="75"/>
      <c r="GL39" s="75"/>
      <c r="GM39" s="75"/>
      <c r="GN39" s="75"/>
      <c r="GO39" s="75"/>
      <c r="GP39" s="75"/>
      <c r="GQ39" s="75"/>
      <c r="GR39" s="75"/>
      <c r="GS39" s="79">
        <f>(IF(ISBLANK(FP39),0,FP39-$FP$34)+IF(ISBLANK(FQ39),0,FQ39-$FQ$34)+IF(ISBLANK(FR39),0,FR39-$FR$34)+IF(ISBLANK(FS39),0,FS39-$FS$34)+IF(ISBLANK(FT39),0,FT39-$FT$34)+IF(ISBLANK(FU39),0,FU39-$FU$34)+IF(ISBLANK(FV39),0,FV39-$FV$34)+IF(ISBLANK(FW39),0,FW39-$FW$34)+IF(ISBLANK(FX39),0,FX39-$FX$34)+IF(ISBLANK(FY39),0,FY39-$FY$34)+IF(ISBLANK(FZ39),0,FZ39-$FZ$34)+IF(ISBLANK(GA39),0,GA39-$GA$34)+IF(ISBLANK(GB39),0,GB39-$GB$34)+IF(ISBLANK(GC39),0,GC39-$GC$34)+IF(ISBLANK(GD39),0,GD39-$GD$34)+IF(ISBLANK(GE39),0,GE39-$GE$34)+IF(ISBLANK(GF39),0,GF39-$GF$34)+IF(ISBLANK(GG39),0,GG39-$GG$34)+IF(ISBLANK(GH39),0,GH39-$GH$34)+IF(ISBLANK(GI39),0,GI39-$GI$34)+IF(ISBLANK(GJ39),0,GJ39-$GJ$34)+IF(ISBLANK(GK39),0,GK39-$GK$34)+IF(ISBLANK(GL39),0,GL39-$GL$34)+IF(ISBLANK(GM39),0,GM39-$GM$34)+IF(ISBLANK(GN39),0,GN39-$GN$34)+IF(ISBLANK(GO39),0,GO39-$GO$34)+IF(ISBLANK(GP39),0,GP39-$GP$34)+IF(ISBLANK(GQ39),0,GQ39-$GQ$34)+IF(ISBLANK(GR39),0,GR39-$GR$34))/30</f>
        <v>0</v>
      </c>
      <c r="GT39" s="75"/>
      <c r="GU39" s="75"/>
      <c r="GV39" s="75"/>
      <c r="GW39" s="75"/>
      <c r="GX39" s="75"/>
      <c r="GY39" s="75"/>
      <c r="GZ39" s="75"/>
      <c r="HA39" s="75"/>
      <c r="HB39" s="75"/>
      <c r="HC39" s="75"/>
      <c r="HD39" s="75"/>
      <c r="HE39" s="75"/>
      <c r="HF39" s="75"/>
      <c r="HG39" s="75"/>
      <c r="HH39" s="75"/>
      <c r="HI39" s="75"/>
      <c r="HJ39" s="75"/>
      <c r="HK39" s="75"/>
      <c r="HL39" s="75"/>
      <c r="HM39" s="75"/>
      <c r="HN39" s="75"/>
      <c r="HO39" s="75"/>
      <c r="HP39" s="75"/>
      <c r="HQ39" s="110"/>
      <c r="HR39" s="75"/>
      <c r="HS39" s="75"/>
      <c r="HT39" s="75"/>
      <c r="HU39" s="75"/>
      <c r="HV39" s="75"/>
      <c r="HW39" s="75"/>
      <c r="HX39" s="75"/>
      <c r="HY39" s="75"/>
      <c r="HZ39" s="79">
        <f>(IF(ISBLANK(GW39),0,GW39-$GW$34)+IF(ISBLANK(GX39),0,GX39-$GX$34)+IF(ISBLANK(GY39),0,GY39-$GY$34)+IF(ISBLANK(GZ39),0,GZ39-$GZ$34)+IF(ISBLANK(HA39),0,HA39-$HA$34)+IF(ISBLANK(HB39),0,HB39-$HB$34)+IF(ISBLANK(HC39),0,HC39-$HC$34)+IF(ISBLANK(HD39),0,HD39-$HD$34)+IF(ISBLANK(HE39),0,HE39-$HE$34)+IF(ISBLANK(HF39),0,HF39-$HF$34)+IF(ISBLANK(HG39),0,HG39-$HG$34)+IF(ISBLANK(HH39),0,HH39-$HH$34)+IF(ISBLANK(HI39),0,HI39-$HI$34)+IF(ISBLANK(HJ39),0,HJ39-$HJ$34)+IF(ISBLANK(HK39),0,HK39-$HK$34)+IF(ISBLANK(HL39),0,HL39-$HL$34)+IF(ISBLANK(HM39),0,HM39-$HM$34)+IF(ISBLANK(HN39),0,HN39-$HN$34)+IF(ISBLANK(HO39),0,HO39-$HO$34)+IF(ISBLANK(HP39),0,HP39-$HP$34)+IF(ISBLANK(HQ39),0,HQ39-$HQ$34)+IF(ISBLANK(HR39),0,HR39-$HR$34)+IF(ISBLANK(HS39),0,HS39-$HS$34)+IF(ISBLANK(HT39),0,HT39-$HT$34)+IF(ISBLANK(HU39),0,HU39-$HU$34)+IF(ISBLANK(HV39),0,HV39-$HV$34)+IF(ISBLANK(HW39),0,HW39-$HW$34)+IF(ISBLANK(HX39),0,HX39-$HX$34)+IF(ISBLANK(HY39),0,HY39-$HY$34))/30</f>
        <v>0</v>
      </c>
    </row>
    <row r="40" spans="1:234" ht="15" customHeight="1">
      <c r="A40" s="440"/>
      <c r="B40" s="91" t="s">
        <v>670</v>
      </c>
      <c r="C40" s="121">
        <v>40939</v>
      </c>
      <c r="D40" s="203"/>
      <c r="E40" s="212"/>
      <c r="F40" s="212"/>
      <c r="G40" s="212"/>
      <c r="H40" s="212"/>
      <c r="I40" s="212"/>
      <c r="J40" s="212"/>
      <c r="K40" s="212"/>
      <c r="L40" s="212"/>
      <c r="M40" s="212"/>
      <c r="N40" s="212"/>
      <c r="O40" s="212"/>
      <c r="P40" s="212"/>
      <c r="Q40" s="212"/>
      <c r="R40" s="212"/>
      <c r="S40" s="212"/>
      <c r="T40" s="212"/>
      <c r="U40" s="212"/>
      <c r="V40" s="212"/>
      <c r="W40" s="212"/>
      <c r="X40" s="212"/>
      <c r="Y40" s="212"/>
      <c r="Z40" s="212"/>
      <c r="AA40" s="221"/>
      <c r="AB40" s="212"/>
      <c r="AC40" s="212"/>
      <c r="AD40" s="212"/>
      <c r="AE40" s="212"/>
      <c r="AF40" s="212"/>
      <c r="AG40" s="212"/>
      <c r="AH40" s="212"/>
      <c r="AI40" s="212"/>
      <c r="AJ40" s="80">
        <f t="shared" ref="AJ40:AJ79" si="0">(IF(ISBLANK(G40),0,G40-$G$34)+IF(ISBLANK(H40),0,H40-$H$34)+IF(ISBLANK(I40),0,I40-$I$34)+IF(ISBLANK(J40),0,J40-$J$34)+IF(ISBLANK(K40),0,K40-$K$34)+IF(ISBLANK(L40),0,L40-$L$34)+IF(ISBLANK(M40),0,M40-$M$34)+IF(ISBLANK(N40),0,N40-$N$34)+IF(ISBLANK(O40),0,O40-$O$34)+IF(ISBLANK(P40),0,P40-$P$34)+IF(ISBLANK(Q40),0,Q40-$Q$34)+IF(ISBLANK(R40),0,R40-$R$34)+IF(ISBLANK(S40),0,S40-$S$34)+IF(ISBLANK(T40),0,T40-$T$34)+IF(ISBLANK(U40),0,U40-$U$34)+IF(ISBLANK(V40),0,V40-$V$34)+IF(ISBLANK(W40),0,W40-$W$34)+IF(ISBLANK(X40),0,X40-$X$34)+IF(ISBLANK(Y40),0,Y40-$Y$34)+IF(ISBLANK(Z40),0,Z40-$Z$34)+IF(ISBLANK(AA40),0,AA40-$AA$34)+IF(ISBLANK(AB40),0,AB40-$AB$34)+IF(ISBLANK(AC40),0,AC40-$AC$34)+IF(ISBLANK(AD40),0,AD40-$AD$34)+IF(ISBLANK(AE40),0,AE40-$AE$34)+IF(ISBLANK(AF40),0,AF40-$AF$34)+IF(ISBLANK(AG40),0,AG40-$AG$34)+IF(ISBLANK(AH40),0,AH40-$AH$34)+IF(ISBLANK(AI40),0,AI40-$AI$34))/30</f>
        <v>0</v>
      </c>
      <c r="AK40" s="74"/>
      <c r="AL40" s="74"/>
      <c r="AM40" s="74"/>
      <c r="AN40" s="74"/>
      <c r="AO40" s="74"/>
      <c r="AP40" s="74"/>
      <c r="AQ40" s="74"/>
      <c r="AR40" s="74"/>
      <c r="AS40" s="74"/>
      <c r="AT40" s="74"/>
      <c r="AU40" s="74"/>
      <c r="AV40" s="74"/>
      <c r="AW40" s="74"/>
      <c r="AX40" s="74"/>
      <c r="AY40" s="74"/>
      <c r="AZ40" s="74"/>
      <c r="BA40" s="74"/>
      <c r="BB40" s="74"/>
      <c r="BC40" s="74"/>
      <c r="BD40" s="74"/>
      <c r="BE40" s="74"/>
      <c r="BF40" s="74"/>
      <c r="BG40" s="74"/>
      <c r="BH40" s="74"/>
      <c r="BI40" s="74"/>
      <c r="BJ40" s="74"/>
      <c r="BK40" s="74"/>
      <c r="BL40" s="74"/>
      <c r="BM40" s="74"/>
      <c r="BN40" s="74"/>
      <c r="BO40" s="74"/>
      <c r="BP40" s="74"/>
      <c r="BQ40" s="80">
        <f t="shared" ref="BQ40:BQ79" si="1">(IF(ISBLANK(AN40),0,AN40-$AN$34)+IF(ISBLANK(AO40),0,AO40-$AO$34)+IF(ISBLANK(AP40),0,AP40-$AP$34)+IF(ISBLANK(AQ40),0,AQ40-$AQ$34)+IF(ISBLANK(AR40),0,AR40-$AR$34)+IF(ISBLANK(AS40),0,AS40-$AS$34)+IF(ISBLANK(AT40),0,AT40-$AT$34)+IF(ISBLANK(AU40),0,AU40-$AU$34)+IF(ISBLANK(AV40),0,AV40-$AV$34)+IF(ISBLANK(AW40),0,AW40-$AW$34)+IF(ISBLANK(AX40),0,AX40-$AX$34)+IF(ISBLANK(AY40),0,AY40-$AY$34)+IF(ISBLANK(AZ40),0,AZ40-$AZ$34)+IF(ISBLANK(BA40),0,BA40-$BA$34)+IF(ISBLANK(BB40),0,BB40-$BB$34)+IF(ISBLANK(BC40),0,BC40-$BC$34)+IF(ISBLANK(BD40),0,BD40-$BD$34)+IF(ISBLANK(BE40),0,BE40-$BE$34)+IF(ISBLANK(BF40),0,BF40-$BF$34)+IF(ISBLANK(BG40),0,BG40-$BG$34)+IF(ISBLANK(BH40),0,BH40-$BH$34)+IF(ISBLANK(BI40),0,BI40-$BI$34)+IF(ISBLANK(BJ40),0,BJ40-$BJ$34)+IF(ISBLANK(BK40),0,BK40-$BK$34)+IF(ISBLANK(BL40),0,BL40-$BL$34)+IF(ISBLANK(BM40),0,BM40-$BM$34)+IF(ISBLANK(BN40),0,BN40-$BN$34)+IF(ISBLANK(BO40),0,BO40-$BO$34)+IF(ISBLANK(BP40),0,BP40-$BP$34))/30</f>
        <v>0</v>
      </c>
      <c r="BR40" s="74"/>
      <c r="BS40" s="74"/>
      <c r="BT40" s="74"/>
      <c r="BU40" s="74"/>
      <c r="BV40" s="74"/>
      <c r="BW40" s="74"/>
      <c r="BX40" s="74"/>
      <c r="BY40" s="74"/>
      <c r="BZ40" s="74"/>
      <c r="CA40" s="74"/>
      <c r="CB40" s="74"/>
      <c r="CC40" s="74"/>
      <c r="CD40" s="74"/>
      <c r="CE40" s="74"/>
      <c r="CF40" s="74"/>
      <c r="CG40" s="74"/>
      <c r="CH40" s="74"/>
      <c r="CI40" s="74"/>
      <c r="CJ40" s="74"/>
      <c r="CK40" s="74"/>
      <c r="CL40" s="74"/>
      <c r="CM40" s="74"/>
      <c r="CN40" s="74"/>
      <c r="CO40" s="74"/>
      <c r="CP40" s="74"/>
      <c r="CQ40" s="74"/>
      <c r="CR40" s="74"/>
      <c r="CS40" s="74"/>
      <c r="CT40" s="74"/>
      <c r="CU40" s="74"/>
      <c r="CV40" s="74"/>
      <c r="CW40" s="74"/>
      <c r="CX40" s="80">
        <f t="shared" ref="CX40:CX79" si="2">(IF(ISBLANK(BU40),0,BU40-$BU$34)+IF(ISBLANK(BV40),0,BV40-$BV$34)+IF(ISBLANK(BW40),0,BW40-$BW$34)+IF(ISBLANK(BX40),0,BX40-$BX$34)+IF(ISBLANK(BY40),0,BY40-$BY$34)+IF(ISBLANK(BZ40),0,BZ40-$BZ$34)+IF(ISBLANK(CA40),0,CA40-$CA$34)+IF(ISBLANK(CB40),0,CB40-$CB$34)+IF(ISBLANK(CC40),0,CC40-$CC$34)+IF(ISBLANK(CD40),0,CD40-$CD$34)+IF(ISBLANK(CE40),0,CE40-$CE$34)+IF(ISBLANK(CF40),0,CF40-$CF$34)+IF(ISBLANK(CG40),0,CG40-$CG$34)+IF(ISBLANK(CH40),0,CH40-$CH$34)+IF(ISBLANK(CI40),0,CI40-$CI$34)+IF(ISBLANK(CJ40),0,CJ40-$CJ$34)+IF(ISBLANK(CK40),0,CK40-$CK$34)+IF(ISBLANK(CL40),0,CL40-$CL$34)+IF(ISBLANK(CM40),0,CM40-$CM$34)+IF(ISBLANK(CN40),0,CN40-$CN$34)+IF(ISBLANK(CO40),0,CO40-$CO$34)+IF(ISBLANK(CP40),0,CP40-$CP$34)+IF(ISBLANK(CQ40),0,CQ40-$CQ$34)+IF(ISBLANK(CR40),0,CR40-$CR$34)+IF(ISBLANK(CS40),0,CS40-$CS$34)+IF(ISBLANK(CT40),0,CT40-$CT$34)+IF(ISBLANK(CU40),0,CU40-$CU$34)+IF(ISBLANK(CV40),0,CV40-$CV$34)+IF(ISBLANK(CW40),0,CW40-$CW$34))/30</f>
        <v>0</v>
      </c>
      <c r="CY40" s="74"/>
      <c r="CZ40" s="74"/>
      <c r="DA40" s="74"/>
      <c r="DB40" s="74"/>
      <c r="DC40" s="74"/>
      <c r="DD40" s="74"/>
      <c r="DE40" s="74"/>
      <c r="DF40" s="74"/>
      <c r="DG40" s="74"/>
      <c r="DH40" s="74"/>
      <c r="DI40" s="74"/>
      <c r="DJ40" s="74"/>
      <c r="DK40" s="74"/>
      <c r="DL40" s="74"/>
      <c r="DM40" s="74"/>
      <c r="DN40" s="74"/>
      <c r="DO40" s="74"/>
      <c r="DP40" s="74"/>
      <c r="DQ40" s="74"/>
      <c r="DR40" s="74"/>
      <c r="DS40" s="74"/>
      <c r="DT40" s="74"/>
      <c r="DU40" s="74"/>
      <c r="DV40" s="74"/>
      <c r="DW40" s="74"/>
      <c r="DX40" s="74"/>
      <c r="DY40" s="74"/>
      <c r="DZ40" s="74"/>
      <c r="EA40" s="74"/>
      <c r="EB40" s="74"/>
      <c r="EC40" s="74"/>
      <c r="ED40" s="74"/>
      <c r="EE40" s="80">
        <f t="shared" ref="EE40:EE79" si="3">(IF(ISBLANK(DB40),0,DB40-$DB$34)+IF(ISBLANK(DC40),0,DC40-$DC$34)+IF(ISBLANK(DD40),0,DD40-$DD$34)+IF(ISBLANK(DE40),0,DE40-$DE$34)+IF(ISBLANK(DF40),0,DF40-$DF$34)+IF(ISBLANK(DG40),0,DG40-$DG$34)+IF(ISBLANK(DH40),0,DH40-$DH$34)+IF(ISBLANK(DI40),0,DI40-$DI$34)+IF(ISBLANK(DJ40),0,DJ40-$DJ$34)+IF(ISBLANK(DK40),0,DK40-$DK$34)+IF(ISBLANK(DL40),0,DL40-$DL$34)+IF(ISBLANK(DM40),0,DM40-$DM$34)+IF(ISBLANK(DN40),0,DN40-$DN$34)+IF(ISBLANK(DO40),0,DO40-$DO$34)+IF(ISBLANK(DP40),0,DP40-$DP$34)+IF(ISBLANK(DQ40),0,DQ40-$DQ$34)+IF(ISBLANK(DR40),0,DR40-$DR$34)+IF(ISBLANK(DS40),0,DS40-$DS$34)+IF(ISBLANK(DT40),0,DT40-$DT$34)+IF(ISBLANK(DU40),0,DU40-$DU$34)+IF(ISBLANK(DV40),0,DV40-$DV$34)+IF(ISBLANK(DW40),0,DW40-$DW$34)+IF(ISBLANK(DX40),0,DX40-$DX$34)+IF(ISBLANK(DY40),0,DY40-$DY$34)+IF(ISBLANK(DZ40),0,DZ40-$DZ$34)+IF(ISBLANK(EA40),0,EA40-$EA$34)+IF(ISBLANK(EB40),0,EB40-$EB$34)+IF(ISBLANK(EC40),0,EC40-$EC$34)+IF(ISBLANK(ED40),0,ED40-$ED$34))/30</f>
        <v>0</v>
      </c>
      <c r="EF40" s="74"/>
      <c r="EG40" s="74"/>
      <c r="EH40" s="74"/>
      <c r="EI40" s="74"/>
      <c r="EJ40" s="74"/>
      <c r="EK40" s="74"/>
      <c r="EL40" s="74"/>
      <c r="EM40" s="74"/>
      <c r="EN40" s="74"/>
      <c r="EO40" s="74"/>
      <c r="EP40" s="74"/>
      <c r="EQ40" s="74"/>
      <c r="ER40" s="74"/>
      <c r="ES40" s="74"/>
      <c r="ET40" s="74"/>
      <c r="EU40" s="74"/>
      <c r="EV40" s="74"/>
      <c r="EW40" s="74"/>
      <c r="EX40" s="74"/>
      <c r="EY40" s="74"/>
      <c r="EZ40" s="74"/>
      <c r="FA40" s="74"/>
      <c r="FB40" s="74"/>
      <c r="FC40" s="74"/>
      <c r="FD40" s="74"/>
      <c r="FE40" s="74"/>
      <c r="FF40" s="74"/>
      <c r="FG40" s="74"/>
      <c r="FH40" s="74"/>
      <c r="FI40" s="74"/>
      <c r="FJ40" s="74"/>
      <c r="FK40" s="74"/>
      <c r="FL40" s="80">
        <f t="shared" ref="FL40:FL79" si="4">(IF(ISBLANK(EI40),0,EI40-$EI$34)+IF(ISBLANK(EJ40),0,EJ40-$EJ$34)+IF(ISBLANK(EK40),0,EK40-$EK$34)+IF(ISBLANK(EL40),0,EL40-$EL$34)+IF(ISBLANK(EM40),0,EM40-$EM$34)+IF(ISBLANK(EN40),0,EN40-$EN$34)+IF(ISBLANK(EO40),0,EO40-$EO$34)+IF(ISBLANK(EP40),0,EP40-$EP$34)+IF(ISBLANK(EQ40),0,EQ40-$EQ$34)+IF(ISBLANK(ER40),0,ER40-$ER$34)+IF(ISBLANK(ES40),0,ES40-$ES$34)+IF(ISBLANK(ET40),0,ET40-$ET$34)+IF(ISBLANK(EU40),0,EU40-$EU$34)+IF(ISBLANK(EV40),0,EV40-$EV$34)+IF(ISBLANK(EW40),0,EW40-$EW$34)+IF(ISBLANK(EX40),0,EX40-$EX$34)+IF(ISBLANK(EY40),0,EY40-$EY$34)+IF(ISBLANK(EZ40),0,EZ40-$EZ$34)+IF(ISBLANK(FA40),0,FA40-$FA$34)+IF(ISBLANK(FB40),0,FB40-$FB$34)+IF(ISBLANK(FC40),0,FC40-$FC$34)+IF(ISBLANK(FD40),0,FD40-$FD$34)+IF(ISBLANK(FE40),0,FE40-$FE$34)+IF(ISBLANK(FF40),0,FF40-$FF$34)+IF(ISBLANK(FG40),0,FG40-$FG$34)+IF(ISBLANK(FH40),0,FH40-$FH$34)+IF(ISBLANK(FI40),0,FI40-$FI$34)+IF(ISBLANK(FJ40),0,FJ40-$FJ$34)+IF(ISBLANK(FK40),0,FK40-$FK$34))/30</f>
        <v>0</v>
      </c>
      <c r="FM40" s="74"/>
      <c r="FN40" s="74"/>
      <c r="FO40" s="74"/>
      <c r="FP40" s="74"/>
      <c r="FQ40" s="74"/>
      <c r="FR40" s="74"/>
      <c r="FS40" s="74"/>
      <c r="FT40" s="74"/>
      <c r="FU40" s="74"/>
      <c r="FV40" s="74"/>
      <c r="FW40" s="74"/>
      <c r="FX40" s="74"/>
      <c r="FY40" s="74"/>
      <c r="FZ40" s="74"/>
      <c r="GA40" s="74"/>
      <c r="GB40" s="74"/>
      <c r="GC40" s="74"/>
      <c r="GD40" s="74"/>
      <c r="GE40" s="74"/>
      <c r="GF40" s="74"/>
      <c r="GG40" s="74"/>
      <c r="GH40" s="74"/>
      <c r="GI40" s="74"/>
      <c r="GJ40" s="74"/>
      <c r="GK40" s="74"/>
      <c r="GL40" s="74"/>
      <c r="GM40" s="74"/>
      <c r="GN40" s="74"/>
      <c r="GO40" s="74"/>
      <c r="GP40" s="74"/>
      <c r="GQ40" s="74"/>
      <c r="GR40" s="74"/>
      <c r="GS40" s="80">
        <f t="shared" ref="GS40:GS79" si="5">(IF(ISBLANK(FP40),0,FP40-$FP$34)+IF(ISBLANK(FQ40),0,FQ40-$FQ$34)+IF(ISBLANK(FR40),0,FR40-$FR$34)+IF(ISBLANK(FS40),0,FS40-$FS$34)+IF(ISBLANK(FT40),0,FT40-$FT$34)+IF(ISBLANK(FU40),0,FU40-$FU$34)+IF(ISBLANK(FV40),0,FV40-$FV$34)+IF(ISBLANK(FW40),0,FW40-$FW$34)+IF(ISBLANK(FX40),0,FX40-$FX$34)+IF(ISBLANK(FY40),0,FY40-$FY$34)+IF(ISBLANK(FZ40),0,FZ40-$FZ$34)+IF(ISBLANK(GA40),0,GA40-$GA$34)+IF(ISBLANK(GB40),0,GB40-$GB$34)+IF(ISBLANK(GC40),0,GC40-$GC$34)+IF(ISBLANK(GD40),0,GD40-$GD$34)+IF(ISBLANK(GE40),0,GE40-$GE$34)+IF(ISBLANK(GF40),0,GF40-$GF$34)+IF(ISBLANK(GG40),0,GG40-$GG$34)+IF(ISBLANK(GH40),0,GH40-$GH$34)+IF(ISBLANK(GI40),0,GI40-$GI$34)+IF(ISBLANK(GJ40),0,GJ40-$GJ$34)+IF(ISBLANK(GK40),0,GK40-$GK$34)+IF(ISBLANK(GL40),0,GL40-$GL$34)+IF(ISBLANK(GM40),0,GM40-$GM$34)+IF(ISBLANK(GN40),0,GN40-$GN$34)+IF(ISBLANK(GO40),0,GO40-$GO$34)+IF(ISBLANK(GP40),0,GP40-$GP$34)+IF(ISBLANK(GQ40),0,GQ40-$GQ$34)+IF(ISBLANK(GR40),0,GR40-$GR$34))/30</f>
        <v>0</v>
      </c>
      <c r="GT40" s="74"/>
      <c r="GU40" s="74"/>
      <c r="GV40" s="74"/>
      <c r="GW40" s="74"/>
      <c r="GX40" s="74"/>
      <c r="GY40" s="74"/>
      <c r="GZ40" s="74"/>
      <c r="HA40" s="74"/>
      <c r="HB40" s="74"/>
      <c r="HC40" s="74"/>
      <c r="HD40" s="74"/>
      <c r="HE40" s="74"/>
      <c r="HF40" s="74"/>
      <c r="HG40" s="74"/>
      <c r="HH40" s="74"/>
      <c r="HI40" s="74"/>
      <c r="HJ40" s="74"/>
      <c r="HK40" s="74"/>
      <c r="HL40" s="74"/>
      <c r="HM40" s="74"/>
      <c r="HN40" s="74"/>
      <c r="HO40" s="74"/>
      <c r="HP40" s="74"/>
      <c r="HQ40" s="74"/>
      <c r="HR40" s="74"/>
      <c r="HS40" s="74"/>
      <c r="HT40" s="74"/>
      <c r="HU40" s="74"/>
      <c r="HV40" s="74"/>
      <c r="HW40" s="74"/>
      <c r="HX40" s="74"/>
      <c r="HY40" s="74"/>
      <c r="HZ40" s="80">
        <f t="shared" ref="HZ40:HZ79" si="6">(IF(ISBLANK(GW40),0,GW40-$GW$34)+IF(ISBLANK(GX40),0,GX40-$GX$34)+IF(ISBLANK(GY40),0,GY40-$GY$34)+IF(ISBLANK(GZ40),0,GZ40-$GZ$34)+IF(ISBLANK(HA40),0,HA40-$HA$34)+IF(ISBLANK(HB40),0,HB40-$HB$34)+IF(ISBLANK(HC40),0,HC40-$HC$34)+IF(ISBLANK(HD40),0,HD40-$HD$34)+IF(ISBLANK(HE40),0,HE40-$HE$34)+IF(ISBLANK(HF40),0,HF40-$HF$34)+IF(ISBLANK(HG40),0,HG40-$HG$34)+IF(ISBLANK(HH40),0,HH40-$HH$34)+IF(ISBLANK(HI40),0,HI40-$HI$34)+IF(ISBLANK(HJ40),0,HJ40-$HJ$34)+IF(ISBLANK(HK40),0,HK40-$HK$34)+IF(ISBLANK(HL40),0,HL40-$HL$34)+IF(ISBLANK(HM40),0,HM40-$HM$34)+IF(ISBLANK(HN40),0,HN40-$HN$34)+IF(ISBLANK(HO40),0,HO40-$HO$34)+IF(ISBLANK(HP40),0,HP40-$HP$34)+IF(ISBLANK(HQ40),0,HQ40-$HQ$34)+IF(ISBLANK(HR40),0,HR40-$HR$34)+IF(ISBLANK(HS40),0,HS40-$HS$34)+IF(ISBLANK(HT40),0,HT40-$HT$34)+IF(ISBLANK(HU40),0,HU40-$HU$34)+IF(ISBLANK(HV40),0,HV40-$HV$34)+IF(ISBLANK(HW40),0,HW40-$HW$34)+IF(ISBLANK(HX40),0,HX40-$HX$34)+IF(ISBLANK(HY40),0,HY40-$HY$34))/30</f>
        <v>0</v>
      </c>
    </row>
    <row r="41" spans="1:234" ht="15" customHeight="1">
      <c r="A41" s="440"/>
      <c r="B41" s="91" t="s">
        <v>671</v>
      </c>
      <c r="C41" s="121">
        <v>40967</v>
      </c>
      <c r="D41" s="204"/>
      <c r="E41" s="213"/>
      <c r="F41" s="213"/>
      <c r="G41" s="213"/>
      <c r="H41" s="213"/>
      <c r="I41" s="213"/>
      <c r="J41" s="213"/>
      <c r="K41" s="213"/>
      <c r="L41" s="213"/>
      <c r="M41" s="213"/>
      <c r="N41" s="213"/>
      <c r="O41" s="213"/>
      <c r="P41" s="213"/>
      <c r="Q41" s="213"/>
      <c r="R41" s="213"/>
      <c r="S41" s="213"/>
      <c r="T41" s="213"/>
      <c r="U41" s="213"/>
      <c r="V41" s="213"/>
      <c r="W41" s="213"/>
      <c r="X41" s="213"/>
      <c r="Y41" s="213"/>
      <c r="Z41" s="213"/>
      <c r="AA41" s="222"/>
      <c r="AB41" s="213"/>
      <c r="AC41" s="213"/>
      <c r="AD41" s="213"/>
      <c r="AE41" s="213"/>
      <c r="AF41" s="213"/>
      <c r="AG41" s="213"/>
      <c r="AH41" s="213"/>
      <c r="AI41" s="213"/>
      <c r="AJ41" s="81">
        <f t="shared" si="0"/>
        <v>0</v>
      </c>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81">
        <f t="shared" si="1"/>
        <v>0</v>
      </c>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2"/>
      <c r="CQ41" s="32"/>
      <c r="CR41" s="32"/>
      <c r="CS41" s="32"/>
      <c r="CT41" s="32"/>
      <c r="CU41" s="32"/>
      <c r="CV41" s="32"/>
      <c r="CW41" s="32"/>
      <c r="CX41" s="81">
        <f t="shared" si="2"/>
        <v>0</v>
      </c>
      <c r="CY41" s="32"/>
      <c r="CZ41" s="32"/>
      <c r="DA41" s="32"/>
      <c r="DB41" s="32"/>
      <c r="DC41" s="32"/>
      <c r="DD41" s="32"/>
      <c r="DE41" s="32"/>
      <c r="DF41" s="32"/>
      <c r="DG41" s="32"/>
      <c r="DH41" s="32"/>
      <c r="DI41" s="32"/>
      <c r="DJ41" s="32"/>
      <c r="DK41" s="32"/>
      <c r="DL41" s="32"/>
      <c r="DM41" s="32"/>
      <c r="DN41" s="32"/>
      <c r="DO41" s="32"/>
      <c r="DP41" s="32"/>
      <c r="DQ41" s="32"/>
      <c r="DR41" s="32"/>
      <c r="DS41" s="32"/>
      <c r="DT41" s="32"/>
      <c r="DU41" s="32"/>
      <c r="DV41" s="32"/>
      <c r="DW41" s="32"/>
      <c r="DX41" s="32"/>
      <c r="DY41" s="32"/>
      <c r="DZ41" s="32"/>
      <c r="EA41" s="32"/>
      <c r="EB41" s="32"/>
      <c r="EC41" s="32"/>
      <c r="ED41" s="32"/>
      <c r="EE41" s="81">
        <f t="shared" si="3"/>
        <v>0</v>
      </c>
      <c r="EF41" s="32"/>
      <c r="EG41" s="32"/>
      <c r="EH41" s="32"/>
      <c r="EI41" s="32"/>
      <c r="EJ41" s="32"/>
      <c r="EK41" s="32"/>
      <c r="EL41" s="32"/>
      <c r="EM41" s="32"/>
      <c r="EN41" s="32"/>
      <c r="EO41" s="32"/>
      <c r="EP41" s="32"/>
      <c r="EQ41" s="32"/>
      <c r="ER41" s="32"/>
      <c r="ES41" s="32"/>
      <c r="ET41" s="32"/>
      <c r="EU41" s="32"/>
      <c r="EV41" s="32"/>
      <c r="EW41" s="32"/>
      <c r="EX41" s="32"/>
      <c r="EY41" s="32"/>
      <c r="EZ41" s="32"/>
      <c r="FA41" s="32"/>
      <c r="FB41" s="32"/>
      <c r="FC41" s="32"/>
      <c r="FD41" s="32"/>
      <c r="FE41" s="32"/>
      <c r="FF41" s="32"/>
      <c r="FG41" s="32"/>
      <c r="FH41" s="32"/>
      <c r="FI41" s="32"/>
      <c r="FJ41" s="32"/>
      <c r="FK41" s="32"/>
      <c r="FL41" s="81">
        <f t="shared" si="4"/>
        <v>0</v>
      </c>
      <c r="FM41" s="32"/>
      <c r="FN41" s="32"/>
      <c r="FO41" s="32"/>
      <c r="FP41" s="32"/>
      <c r="FQ41" s="32"/>
      <c r="FR41" s="32"/>
      <c r="FS41" s="32"/>
      <c r="FT41" s="32"/>
      <c r="FU41" s="32"/>
      <c r="FV41" s="32"/>
      <c r="FW41" s="32"/>
      <c r="FX41" s="32"/>
      <c r="FY41" s="32"/>
      <c r="FZ41" s="32"/>
      <c r="GA41" s="32"/>
      <c r="GB41" s="32"/>
      <c r="GC41" s="32"/>
      <c r="GD41" s="32"/>
      <c r="GE41" s="32"/>
      <c r="GF41" s="32"/>
      <c r="GG41" s="32"/>
      <c r="GH41" s="32"/>
      <c r="GI41" s="32"/>
      <c r="GJ41" s="32"/>
      <c r="GK41" s="32"/>
      <c r="GL41" s="32"/>
      <c r="GM41" s="32"/>
      <c r="GN41" s="32"/>
      <c r="GO41" s="32"/>
      <c r="GP41" s="32"/>
      <c r="GQ41" s="32"/>
      <c r="GR41" s="32"/>
      <c r="GS41" s="81">
        <f t="shared" si="5"/>
        <v>0</v>
      </c>
      <c r="GT41" s="32"/>
      <c r="GU41" s="32"/>
      <c r="GV41" s="32"/>
      <c r="GW41" s="32"/>
      <c r="GX41" s="32"/>
      <c r="GY41" s="32"/>
      <c r="GZ41" s="32"/>
      <c r="HA41" s="32"/>
      <c r="HB41" s="32"/>
      <c r="HC41" s="32"/>
      <c r="HD41" s="32"/>
      <c r="HE41" s="32"/>
      <c r="HF41" s="32"/>
      <c r="HG41" s="32"/>
      <c r="HH41" s="32"/>
      <c r="HI41" s="32"/>
      <c r="HJ41" s="32"/>
      <c r="HK41" s="32"/>
      <c r="HL41" s="32"/>
      <c r="HM41" s="32"/>
      <c r="HN41" s="32"/>
      <c r="HO41" s="32"/>
      <c r="HP41" s="32"/>
      <c r="HQ41" s="32"/>
      <c r="HR41" s="32"/>
      <c r="HS41" s="32"/>
      <c r="HT41" s="32"/>
      <c r="HU41" s="32"/>
      <c r="HV41" s="32"/>
      <c r="HW41" s="32"/>
      <c r="HX41" s="32"/>
      <c r="HY41" s="32"/>
      <c r="HZ41" s="81">
        <f t="shared" si="6"/>
        <v>0</v>
      </c>
    </row>
    <row r="42" spans="1:234" ht="15" customHeight="1" thickBot="1">
      <c r="A42" s="440"/>
      <c r="B42" s="92" t="s">
        <v>672</v>
      </c>
      <c r="C42" s="122">
        <v>40999</v>
      </c>
      <c r="D42" s="205">
        <v>41364</v>
      </c>
      <c r="E42" s="214">
        <v>41729</v>
      </c>
      <c r="F42" s="214">
        <v>42094</v>
      </c>
      <c r="G42" s="214"/>
      <c r="H42" s="214"/>
      <c r="I42" s="214"/>
      <c r="J42" s="214"/>
      <c r="K42" s="214"/>
      <c r="L42" s="214"/>
      <c r="M42" s="214"/>
      <c r="N42" s="214"/>
      <c r="O42" s="214"/>
      <c r="P42" s="214"/>
      <c r="Q42" s="214"/>
      <c r="R42" s="214"/>
      <c r="S42" s="214"/>
      <c r="T42" s="214"/>
      <c r="U42" s="214"/>
      <c r="V42" s="214"/>
      <c r="W42" s="214"/>
      <c r="X42" s="214"/>
      <c r="Y42" s="214"/>
      <c r="Z42" s="214"/>
      <c r="AA42" s="223"/>
      <c r="AB42" s="214"/>
      <c r="AC42" s="214"/>
      <c r="AD42" s="214"/>
      <c r="AE42" s="214"/>
      <c r="AF42" s="214"/>
      <c r="AG42" s="214"/>
      <c r="AH42" s="214"/>
      <c r="AI42" s="214"/>
      <c r="AJ42" s="82">
        <f t="shared" si="0"/>
        <v>0</v>
      </c>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82">
        <f t="shared" si="1"/>
        <v>0</v>
      </c>
      <c r="BR42" s="31"/>
      <c r="BS42" s="31"/>
      <c r="BT42" s="31"/>
      <c r="BU42" s="31"/>
      <c r="BV42" s="31"/>
      <c r="BW42" s="31"/>
      <c r="BX42" s="31"/>
      <c r="BY42" s="31"/>
      <c r="BZ42" s="31"/>
      <c r="CA42" s="31"/>
      <c r="CB42" s="31"/>
      <c r="CC42" s="31"/>
      <c r="CD42" s="31"/>
      <c r="CE42" s="31"/>
      <c r="CF42" s="31"/>
      <c r="CG42" s="31"/>
      <c r="CH42" s="31"/>
      <c r="CI42" s="31"/>
      <c r="CJ42" s="31"/>
      <c r="CK42" s="31"/>
      <c r="CL42" s="31"/>
      <c r="CM42" s="31"/>
      <c r="CN42" s="31"/>
      <c r="CO42" s="31"/>
      <c r="CP42" s="31"/>
      <c r="CQ42" s="31"/>
      <c r="CR42" s="31"/>
      <c r="CS42" s="31"/>
      <c r="CT42" s="31"/>
      <c r="CU42" s="31"/>
      <c r="CV42" s="31"/>
      <c r="CW42" s="31"/>
      <c r="CX42" s="82">
        <f t="shared" si="2"/>
        <v>0</v>
      </c>
      <c r="CY42" s="31"/>
      <c r="CZ42" s="31"/>
      <c r="DA42" s="31"/>
      <c r="DB42" s="31"/>
      <c r="DC42" s="31"/>
      <c r="DD42" s="31"/>
      <c r="DE42" s="31"/>
      <c r="DF42" s="31"/>
      <c r="DG42" s="31"/>
      <c r="DH42" s="31"/>
      <c r="DI42" s="31"/>
      <c r="DJ42" s="31"/>
      <c r="DK42" s="31"/>
      <c r="DL42" s="31"/>
      <c r="DM42" s="31"/>
      <c r="DN42" s="31"/>
      <c r="DO42" s="31"/>
      <c r="DP42" s="31"/>
      <c r="DQ42" s="31"/>
      <c r="DR42" s="31"/>
      <c r="DS42" s="31"/>
      <c r="DT42" s="31"/>
      <c r="DU42" s="31"/>
      <c r="DV42" s="31"/>
      <c r="DW42" s="31"/>
      <c r="DX42" s="31"/>
      <c r="DY42" s="31"/>
      <c r="DZ42" s="31"/>
      <c r="EA42" s="31"/>
      <c r="EB42" s="31"/>
      <c r="EC42" s="31"/>
      <c r="ED42" s="31"/>
      <c r="EE42" s="82">
        <f t="shared" si="3"/>
        <v>0</v>
      </c>
      <c r="EF42" s="31"/>
      <c r="EG42" s="31"/>
      <c r="EH42" s="31"/>
      <c r="EI42" s="31"/>
      <c r="EJ42" s="31"/>
      <c r="EK42" s="31"/>
      <c r="EL42" s="31"/>
      <c r="EM42" s="31"/>
      <c r="EN42" s="31"/>
      <c r="EO42" s="31"/>
      <c r="EP42" s="31"/>
      <c r="EQ42" s="31"/>
      <c r="ER42" s="31"/>
      <c r="ES42" s="31"/>
      <c r="ET42" s="31"/>
      <c r="EU42" s="31"/>
      <c r="EV42" s="31"/>
      <c r="EW42" s="31"/>
      <c r="EX42" s="31"/>
      <c r="EY42" s="31"/>
      <c r="EZ42" s="31"/>
      <c r="FA42" s="31"/>
      <c r="FB42" s="31"/>
      <c r="FC42" s="31"/>
      <c r="FD42" s="31"/>
      <c r="FE42" s="31"/>
      <c r="FF42" s="31"/>
      <c r="FG42" s="31"/>
      <c r="FH42" s="31"/>
      <c r="FI42" s="31"/>
      <c r="FJ42" s="31"/>
      <c r="FK42" s="31"/>
      <c r="FL42" s="82">
        <f t="shared" si="4"/>
        <v>0</v>
      </c>
      <c r="FM42" s="31"/>
      <c r="FN42" s="31"/>
      <c r="FO42" s="31"/>
      <c r="FP42" s="31"/>
      <c r="FQ42" s="31"/>
      <c r="FR42" s="31"/>
      <c r="FS42" s="31"/>
      <c r="FT42" s="31"/>
      <c r="FU42" s="31"/>
      <c r="FV42" s="31"/>
      <c r="FW42" s="31"/>
      <c r="FX42" s="31"/>
      <c r="FY42" s="31"/>
      <c r="FZ42" s="31"/>
      <c r="GA42" s="31"/>
      <c r="GB42" s="31"/>
      <c r="GC42" s="31"/>
      <c r="GD42" s="31"/>
      <c r="GE42" s="31"/>
      <c r="GF42" s="31"/>
      <c r="GG42" s="31"/>
      <c r="GH42" s="31"/>
      <c r="GI42" s="31"/>
      <c r="GJ42" s="31"/>
      <c r="GK42" s="31"/>
      <c r="GL42" s="31"/>
      <c r="GM42" s="31"/>
      <c r="GN42" s="31"/>
      <c r="GO42" s="31"/>
      <c r="GP42" s="31"/>
      <c r="GQ42" s="31"/>
      <c r="GR42" s="31"/>
      <c r="GS42" s="82">
        <f t="shared" si="5"/>
        <v>0</v>
      </c>
      <c r="GT42" s="31"/>
      <c r="GU42" s="31"/>
      <c r="GV42" s="31"/>
      <c r="GW42" s="31"/>
      <c r="GX42" s="31"/>
      <c r="GY42" s="31"/>
      <c r="GZ42" s="31"/>
      <c r="HA42" s="31"/>
      <c r="HB42" s="31"/>
      <c r="HC42" s="31"/>
      <c r="HD42" s="31"/>
      <c r="HE42" s="31"/>
      <c r="HF42" s="31"/>
      <c r="HG42" s="31"/>
      <c r="HH42" s="31"/>
      <c r="HI42" s="31"/>
      <c r="HJ42" s="31"/>
      <c r="HK42" s="31"/>
      <c r="HL42" s="31"/>
      <c r="HM42" s="31"/>
      <c r="HN42" s="31"/>
      <c r="HO42" s="31"/>
      <c r="HP42" s="31"/>
      <c r="HQ42" s="31"/>
      <c r="HR42" s="31"/>
      <c r="HS42" s="31"/>
      <c r="HT42" s="31"/>
      <c r="HU42" s="31"/>
      <c r="HV42" s="31"/>
      <c r="HW42" s="31"/>
      <c r="HX42" s="31"/>
      <c r="HY42" s="31"/>
      <c r="HZ42" s="82">
        <f t="shared" si="6"/>
        <v>0</v>
      </c>
    </row>
    <row r="43" spans="1:234" ht="15" customHeight="1" thickTop="1">
      <c r="A43" s="440"/>
      <c r="B43" s="91" t="s">
        <v>674</v>
      </c>
      <c r="C43" s="123">
        <v>41029</v>
      </c>
      <c r="D43" s="206"/>
      <c r="E43" s="215"/>
      <c r="F43" s="215"/>
      <c r="G43" s="215">
        <v>41029</v>
      </c>
      <c r="H43" s="215">
        <v>41213</v>
      </c>
      <c r="I43" s="215">
        <v>41029</v>
      </c>
      <c r="J43" s="215">
        <v>41060</v>
      </c>
      <c r="K43" s="215">
        <v>41090</v>
      </c>
      <c r="L43" s="215">
        <v>41213</v>
      </c>
      <c r="M43" s="215">
        <v>41029</v>
      </c>
      <c r="N43" s="215">
        <v>41029</v>
      </c>
      <c r="O43" s="215">
        <v>41090</v>
      </c>
      <c r="P43" s="215">
        <v>41121</v>
      </c>
      <c r="Q43" s="215">
        <v>41152</v>
      </c>
      <c r="R43" s="215">
        <v>41213</v>
      </c>
      <c r="S43" s="215">
        <v>41213</v>
      </c>
      <c r="T43" s="215">
        <v>41305</v>
      </c>
      <c r="U43" s="215">
        <v>41364</v>
      </c>
      <c r="V43" s="215"/>
      <c r="W43" s="215"/>
      <c r="X43" s="215"/>
      <c r="Y43" s="215"/>
      <c r="Z43" s="215"/>
      <c r="AA43" s="224"/>
      <c r="AB43" s="215"/>
      <c r="AC43" s="215"/>
      <c r="AD43" s="215"/>
      <c r="AE43" s="215"/>
      <c r="AF43" s="215"/>
      <c r="AG43" s="215"/>
      <c r="AH43" s="215"/>
      <c r="AI43" s="215"/>
      <c r="AJ43" s="80">
        <f>(IF(ISBLANK(G43),0,G43-$G$34)+IF(ISBLANK(H43),0,H43-$H$34)+IF(ISBLANK(I43),0,I43-$I$34)+IF(ISBLANK(J43),0,J43-$J$34)+IF(ISBLANK(K43),0,K43-$K$34)+IF(ISBLANK(L43),0,L43-$L$34)+IF(ISBLANK(M43),0,M43-$M$34)+IF(ISBLANK(N43),0,N43-$N$34)+IF(ISBLANK(O43),0,O43-$O$34)+IF(ISBLANK(P43),0,P43-$P$34)+IF(ISBLANK(Q43),0,Q43-$Q$34)+IF(ISBLANK(R43),0,R43-$R$34)+IF(ISBLANK(S43),0,S43-$S$34)+IF(ISBLANK(T43),0,T43-$T$34)+IF(ISBLANK(U43),0,U43-$U$34)+IF(ISBLANK(V43),0,V43-$V$34)+IF(ISBLANK(W43),0,W43-$W$34)+IF(ISBLANK(X43),0,X43-$X$34)+IF(ISBLANK(Y43),0,Y43-$Y$34)+IF(ISBLANK(Z43),0,Z43-$Z$34)+IF(ISBLANK(AA43),0,AA43-$AA$34)+IF(ISBLANK(AB43),0,AB43-$AB$34)+IF(ISBLANK(AC43),0,AC43-$AC$34)+IF(ISBLANK(AD43),0,AD43-$AD$34)+IF(ISBLANK(AE43),0,AE43-$AE$34)+IF(ISBLANK(AF43),0,AF43-$AF$34)+IF(ISBLANK(AG43),0,AG43-$AG$34)+IF(ISBLANK(AH43),0,AH43-$AH$34)+IF(ISBLANK(AI43),0,AI43-$AI$34))/30</f>
        <v>0</v>
      </c>
      <c r="AK43" s="36"/>
      <c r="AL43" s="36"/>
      <c r="AM43" s="36"/>
      <c r="AN43" s="36">
        <v>41029</v>
      </c>
      <c r="AO43" s="36">
        <v>41121</v>
      </c>
      <c r="AP43" s="36">
        <v>41213</v>
      </c>
      <c r="AQ43" s="36">
        <v>41305</v>
      </c>
      <c r="AR43" s="36">
        <v>41029</v>
      </c>
      <c r="AS43" s="36">
        <v>41152</v>
      </c>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80">
        <f>(IF(ISBLANK(AN43),0,AN43-$AN$34)+IF(ISBLANK(AO43),0,AO43-$AO$34)+IF(ISBLANK(AP43),0,AP43-$AP$34)+IF(ISBLANK(AQ43),0,AQ43-$AQ$34)+IF(ISBLANK(AR43),0,AR43-$AR$34)+IF(ISBLANK(AS43),0,AS43-$AS$34)+IF(ISBLANK(AT43),0,AT43-$AT$34)+IF(ISBLANK(AU43),0,AU43-$AU$34)+IF(ISBLANK(AV43),0,AV43-$AV$34)+IF(ISBLANK(AW43),0,AW43-$AW$34)+IF(ISBLANK(AX43),0,AX43-$AX$34)+IF(ISBLANK(AY43),0,AY43-$AY$34)+IF(ISBLANK(AZ43),0,AZ43-$AZ$34)+IF(ISBLANK(BA43),0,BA43-$BA$34)+IF(ISBLANK(BB43),0,BB43-$BB$34)+IF(ISBLANK(BC43),0,BC43-$BC$34)+IF(ISBLANK(BD43),0,BD43-$BD$34)+IF(ISBLANK(BE43),0,BE43-$BE$34)+IF(ISBLANK(BF43),0,BF43-$BF$34)+IF(ISBLANK(BG43),0,BG43-$BG$34)+IF(ISBLANK(BH43),0,BH43-$BH$34)+IF(ISBLANK(BI43),0,BI43-$BI$34)+IF(ISBLANK(BJ43),0,BJ43-$BJ$34)+IF(ISBLANK(BK43),0,BK43-$BK$34)+IF(ISBLANK(BL43),0,BL43-$BL$34)+IF(ISBLANK(BM43),0,BM43-$BM$34)+IF(ISBLANK(BN43),0,BN43-$BN$34)+IF(ISBLANK(BO43),0,BO43-$BO$34)+IF(ISBLANK(BP43),0,BP43-$BP$34))/30</f>
        <v>0</v>
      </c>
      <c r="BR43" s="36"/>
      <c r="BS43" s="36"/>
      <c r="BT43" s="36"/>
      <c r="BU43" s="36">
        <v>41029</v>
      </c>
      <c r="BV43" s="36">
        <v>41060</v>
      </c>
      <c r="BW43" s="36">
        <v>41213</v>
      </c>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80">
        <f t="shared" si="2"/>
        <v>0</v>
      </c>
      <c r="CY43" s="36"/>
      <c r="CZ43" s="36"/>
      <c r="DA43" s="36"/>
      <c r="DB43" s="36">
        <v>41029</v>
      </c>
      <c r="DC43" s="36">
        <v>41090</v>
      </c>
      <c r="DD43" s="36">
        <v>41121</v>
      </c>
      <c r="DE43" s="36">
        <v>41029</v>
      </c>
      <c r="DF43" s="36">
        <v>41029</v>
      </c>
      <c r="DG43" s="36">
        <v>41029</v>
      </c>
      <c r="DH43" s="36">
        <v>41029</v>
      </c>
      <c r="DI43" s="36">
        <v>41090</v>
      </c>
      <c r="DJ43" s="36">
        <v>41090</v>
      </c>
      <c r="DK43" s="36">
        <v>41090</v>
      </c>
      <c r="DL43" s="36">
        <v>41121</v>
      </c>
      <c r="DM43" s="36">
        <v>41274</v>
      </c>
      <c r="DN43" s="36">
        <v>41305</v>
      </c>
      <c r="DO43" s="36">
        <v>41305</v>
      </c>
      <c r="DP43" s="36">
        <v>41364</v>
      </c>
      <c r="DQ43" s="36">
        <v>41394</v>
      </c>
      <c r="DR43" s="36">
        <v>41547</v>
      </c>
      <c r="DS43" s="36">
        <v>41670</v>
      </c>
      <c r="DT43" s="36"/>
      <c r="DU43" s="36"/>
      <c r="DV43" s="36"/>
      <c r="DW43" s="36"/>
      <c r="DX43" s="36"/>
      <c r="DY43" s="36"/>
      <c r="DZ43" s="36"/>
      <c r="EA43" s="36"/>
      <c r="EB43" s="36"/>
      <c r="EC43" s="36"/>
      <c r="ED43" s="36"/>
      <c r="EE43" s="80">
        <f t="shared" si="3"/>
        <v>0</v>
      </c>
      <c r="EF43" s="36"/>
      <c r="EG43" s="36"/>
      <c r="EH43" s="36"/>
      <c r="EI43" s="36">
        <v>41029</v>
      </c>
      <c r="EJ43" s="36">
        <v>41090</v>
      </c>
      <c r="EK43" s="36">
        <v>41121</v>
      </c>
      <c r="EL43" s="36">
        <v>41213</v>
      </c>
      <c r="EM43" s="36">
        <v>41364</v>
      </c>
      <c r="EN43" s="36">
        <v>41029</v>
      </c>
      <c r="EO43" s="36">
        <v>41090</v>
      </c>
      <c r="EP43" s="36">
        <v>41121</v>
      </c>
      <c r="EQ43" s="36">
        <v>41152</v>
      </c>
      <c r="ER43" s="36">
        <v>41213</v>
      </c>
      <c r="ES43" s="36">
        <v>41274</v>
      </c>
      <c r="ET43" s="36">
        <v>41305</v>
      </c>
      <c r="EU43" s="36">
        <v>41364</v>
      </c>
      <c r="EV43" s="36">
        <v>41029</v>
      </c>
      <c r="EW43" s="36"/>
      <c r="EX43" s="36"/>
      <c r="EY43" s="36"/>
      <c r="EZ43" s="36"/>
      <c r="FA43" s="36"/>
      <c r="FB43" s="36"/>
      <c r="FC43" s="36"/>
      <c r="FD43" s="36"/>
      <c r="FE43" s="36"/>
      <c r="FF43" s="36"/>
      <c r="FG43" s="36"/>
      <c r="FH43" s="36"/>
      <c r="FI43" s="36"/>
      <c r="FJ43" s="36"/>
      <c r="FK43" s="36"/>
      <c r="FL43" s="80">
        <f t="shared" si="4"/>
        <v>0</v>
      </c>
      <c r="FM43" s="36"/>
      <c r="FN43" s="36"/>
      <c r="FO43" s="36"/>
      <c r="FP43" s="36">
        <v>41121</v>
      </c>
      <c r="FQ43" s="36">
        <v>41152</v>
      </c>
      <c r="FR43" s="36">
        <v>41305</v>
      </c>
      <c r="FS43" s="234">
        <v>41060</v>
      </c>
      <c r="FT43" s="36">
        <v>41213</v>
      </c>
      <c r="FU43" s="36"/>
      <c r="FV43" s="36"/>
      <c r="FW43" s="36"/>
      <c r="FX43" s="36"/>
      <c r="FY43" s="36"/>
      <c r="FZ43" s="36"/>
      <c r="GA43" s="36"/>
      <c r="GB43" s="36"/>
      <c r="GC43" s="36"/>
      <c r="GD43" s="36"/>
      <c r="GE43" s="36"/>
      <c r="GF43" s="36"/>
      <c r="GG43" s="36"/>
      <c r="GH43" s="36"/>
      <c r="GI43" s="36"/>
      <c r="GJ43" s="36"/>
      <c r="GK43" s="36"/>
      <c r="GL43" s="36"/>
      <c r="GM43" s="36"/>
      <c r="GN43" s="36"/>
      <c r="GO43" s="36"/>
      <c r="GP43" s="36"/>
      <c r="GQ43" s="36"/>
      <c r="GR43" s="36"/>
      <c r="GS43" s="80">
        <f t="shared" si="5"/>
        <v>1.0333333333333334</v>
      </c>
      <c r="GT43" s="36"/>
      <c r="GU43" s="36"/>
      <c r="GV43" s="36"/>
      <c r="GW43" s="36"/>
      <c r="GX43" s="36"/>
      <c r="GY43" s="36"/>
      <c r="GZ43" s="36"/>
      <c r="HA43" s="36"/>
      <c r="HB43" s="36"/>
      <c r="HC43" s="36"/>
      <c r="HD43" s="36"/>
      <c r="HE43" s="36"/>
      <c r="HF43" s="36"/>
      <c r="HG43" s="36"/>
      <c r="HH43" s="36"/>
      <c r="HI43" s="36"/>
      <c r="HJ43" s="36"/>
      <c r="HK43" s="36"/>
      <c r="HL43" s="36"/>
      <c r="HM43" s="36"/>
      <c r="HN43" s="36"/>
      <c r="HO43" s="36"/>
      <c r="HP43" s="36"/>
      <c r="HQ43" s="36"/>
      <c r="HR43" s="36"/>
      <c r="HS43" s="36"/>
      <c r="HT43" s="36"/>
      <c r="HU43" s="36"/>
      <c r="HV43" s="36"/>
      <c r="HW43" s="36"/>
      <c r="HX43" s="36"/>
      <c r="HY43" s="36"/>
      <c r="HZ43" s="80">
        <f t="shared" si="6"/>
        <v>0</v>
      </c>
    </row>
    <row r="44" spans="1:234" ht="15" customHeight="1">
      <c r="A44" s="440"/>
      <c r="B44" s="91" t="s">
        <v>675</v>
      </c>
      <c r="C44" s="124">
        <v>41060</v>
      </c>
      <c r="D44" s="206"/>
      <c r="E44" s="216"/>
      <c r="F44" s="216"/>
      <c r="G44" s="215"/>
      <c r="H44" s="215">
        <v>41213</v>
      </c>
      <c r="I44" s="215"/>
      <c r="J44" s="215">
        <v>41090</v>
      </c>
      <c r="K44" s="215">
        <v>41090</v>
      </c>
      <c r="L44" s="215">
        <v>41213</v>
      </c>
      <c r="M44" s="215"/>
      <c r="N44" s="215">
        <v>41060</v>
      </c>
      <c r="O44" s="215">
        <v>41090</v>
      </c>
      <c r="P44" s="215">
        <v>41121</v>
      </c>
      <c r="Q44" s="215">
        <v>41152</v>
      </c>
      <c r="R44" s="215">
        <v>41213</v>
      </c>
      <c r="S44" s="215">
        <v>41213</v>
      </c>
      <c r="T44" s="215">
        <v>41305</v>
      </c>
      <c r="U44" s="215">
        <v>41364</v>
      </c>
      <c r="V44" s="216"/>
      <c r="W44" s="216"/>
      <c r="X44" s="216"/>
      <c r="Y44" s="216"/>
      <c r="Z44" s="216"/>
      <c r="AA44" s="225"/>
      <c r="AB44" s="216"/>
      <c r="AC44" s="216"/>
      <c r="AD44" s="216"/>
      <c r="AE44" s="216"/>
      <c r="AF44" s="216"/>
      <c r="AG44" s="216"/>
      <c r="AH44" s="216"/>
      <c r="AI44" s="216"/>
      <c r="AJ44" s="81">
        <f t="shared" si="0"/>
        <v>2.0333333333333332</v>
      </c>
      <c r="AK44" s="37"/>
      <c r="AL44" s="37"/>
      <c r="AM44" s="37"/>
      <c r="AN44" s="37"/>
      <c r="AO44" s="36">
        <v>41121</v>
      </c>
      <c r="AP44" s="36">
        <v>41213</v>
      </c>
      <c r="AQ44" s="36">
        <v>41305</v>
      </c>
      <c r="AR44" s="36"/>
      <c r="AS44" s="36">
        <v>41152</v>
      </c>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81">
        <f t="shared" si="1"/>
        <v>0</v>
      </c>
      <c r="BR44" s="37"/>
      <c r="BS44" s="37"/>
      <c r="BT44" s="37"/>
      <c r="BU44" s="37"/>
      <c r="BV44" s="36">
        <v>41060</v>
      </c>
      <c r="BW44" s="36">
        <v>41213</v>
      </c>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81">
        <f t="shared" si="2"/>
        <v>0</v>
      </c>
      <c r="CY44" s="37"/>
      <c r="CZ44" s="37"/>
      <c r="DA44" s="37"/>
      <c r="DB44" s="36"/>
      <c r="DC44" s="36">
        <v>41090</v>
      </c>
      <c r="DD44" s="36">
        <v>41121</v>
      </c>
      <c r="DE44" s="36"/>
      <c r="DF44" s="36"/>
      <c r="DG44" s="36"/>
      <c r="DH44" s="36"/>
      <c r="DI44" s="36">
        <v>41090</v>
      </c>
      <c r="DJ44" s="36">
        <v>41090</v>
      </c>
      <c r="DK44" s="36">
        <v>41090</v>
      </c>
      <c r="DL44" s="36">
        <v>41121</v>
      </c>
      <c r="DM44" s="36">
        <v>41274</v>
      </c>
      <c r="DN44" s="36">
        <v>41305</v>
      </c>
      <c r="DO44" s="36">
        <v>41305</v>
      </c>
      <c r="DP44" s="36">
        <v>41364</v>
      </c>
      <c r="DQ44" s="36">
        <v>41394</v>
      </c>
      <c r="DR44" s="36">
        <v>41547</v>
      </c>
      <c r="DS44" s="36">
        <v>41670</v>
      </c>
      <c r="DT44" s="37"/>
      <c r="DU44" s="37"/>
      <c r="DV44" s="37"/>
      <c r="DW44" s="37"/>
      <c r="DX44" s="37"/>
      <c r="DY44" s="37"/>
      <c r="DZ44" s="37"/>
      <c r="EA44" s="37"/>
      <c r="EB44" s="37"/>
      <c r="EC44" s="37"/>
      <c r="ED44" s="37"/>
      <c r="EE44" s="81">
        <f t="shared" si="3"/>
        <v>0</v>
      </c>
      <c r="EF44" s="37"/>
      <c r="EG44" s="37"/>
      <c r="EH44" s="37"/>
      <c r="EI44" s="36"/>
      <c r="EJ44" s="36">
        <v>41090</v>
      </c>
      <c r="EK44" s="36">
        <v>41121</v>
      </c>
      <c r="EL44" s="36">
        <v>41213</v>
      </c>
      <c r="EM44" s="36">
        <v>41364</v>
      </c>
      <c r="EN44" s="36"/>
      <c r="EO44" s="36">
        <v>41090</v>
      </c>
      <c r="EP44" s="36">
        <v>41121</v>
      </c>
      <c r="EQ44" s="36">
        <v>41152</v>
      </c>
      <c r="ER44" s="36">
        <v>41213</v>
      </c>
      <c r="ES44" s="36">
        <v>41274</v>
      </c>
      <c r="ET44" s="36">
        <v>41305</v>
      </c>
      <c r="EU44" s="36">
        <v>41364</v>
      </c>
      <c r="EV44" s="36"/>
      <c r="EW44" s="37"/>
      <c r="EX44" s="37"/>
      <c r="EY44" s="37"/>
      <c r="EZ44" s="37"/>
      <c r="FA44" s="37"/>
      <c r="FB44" s="37"/>
      <c r="FC44" s="37"/>
      <c r="FD44" s="37"/>
      <c r="FE44" s="37"/>
      <c r="FF44" s="37"/>
      <c r="FG44" s="37"/>
      <c r="FH44" s="37"/>
      <c r="FI44" s="37"/>
      <c r="FJ44" s="37"/>
      <c r="FK44" s="37"/>
      <c r="FL44" s="81">
        <f t="shared" si="4"/>
        <v>0</v>
      </c>
      <c r="FM44" s="37"/>
      <c r="FN44" s="37"/>
      <c r="FO44" s="37"/>
      <c r="FP44" s="36">
        <v>41121</v>
      </c>
      <c r="FQ44" s="36">
        <v>41152</v>
      </c>
      <c r="FR44" s="36">
        <v>41305</v>
      </c>
      <c r="FS44" s="234">
        <v>41060</v>
      </c>
      <c r="FT44" s="36">
        <v>41213</v>
      </c>
      <c r="FU44" s="37"/>
      <c r="FV44" s="37"/>
      <c r="FW44" s="37"/>
      <c r="FX44" s="37"/>
      <c r="FY44" s="37"/>
      <c r="FZ44" s="37"/>
      <c r="GA44" s="37"/>
      <c r="GB44" s="37"/>
      <c r="GC44" s="37"/>
      <c r="GD44" s="37"/>
      <c r="GE44" s="37"/>
      <c r="GF44" s="37"/>
      <c r="GG44" s="37"/>
      <c r="GH44" s="37"/>
      <c r="GI44" s="37"/>
      <c r="GJ44" s="37"/>
      <c r="GK44" s="37"/>
      <c r="GL44" s="37"/>
      <c r="GM44" s="37"/>
      <c r="GN44" s="37"/>
      <c r="GO44" s="37"/>
      <c r="GP44" s="37"/>
      <c r="GQ44" s="37"/>
      <c r="GR44" s="37"/>
      <c r="GS44" s="81">
        <f t="shared" si="5"/>
        <v>1.0333333333333334</v>
      </c>
      <c r="GT44" s="37"/>
      <c r="GU44" s="37"/>
      <c r="GV44" s="37"/>
      <c r="GW44" s="37"/>
      <c r="GX44" s="37"/>
      <c r="GY44" s="37"/>
      <c r="GZ44" s="37"/>
      <c r="HA44" s="37"/>
      <c r="HB44" s="37"/>
      <c r="HC44" s="37"/>
      <c r="HD44" s="37"/>
      <c r="HE44" s="37"/>
      <c r="HF44" s="37"/>
      <c r="HG44" s="37"/>
      <c r="HH44" s="37"/>
      <c r="HI44" s="37"/>
      <c r="HJ44" s="37"/>
      <c r="HK44" s="37"/>
      <c r="HL44" s="37"/>
      <c r="HM44" s="37"/>
      <c r="HN44" s="37"/>
      <c r="HO44" s="37"/>
      <c r="HP44" s="37"/>
      <c r="HQ44" s="37"/>
      <c r="HR44" s="37"/>
      <c r="HS44" s="37"/>
      <c r="HT44" s="37"/>
      <c r="HU44" s="37"/>
      <c r="HV44" s="37"/>
      <c r="HW44" s="37"/>
      <c r="HX44" s="37"/>
      <c r="HY44" s="37"/>
      <c r="HZ44" s="81">
        <f t="shared" si="6"/>
        <v>0</v>
      </c>
    </row>
    <row r="45" spans="1:234" ht="15" customHeight="1">
      <c r="A45" s="440"/>
      <c r="B45" s="91" t="s">
        <v>676</v>
      </c>
      <c r="C45" s="124">
        <v>41090</v>
      </c>
      <c r="D45" s="206"/>
      <c r="E45" s="216"/>
      <c r="F45" s="216"/>
      <c r="G45" s="216"/>
      <c r="H45" s="215">
        <v>41213</v>
      </c>
      <c r="I45" s="216"/>
      <c r="J45" s="216">
        <v>41182</v>
      </c>
      <c r="K45" s="216">
        <v>41182</v>
      </c>
      <c r="L45" s="216">
        <v>41213</v>
      </c>
      <c r="M45" s="216"/>
      <c r="N45" s="216">
        <v>41090</v>
      </c>
      <c r="O45" s="216">
        <v>41090</v>
      </c>
      <c r="P45" s="216">
        <v>41121</v>
      </c>
      <c r="Q45" s="216">
        <v>41152</v>
      </c>
      <c r="R45" s="216">
        <v>41213</v>
      </c>
      <c r="S45" s="216">
        <v>41213</v>
      </c>
      <c r="T45" s="216">
        <v>41305</v>
      </c>
      <c r="U45" s="216">
        <v>41364</v>
      </c>
      <c r="V45" s="216"/>
      <c r="W45" s="216"/>
      <c r="X45" s="216"/>
      <c r="Y45" s="216"/>
      <c r="Z45" s="216"/>
      <c r="AA45" s="225"/>
      <c r="AB45" s="216"/>
      <c r="AC45" s="216"/>
      <c r="AD45" s="216"/>
      <c r="AE45" s="216"/>
      <c r="AF45" s="216"/>
      <c r="AG45" s="216"/>
      <c r="AH45" s="216"/>
      <c r="AI45" s="216"/>
      <c r="AJ45" s="81">
        <f t="shared" si="0"/>
        <v>9.1666666666666661</v>
      </c>
      <c r="AK45" s="37"/>
      <c r="AL45" s="37"/>
      <c r="AM45" s="37"/>
      <c r="AN45" s="37"/>
      <c r="AO45" s="37">
        <v>41121</v>
      </c>
      <c r="AP45" s="37">
        <v>41213</v>
      </c>
      <c r="AQ45" s="37">
        <v>41305</v>
      </c>
      <c r="AR45" s="37"/>
      <c r="AS45" s="37">
        <v>41152</v>
      </c>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81">
        <f t="shared" si="1"/>
        <v>0</v>
      </c>
      <c r="BR45" s="37"/>
      <c r="BS45" s="37"/>
      <c r="BT45" s="37"/>
      <c r="BU45" s="37"/>
      <c r="BV45" s="37">
        <v>41090</v>
      </c>
      <c r="BW45" s="37">
        <v>41213</v>
      </c>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81">
        <f t="shared" si="2"/>
        <v>1</v>
      </c>
      <c r="CY45" s="37"/>
      <c r="CZ45" s="37"/>
      <c r="DA45" s="37"/>
      <c r="DB45" s="37"/>
      <c r="DC45" s="37">
        <v>41090</v>
      </c>
      <c r="DD45" s="37">
        <v>41121</v>
      </c>
      <c r="DE45" s="37"/>
      <c r="DF45" s="37"/>
      <c r="DG45" s="37"/>
      <c r="DH45" s="37"/>
      <c r="DI45" s="37">
        <v>41090</v>
      </c>
      <c r="DJ45" s="37">
        <v>41182</v>
      </c>
      <c r="DK45" s="37">
        <v>41090</v>
      </c>
      <c r="DL45" s="37">
        <v>41121</v>
      </c>
      <c r="DM45" s="37">
        <v>41274</v>
      </c>
      <c r="DN45" s="37">
        <v>41305</v>
      </c>
      <c r="DO45" s="37">
        <v>41305</v>
      </c>
      <c r="DP45" s="37">
        <v>41305</v>
      </c>
      <c r="DQ45" s="37">
        <v>41305</v>
      </c>
      <c r="DR45" s="37">
        <v>41547</v>
      </c>
      <c r="DS45" s="37">
        <v>41670</v>
      </c>
      <c r="DT45" s="37"/>
      <c r="DU45" s="37"/>
      <c r="DV45" s="37"/>
      <c r="DW45" s="37"/>
      <c r="DX45" s="37"/>
      <c r="DY45" s="37"/>
      <c r="DZ45" s="37"/>
      <c r="EA45" s="37"/>
      <c r="EB45" s="37"/>
      <c r="EC45" s="37"/>
      <c r="ED45" s="37"/>
      <c r="EE45" s="81">
        <f t="shared" si="3"/>
        <v>-1.8666666666666667</v>
      </c>
      <c r="EF45" s="37"/>
      <c r="EG45" s="37"/>
      <c r="EH45" s="37"/>
      <c r="EI45" s="37"/>
      <c r="EJ45" s="37">
        <v>41090</v>
      </c>
      <c r="EK45" s="37">
        <v>41121</v>
      </c>
      <c r="EL45" s="37">
        <v>41213</v>
      </c>
      <c r="EM45" s="37">
        <v>41364</v>
      </c>
      <c r="EN45" s="37"/>
      <c r="EO45" s="37">
        <v>41090</v>
      </c>
      <c r="EP45" s="37">
        <v>41121</v>
      </c>
      <c r="EQ45" s="37">
        <v>41152</v>
      </c>
      <c r="ER45" s="37">
        <v>41213</v>
      </c>
      <c r="ES45" s="37">
        <v>41274</v>
      </c>
      <c r="ET45" s="37">
        <v>41305</v>
      </c>
      <c r="EU45" s="37">
        <v>41364</v>
      </c>
      <c r="EV45" s="37"/>
      <c r="EW45" s="37"/>
      <c r="EX45" s="37"/>
      <c r="EY45" s="37"/>
      <c r="EZ45" s="37"/>
      <c r="FA45" s="37"/>
      <c r="FB45" s="37"/>
      <c r="FC45" s="37"/>
      <c r="FD45" s="37"/>
      <c r="FE45" s="37"/>
      <c r="FF45" s="37"/>
      <c r="FG45" s="37"/>
      <c r="FH45" s="37"/>
      <c r="FI45" s="37"/>
      <c r="FJ45" s="37"/>
      <c r="FK45" s="37"/>
      <c r="FL45" s="81">
        <f t="shared" si="4"/>
        <v>0</v>
      </c>
      <c r="FM45" s="37"/>
      <c r="FN45" s="37"/>
      <c r="FO45" s="37"/>
      <c r="FP45" s="37">
        <v>41121</v>
      </c>
      <c r="FQ45" s="37">
        <v>41121</v>
      </c>
      <c r="FR45" s="37">
        <v>41305</v>
      </c>
      <c r="FS45" s="37">
        <v>41090</v>
      </c>
      <c r="FT45" s="37">
        <v>41213</v>
      </c>
      <c r="FU45" s="37"/>
      <c r="FV45" s="37"/>
      <c r="FW45" s="37"/>
      <c r="FX45" s="37"/>
      <c r="FY45" s="37"/>
      <c r="FZ45" s="37"/>
      <c r="GA45" s="37"/>
      <c r="GB45" s="37"/>
      <c r="GC45" s="37"/>
      <c r="GD45" s="37"/>
      <c r="GE45" s="37"/>
      <c r="GF45" s="37"/>
      <c r="GG45" s="37"/>
      <c r="GH45" s="37"/>
      <c r="GI45" s="37"/>
      <c r="GJ45" s="37"/>
      <c r="GK45" s="37"/>
      <c r="GL45" s="37"/>
      <c r="GM45" s="37"/>
      <c r="GN45" s="37"/>
      <c r="GO45" s="37"/>
      <c r="GP45" s="37"/>
      <c r="GQ45" s="37"/>
      <c r="GR45" s="37"/>
      <c r="GS45" s="81">
        <f t="shared" si="5"/>
        <v>1</v>
      </c>
      <c r="GT45" s="37"/>
      <c r="GU45" s="37"/>
      <c r="GV45" s="37"/>
      <c r="GW45" s="37"/>
      <c r="GX45" s="37"/>
      <c r="GY45" s="37"/>
      <c r="GZ45" s="37"/>
      <c r="HA45" s="37"/>
      <c r="HB45" s="37"/>
      <c r="HC45" s="37"/>
      <c r="HD45" s="37"/>
      <c r="HE45" s="37"/>
      <c r="HF45" s="37"/>
      <c r="HG45" s="37"/>
      <c r="HH45" s="37"/>
      <c r="HI45" s="37"/>
      <c r="HJ45" s="37"/>
      <c r="HK45" s="37"/>
      <c r="HL45" s="37"/>
      <c r="HM45" s="37"/>
      <c r="HN45" s="37"/>
      <c r="HO45" s="37"/>
      <c r="HP45" s="37"/>
      <c r="HQ45" s="37"/>
      <c r="HR45" s="37"/>
      <c r="HS45" s="37"/>
      <c r="HT45" s="37"/>
      <c r="HU45" s="37"/>
      <c r="HV45" s="37"/>
      <c r="HW45" s="37"/>
      <c r="HX45" s="37"/>
      <c r="HY45" s="37"/>
      <c r="HZ45" s="81">
        <f t="shared" si="6"/>
        <v>0</v>
      </c>
    </row>
    <row r="46" spans="1:234" ht="15" customHeight="1">
      <c r="A46" s="440"/>
      <c r="B46" s="91" t="s">
        <v>677</v>
      </c>
      <c r="C46" s="124">
        <v>41121</v>
      </c>
      <c r="D46" s="206"/>
      <c r="E46" s="216"/>
      <c r="F46" s="216"/>
      <c r="G46" s="216"/>
      <c r="H46" s="215">
        <v>41213</v>
      </c>
      <c r="I46" s="216"/>
      <c r="J46" s="216">
        <v>41182</v>
      </c>
      <c r="K46" s="216">
        <v>41182</v>
      </c>
      <c r="L46" s="216">
        <v>41213</v>
      </c>
      <c r="M46" s="216"/>
      <c r="N46" s="216"/>
      <c r="O46" s="216"/>
      <c r="P46" s="216">
        <v>41121</v>
      </c>
      <c r="Q46" s="216">
        <v>41152</v>
      </c>
      <c r="R46" s="216">
        <v>41213</v>
      </c>
      <c r="S46" s="216">
        <v>41213</v>
      </c>
      <c r="T46" s="216">
        <v>41305</v>
      </c>
      <c r="U46" s="216">
        <v>41364</v>
      </c>
      <c r="V46" s="216"/>
      <c r="W46" s="216"/>
      <c r="X46" s="216"/>
      <c r="Y46" s="216"/>
      <c r="Z46" s="216"/>
      <c r="AA46" s="225"/>
      <c r="AB46" s="216"/>
      <c r="AC46" s="216"/>
      <c r="AD46" s="216"/>
      <c r="AE46" s="216"/>
      <c r="AF46" s="216"/>
      <c r="AG46" s="216"/>
      <c r="AH46" s="216"/>
      <c r="AI46" s="216"/>
      <c r="AJ46" s="81">
        <f t="shared" si="0"/>
        <v>7.1333333333333337</v>
      </c>
      <c r="AK46" s="37"/>
      <c r="AL46" s="37"/>
      <c r="AM46" s="37"/>
      <c r="AN46" s="37"/>
      <c r="AO46" s="37">
        <v>41121</v>
      </c>
      <c r="AP46" s="37">
        <v>41213</v>
      </c>
      <c r="AQ46" s="37">
        <v>41305</v>
      </c>
      <c r="AR46" s="37"/>
      <c r="AS46" s="37">
        <v>41152</v>
      </c>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81">
        <f t="shared" si="1"/>
        <v>0</v>
      </c>
      <c r="BR46" s="37"/>
      <c r="BS46" s="37"/>
      <c r="BT46" s="37"/>
      <c r="BU46" s="37"/>
      <c r="BV46" s="37"/>
      <c r="BW46" s="37">
        <v>41213</v>
      </c>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81">
        <f t="shared" si="2"/>
        <v>0</v>
      </c>
      <c r="CY46" s="37"/>
      <c r="CZ46" s="37"/>
      <c r="DA46" s="37"/>
      <c r="DB46" s="37"/>
      <c r="DC46" s="37"/>
      <c r="DD46" s="37">
        <v>41121</v>
      </c>
      <c r="DE46" s="37"/>
      <c r="DF46" s="37"/>
      <c r="DG46" s="37"/>
      <c r="DH46" s="37"/>
      <c r="DI46" s="37"/>
      <c r="DJ46" s="37">
        <v>41182</v>
      </c>
      <c r="DK46" s="37"/>
      <c r="DL46" s="37">
        <v>41121</v>
      </c>
      <c r="DM46" s="37">
        <v>41274</v>
      </c>
      <c r="DN46" s="37">
        <v>41305</v>
      </c>
      <c r="DO46" s="37">
        <v>41305</v>
      </c>
      <c r="DP46" s="37">
        <v>41305</v>
      </c>
      <c r="DQ46" s="37">
        <v>41305</v>
      </c>
      <c r="DR46" s="37">
        <v>41547</v>
      </c>
      <c r="DS46" s="37">
        <v>41670</v>
      </c>
      <c r="DT46" s="37"/>
      <c r="DU46" s="37"/>
      <c r="DV46" s="37"/>
      <c r="DW46" s="37"/>
      <c r="DX46" s="37"/>
      <c r="DY46" s="37"/>
      <c r="DZ46" s="37"/>
      <c r="EA46" s="37"/>
      <c r="EB46" s="37"/>
      <c r="EC46" s="37"/>
      <c r="ED46" s="37"/>
      <c r="EE46" s="81">
        <f t="shared" si="3"/>
        <v>-1.8666666666666667</v>
      </c>
      <c r="EF46" s="37"/>
      <c r="EG46" s="37"/>
      <c r="EH46" s="37"/>
      <c r="EI46" s="37"/>
      <c r="EJ46" s="37"/>
      <c r="EK46" s="37">
        <v>41121</v>
      </c>
      <c r="EL46" s="37">
        <v>41213</v>
      </c>
      <c r="EM46" s="37">
        <v>41364</v>
      </c>
      <c r="EN46" s="37"/>
      <c r="EO46" s="37"/>
      <c r="EP46" s="37"/>
      <c r="EQ46" s="37">
        <v>41152</v>
      </c>
      <c r="ER46" s="37">
        <v>41213</v>
      </c>
      <c r="ES46" s="37">
        <v>41274</v>
      </c>
      <c r="ET46" s="37">
        <v>41305</v>
      </c>
      <c r="EU46" s="37">
        <v>41364</v>
      </c>
      <c r="EV46" s="37"/>
      <c r="EW46" s="37"/>
      <c r="EX46" s="37"/>
      <c r="EY46" s="37"/>
      <c r="EZ46" s="37"/>
      <c r="FA46" s="37"/>
      <c r="FB46" s="37"/>
      <c r="FC46" s="37"/>
      <c r="FD46" s="37"/>
      <c r="FE46" s="37"/>
      <c r="FF46" s="37"/>
      <c r="FG46" s="37"/>
      <c r="FH46" s="37"/>
      <c r="FI46" s="37"/>
      <c r="FJ46" s="37"/>
      <c r="FK46" s="37"/>
      <c r="FL46" s="81">
        <f t="shared" si="4"/>
        <v>0</v>
      </c>
      <c r="FM46" s="37"/>
      <c r="FN46" s="37"/>
      <c r="FO46" s="37"/>
      <c r="FP46" s="37">
        <v>41305</v>
      </c>
      <c r="FQ46" s="37">
        <v>41121</v>
      </c>
      <c r="FR46" s="37">
        <v>41305</v>
      </c>
      <c r="FS46" s="37"/>
      <c r="FT46" s="37">
        <v>41213</v>
      </c>
      <c r="FU46" s="37"/>
      <c r="FV46" s="37"/>
      <c r="FW46" s="37"/>
      <c r="FX46" s="37"/>
      <c r="FY46" s="37"/>
      <c r="FZ46" s="37"/>
      <c r="GA46" s="37"/>
      <c r="GB46" s="37"/>
      <c r="GC46" s="37"/>
      <c r="GD46" s="37"/>
      <c r="GE46" s="37"/>
      <c r="GF46" s="37"/>
      <c r="GG46" s="37"/>
      <c r="GH46" s="37"/>
      <c r="GI46" s="37"/>
      <c r="GJ46" s="37"/>
      <c r="GK46" s="37"/>
      <c r="GL46" s="37"/>
      <c r="GM46" s="37"/>
      <c r="GN46" s="37"/>
      <c r="GO46" s="37"/>
      <c r="GP46" s="37"/>
      <c r="GQ46" s="37"/>
      <c r="GR46" s="37"/>
      <c r="GS46" s="81">
        <f t="shared" si="5"/>
        <v>5.0999999999999996</v>
      </c>
      <c r="GT46" s="37"/>
      <c r="GU46" s="37"/>
      <c r="GV46" s="37"/>
      <c r="GW46" s="37"/>
      <c r="GX46" s="37"/>
      <c r="GY46" s="37"/>
      <c r="GZ46" s="37"/>
      <c r="HA46" s="37"/>
      <c r="HB46" s="37"/>
      <c r="HC46" s="37"/>
      <c r="HD46" s="37"/>
      <c r="HE46" s="37"/>
      <c r="HF46" s="37"/>
      <c r="HG46" s="37"/>
      <c r="HH46" s="37"/>
      <c r="HI46" s="37"/>
      <c r="HJ46" s="37"/>
      <c r="HK46" s="37"/>
      <c r="HL46" s="37"/>
      <c r="HM46" s="37"/>
      <c r="HN46" s="37"/>
      <c r="HO46" s="37"/>
      <c r="HP46" s="37"/>
      <c r="HQ46" s="37"/>
      <c r="HR46" s="37"/>
      <c r="HS46" s="37"/>
      <c r="HT46" s="37"/>
      <c r="HU46" s="37"/>
      <c r="HV46" s="37"/>
      <c r="HW46" s="37"/>
      <c r="HX46" s="37"/>
      <c r="HY46" s="37"/>
      <c r="HZ46" s="81">
        <f t="shared" si="6"/>
        <v>0</v>
      </c>
    </row>
    <row r="47" spans="1:234" ht="15" customHeight="1">
      <c r="A47" s="440"/>
      <c r="B47" s="91" t="s">
        <v>678</v>
      </c>
      <c r="C47" s="124">
        <v>41152</v>
      </c>
      <c r="D47" s="206"/>
      <c r="E47" s="216"/>
      <c r="F47" s="216"/>
      <c r="G47" s="216"/>
      <c r="H47" s="215">
        <v>41213</v>
      </c>
      <c r="I47" s="216"/>
      <c r="J47" s="216">
        <v>41182</v>
      </c>
      <c r="K47" s="216">
        <v>41182</v>
      </c>
      <c r="L47" s="216">
        <v>41213</v>
      </c>
      <c r="M47" s="216"/>
      <c r="N47" s="216"/>
      <c r="O47" s="216"/>
      <c r="P47" s="216">
        <v>41121</v>
      </c>
      <c r="Q47" s="216">
        <v>41152</v>
      </c>
      <c r="R47" s="216">
        <v>41213</v>
      </c>
      <c r="S47" s="216">
        <v>41213</v>
      </c>
      <c r="T47" s="216">
        <v>41305</v>
      </c>
      <c r="U47" s="216">
        <v>41364</v>
      </c>
      <c r="V47" s="216"/>
      <c r="W47" s="216"/>
      <c r="X47" s="216"/>
      <c r="Y47" s="216"/>
      <c r="Z47" s="216"/>
      <c r="AA47" s="225"/>
      <c r="AB47" s="216"/>
      <c r="AC47" s="216"/>
      <c r="AD47" s="216"/>
      <c r="AE47" s="216"/>
      <c r="AF47" s="216"/>
      <c r="AG47" s="216"/>
      <c r="AH47" s="216"/>
      <c r="AI47" s="216"/>
      <c r="AJ47" s="81">
        <f t="shared" si="0"/>
        <v>7.1333333333333337</v>
      </c>
      <c r="AK47" s="37"/>
      <c r="AL47" s="37"/>
      <c r="AM47" s="37"/>
      <c r="AN47" s="37"/>
      <c r="AO47" s="37"/>
      <c r="AP47" s="37">
        <v>41213</v>
      </c>
      <c r="AQ47" s="37">
        <v>41305</v>
      </c>
      <c r="AR47" s="37"/>
      <c r="AS47" s="37">
        <v>41152</v>
      </c>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81">
        <f t="shared" si="1"/>
        <v>0</v>
      </c>
      <c r="BR47" s="37"/>
      <c r="BS47" s="37"/>
      <c r="BT47" s="37"/>
      <c r="BU47" s="37"/>
      <c r="BV47" s="37"/>
      <c r="BW47" s="37">
        <v>41213</v>
      </c>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81">
        <f t="shared" si="2"/>
        <v>0</v>
      </c>
      <c r="CY47" s="37"/>
      <c r="CZ47" s="37"/>
      <c r="DA47" s="37"/>
      <c r="DB47" s="37"/>
      <c r="DC47" s="37"/>
      <c r="DD47" s="37">
        <v>41121</v>
      </c>
      <c r="DE47" s="37"/>
      <c r="DF47" s="37"/>
      <c r="DG47" s="37"/>
      <c r="DH47" s="37"/>
      <c r="DI47" s="37"/>
      <c r="DJ47" s="37">
        <v>41182</v>
      </c>
      <c r="DK47" s="37"/>
      <c r="DL47" s="37"/>
      <c r="DM47" s="37">
        <v>41274</v>
      </c>
      <c r="DN47" s="37">
        <v>41305</v>
      </c>
      <c r="DO47" s="37">
        <v>41305</v>
      </c>
      <c r="DP47" s="37">
        <v>41305</v>
      </c>
      <c r="DQ47" s="37">
        <v>41305</v>
      </c>
      <c r="DR47" s="37">
        <v>41547</v>
      </c>
      <c r="DS47" s="37">
        <v>41670</v>
      </c>
      <c r="DT47" s="37"/>
      <c r="DU47" s="37"/>
      <c r="DV47" s="37"/>
      <c r="DW47" s="37"/>
      <c r="DX47" s="37"/>
      <c r="DY47" s="37"/>
      <c r="DZ47" s="37"/>
      <c r="EA47" s="37"/>
      <c r="EB47" s="37"/>
      <c r="EC47" s="37"/>
      <c r="ED47" s="37"/>
      <c r="EE47" s="81">
        <f t="shared" si="3"/>
        <v>-1.8666666666666667</v>
      </c>
      <c r="EF47" s="37"/>
      <c r="EG47" s="37"/>
      <c r="EH47" s="37"/>
      <c r="EI47" s="37"/>
      <c r="EJ47" s="37"/>
      <c r="EK47" s="37"/>
      <c r="EL47" s="37">
        <v>41213</v>
      </c>
      <c r="EM47" s="37">
        <v>41364</v>
      </c>
      <c r="EN47" s="37"/>
      <c r="EO47" s="37"/>
      <c r="EP47" s="37"/>
      <c r="EQ47" s="37">
        <v>41182</v>
      </c>
      <c r="ER47" s="37">
        <v>41213</v>
      </c>
      <c r="ES47" s="37">
        <v>41274</v>
      </c>
      <c r="ET47" s="37">
        <v>41305</v>
      </c>
      <c r="EU47" s="37">
        <v>41364</v>
      </c>
      <c r="EV47" s="37"/>
      <c r="EW47" s="37"/>
      <c r="EX47" s="37"/>
      <c r="EY47" s="37"/>
      <c r="EZ47" s="37"/>
      <c r="FA47" s="37"/>
      <c r="FB47" s="37"/>
      <c r="FC47" s="37"/>
      <c r="FD47" s="37"/>
      <c r="FE47" s="37"/>
      <c r="FF47" s="37"/>
      <c r="FG47" s="37"/>
      <c r="FH47" s="37"/>
      <c r="FI47" s="37"/>
      <c r="FJ47" s="37"/>
      <c r="FK47" s="37"/>
      <c r="FL47" s="81">
        <f t="shared" si="4"/>
        <v>1</v>
      </c>
      <c r="FM47" s="37"/>
      <c r="FN47" s="37"/>
      <c r="FO47" s="37"/>
      <c r="FP47" s="37">
        <v>41305</v>
      </c>
      <c r="FQ47" s="37">
        <v>41364</v>
      </c>
      <c r="FR47" s="37">
        <v>41305</v>
      </c>
      <c r="FS47" s="37"/>
      <c r="FT47" s="37">
        <v>41213</v>
      </c>
      <c r="FU47" s="37"/>
      <c r="FV47" s="37"/>
      <c r="FW47" s="37"/>
      <c r="FX47" s="37"/>
      <c r="FY47" s="37"/>
      <c r="FZ47" s="37"/>
      <c r="GA47" s="37"/>
      <c r="GB47" s="37"/>
      <c r="GC47" s="37"/>
      <c r="GD47" s="37"/>
      <c r="GE47" s="37"/>
      <c r="GF47" s="37"/>
      <c r="GG47" s="37"/>
      <c r="GH47" s="37"/>
      <c r="GI47" s="37"/>
      <c r="GJ47" s="37"/>
      <c r="GK47" s="37"/>
      <c r="GL47" s="37"/>
      <c r="GM47" s="37"/>
      <c r="GN47" s="37"/>
      <c r="GO47" s="37"/>
      <c r="GP47" s="37"/>
      <c r="GQ47" s="37"/>
      <c r="GR47" s="37"/>
      <c r="GS47" s="81">
        <f t="shared" si="5"/>
        <v>13.2</v>
      </c>
      <c r="GT47" s="37"/>
      <c r="GU47" s="37"/>
      <c r="GV47" s="37"/>
      <c r="GW47" s="37"/>
      <c r="GX47" s="37"/>
      <c r="GY47" s="37"/>
      <c r="GZ47" s="37"/>
      <c r="HA47" s="37"/>
      <c r="HB47" s="37"/>
      <c r="HC47" s="37"/>
      <c r="HD47" s="37"/>
      <c r="HE47" s="37"/>
      <c r="HF47" s="37"/>
      <c r="HG47" s="37"/>
      <c r="HH47" s="37"/>
      <c r="HI47" s="37"/>
      <c r="HJ47" s="37"/>
      <c r="HK47" s="37"/>
      <c r="HL47" s="37"/>
      <c r="HM47" s="37"/>
      <c r="HN47" s="37"/>
      <c r="HO47" s="37"/>
      <c r="HP47" s="37"/>
      <c r="HQ47" s="37"/>
      <c r="HR47" s="37"/>
      <c r="HS47" s="37"/>
      <c r="HT47" s="37"/>
      <c r="HU47" s="37"/>
      <c r="HV47" s="37"/>
      <c r="HW47" s="37"/>
      <c r="HX47" s="37"/>
      <c r="HY47" s="37"/>
      <c r="HZ47" s="81">
        <f t="shared" si="6"/>
        <v>0</v>
      </c>
    </row>
    <row r="48" spans="1:234" ht="15" customHeight="1">
      <c r="A48" s="440"/>
      <c r="B48" s="91" t="s">
        <v>679</v>
      </c>
      <c r="C48" s="124">
        <v>41182</v>
      </c>
      <c r="D48" s="206"/>
      <c r="E48" s="216"/>
      <c r="F48" s="216"/>
      <c r="G48" s="216"/>
      <c r="H48" s="215">
        <v>41213</v>
      </c>
      <c r="I48" s="216"/>
      <c r="J48" s="216">
        <v>41364</v>
      </c>
      <c r="K48" s="216">
        <v>41364</v>
      </c>
      <c r="L48" s="216">
        <v>41213</v>
      </c>
      <c r="M48" s="216"/>
      <c r="N48" s="216"/>
      <c r="O48" s="216"/>
      <c r="P48" s="216"/>
      <c r="Q48" s="216"/>
      <c r="R48" s="216">
        <v>41213</v>
      </c>
      <c r="S48" s="216">
        <v>41213</v>
      </c>
      <c r="T48" s="216">
        <v>41305</v>
      </c>
      <c r="U48" s="216">
        <v>41364</v>
      </c>
      <c r="V48" s="216"/>
      <c r="W48" s="216"/>
      <c r="X48" s="216"/>
      <c r="Y48" s="216"/>
      <c r="Z48" s="216"/>
      <c r="AA48" s="225"/>
      <c r="AB48" s="216"/>
      <c r="AC48" s="216"/>
      <c r="AD48" s="216"/>
      <c r="AE48" s="216"/>
      <c r="AF48" s="216"/>
      <c r="AG48" s="216"/>
      <c r="AH48" s="216"/>
      <c r="AI48" s="216"/>
      <c r="AJ48" s="81">
        <f t="shared" si="0"/>
        <v>19.266666666666666</v>
      </c>
      <c r="AK48" s="37"/>
      <c r="AL48" s="37"/>
      <c r="AM48" s="37"/>
      <c r="AN48" s="37"/>
      <c r="AO48" s="37"/>
      <c r="AP48" s="37">
        <v>41213</v>
      </c>
      <c r="AQ48" s="37">
        <v>41305</v>
      </c>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81">
        <f t="shared" si="1"/>
        <v>0</v>
      </c>
      <c r="BR48" s="37"/>
      <c r="BS48" s="37"/>
      <c r="BT48" s="37"/>
      <c r="BU48" s="37"/>
      <c r="BV48" s="37"/>
      <c r="BW48" s="37">
        <v>41213</v>
      </c>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81">
        <f t="shared" si="2"/>
        <v>0</v>
      </c>
      <c r="CY48" s="37"/>
      <c r="CZ48" s="37"/>
      <c r="DA48" s="37"/>
      <c r="DB48" s="37"/>
      <c r="DC48" s="37"/>
      <c r="DD48" s="37"/>
      <c r="DE48" s="37"/>
      <c r="DF48" s="37"/>
      <c r="DG48" s="37"/>
      <c r="DH48" s="37"/>
      <c r="DI48" s="37"/>
      <c r="DJ48" s="37">
        <v>41182</v>
      </c>
      <c r="DK48" s="37"/>
      <c r="DL48" s="37"/>
      <c r="DM48" s="37">
        <v>41274</v>
      </c>
      <c r="DN48" s="37">
        <v>41305</v>
      </c>
      <c r="DO48" s="37">
        <v>41305</v>
      </c>
      <c r="DP48" s="37">
        <v>41305</v>
      </c>
      <c r="DQ48" s="37">
        <v>41305</v>
      </c>
      <c r="DR48" s="37">
        <v>41547</v>
      </c>
      <c r="DS48" s="37">
        <v>41670</v>
      </c>
      <c r="DT48" s="37"/>
      <c r="DU48" s="37"/>
      <c r="DV48" s="37"/>
      <c r="DW48" s="37"/>
      <c r="DX48" s="37"/>
      <c r="DY48" s="37"/>
      <c r="DZ48" s="37"/>
      <c r="EA48" s="37"/>
      <c r="EB48" s="37"/>
      <c r="EC48" s="37"/>
      <c r="ED48" s="37"/>
      <c r="EE48" s="81">
        <f t="shared" si="3"/>
        <v>-1.8666666666666667</v>
      </c>
      <c r="EF48" s="37"/>
      <c r="EG48" s="37"/>
      <c r="EH48" s="37"/>
      <c r="EI48" s="37"/>
      <c r="EJ48" s="37"/>
      <c r="EK48" s="37"/>
      <c r="EL48" s="37">
        <v>41213</v>
      </c>
      <c r="EM48" s="37">
        <v>41364</v>
      </c>
      <c r="EN48" s="37"/>
      <c r="EO48" s="37"/>
      <c r="EP48" s="37"/>
      <c r="EQ48" s="37">
        <v>41305</v>
      </c>
      <c r="ER48" s="37">
        <v>41213</v>
      </c>
      <c r="ES48" s="37">
        <v>41274</v>
      </c>
      <c r="ET48" s="37">
        <v>41305</v>
      </c>
      <c r="EU48" s="37">
        <v>41364</v>
      </c>
      <c r="EV48" s="37"/>
      <c r="EW48" s="37"/>
      <c r="EX48" s="37"/>
      <c r="EY48" s="37"/>
      <c r="EZ48" s="37"/>
      <c r="FA48" s="37"/>
      <c r="FB48" s="37"/>
      <c r="FC48" s="37"/>
      <c r="FD48" s="37"/>
      <c r="FE48" s="37"/>
      <c r="FF48" s="37"/>
      <c r="FG48" s="37"/>
      <c r="FH48" s="37"/>
      <c r="FI48" s="37"/>
      <c r="FJ48" s="37"/>
      <c r="FK48" s="37"/>
      <c r="FL48" s="81">
        <f t="shared" si="4"/>
        <v>5.0999999999999996</v>
      </c>
      <c r="FM48" s="37"/>
      <c r="FN48" s="37"/>
      <c r="FO48" s="37"/>
      <c r="FP48" s="37">
        <v>41305</v>
      </c>
      <c r="FQ48" s="37">
        <v>41364</v>
      </c>
      <c r="FR48" s="37">
        <v>41305</v>
      </c>
      <c r="FS48" s="37"/>
      <c r="FT48" s="37">
        <v>41213</v>
      </c>
      <c r="FU48" s="37"/>
      <c r="FV48" s="37"/>
      <c r="FW48" s="37"/>
      <c r="FX48" s="37"/>
      <c r="FY48" s="37"/>
      <c r="FZ48" s="37"/>
      <c r="GA48" s="37"/>
      <c r="GB48" s="37"/>
      <c r="GC48" s="37"/>
      <c r="GD48" s="37"/>
      <c r="GE48" s="37"/>
      <c r="GF48" s="37"/>
      <c r="GG48" s="37"/>
      <c r="GH48" s="37"/>
      <c r="GI48" s="37"/>
      <c r="GJ48" s="37"/>
      <c r="GK48" s="37"/>
      <c r="GL48" s="37"/>
      <c r="GM48" s="37"/>
      <c r="GN48" s="37"/>
      <c r="GO48" s="37"/>
      <c r="GP48" s="37"/>
      <c r="GQ48" s="37"/>
      <c r="GR48" s="37"/>
      <c r="GS48" s="81">
        <f t="shared" si="5"/>
        <v>13.2</v>
      </c>
      <c r="GT48" s="37"/>
      <c r="GU48" s="37"/>
      <c r="GV48" s="37"/>
      <c r="GW48" s="37"/>
      <c r="GX48" s="37"/>
      <c r="GY48" s="37"/>
      <c r="GZ48" s="37"/>
      <c r="HA48" s="37"/>
      <c r="HB48" s="37"/>
      <c r="HC48" s="37"/>
      <c r="HD48" s="37"/>
      <c r="HE48" s="37"/>
      <c r="HF48" s="37"/>
      <c r="HG48" s="37"/>
      <c r="HH48" s="37"/>
      <c r="HI48" s="37"/>
      <c r="HJ48" s="37"/>
      <c r="HK48" s="37"/>
      <c r="HL48" s="37"/>
      <c r="HM48" s="37"/>
      <c r="HN48" s="37"/>
      <c r="HO48" s="37"/>
      <c r="HP48" s="37"/>
      <c r="HQ48" s="37"/>
      <c r="HR48" s="37"/>
      <c r="HS48" s="37"/>
      <c r="HT48" s="37"/>
      <c r="HU48" s="37"/>
      <c r="HV48" s="37"/>
      <c r="HW48" s="37"/>
      <c r="HX48" s="37"/>
      <c r="HY48" s="37"/>
      <c r="HZ48" s="81">
        <f t="shared" si="6"/>
        <v>0</v>
      </c>
    </row>
    <row r="49" spans="1:234" ht="15" customHeight="1">
      <c r="A49" s="440"/>
      <c r="B49" s="91" t="s">
        <v>680</v>
      </c>
      <c r="C49" s="124">
        <v>41213</v>
      </c>
      <c r="D49" s="206"/>
      <c r="E49" s="216"/>
      <c r="F49" s="216"/>
      <c r="G49" s="216"/>
      <c r="H49" s="215"/>
      <c r="I49" s="216"/>
      <c r="J49" s="216"/>
      <c r="K49" s="216"/>
      <c r="L49" s="216"/>
      <c r="M49" s="216"/>
      <c r="N49" s="216"/>
      <c r="O49" s="216"/>
      <c r="P49" s="216"/>
      <c r="Q49" s="216"/>
      <c r="R49" s="216"/>
      <c r="S49" s="216"/>
      <c r="T49" s="216"/>
      <c r="U49" s="216"/>
      <c r="V49" s="216"/>
      <c r="W49" s="216"/>
      <c r="X49" s="216"/>
      <c r="Y49" s="216"/>
      <c r="Z49" s="216"/>
      <c r="AA49" s="225"/>
      <c r="AB49" s="216"/>
      <c r="AC49" s="216"/>
      <c r="AD49" s="216"/>
      <c r="AE49" s="216"/>
      <c r="AF49" s="216"/>
      <c r="AG49" s="216"/>
      <c r="AH49" s="216"/>
      <c r="AI49" s="216"/>
      <c r="AJ49" s="81">
        <f t="shared" si="0"/>
        <v>0</v>
      </c>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81">
        <f>(IF(ISBLANK(AN49),0,AN49-$AN$34)+IF(ISBLANK(AO49),0,AO49-$AO$34)+IF(ISBLANK(AP49),0,AP49-$AP$34)+IF(ISBLANK(AQ49),0,AQ49-$AQ$34)+IF(ISBLANK(AR49),0,AR49-$AR$34)+IF(ISBLANK(AS49),0,AS49-$AS$34)+IF(ISBLANK(AT49),0,AT49-$AT$34)+IF(ISBLANK(AU49),0,AU49-$AU$34)+IF(ISBLANK(AV49),0,AV49-$AV$34)+IF(ISBLANK(AW49),0,AW49-$AW$34)+IF(ISBLANK(AX49),0,AX49-$AX$34)+IF(ISBLANK(AY49),0,AY49-$AY$34)+IF(ISBLANK(AZ49),0,AZ49-$AZ$34)+IF(ISBLANK(BA49),0,BA49-$BA$34)+IF(ISBLANK(BB49),0,BB49-$BB$34)+IF(ISBLANK(BC49),0,BC49-$BC$34)+IF(ISBLANK(BD49),0,BD49-$BD$34)+IF(ISBLANK(BE49),0,BE49-$BE$34)+IF(ISBLANK(BF49),0,BF49-$BF$34)+IF(ISBLANK(BG49),0,BG49-$BG$34)+IF(ISBLANK(BH49),0,BH49-$BH$34)+IF(ISBLANK(BI49),0,BI49-$BI$34)+IF(ISBLANK(BJ49),0,BJ49-$BJ$34)+IF(ISBLANK(BK49),0,BK49-$BK$34)+IF(ISBLANK(BL49),0,BL49-$BL$34)+IF(ISBLANK(BM49),0,BM49-$BM$34)+IF(ISBLANK(BN49),0,BN49-$BN$34)+IF(ISBLANK(BO49),0,BO49-$BO$34)+IF(ISBLANK(BP49),0,BP49-$BP$34))/30</f>
        <v>0</v>
      </c>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81">
        <f t="shared" si="2"/>
        <v>0</v>
      </c>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37"/>
      <c r="DY49" s="37"/>
      <c r="DZ49" s="37"/>
      <c r="EA49" s="37"/>
      <c r="EB49" s="37"/>
      <c r="EC49" s="37"/>
      <c r="ED49" s="37"/>
      <c r="EE49" s="81">
        <f t="shared" si="3"/>
        <v>0</v>
      </c>
      <c r="EF49" s="37"/>
      <c r="EG49" s="37"/>
      <c r="EH49" s="37"/>
      <c r="EI49" s="37"/>
      <c r="EJ49" s="37"/>
      <c r="EK49" s="37"/>
      <c r="EL49" s="37"/>
      <c r="EM49" s="37"/>
      <c r="EN49" s="37"/>
      <c r="EO49" s="37"/>
      <c r="EP49" s="37"/>
      <c r="EQ49" s="37"/>
      <c r="ER49" s="37"/>
      <c r="ES49" s="37"/>
      <c r="ET49" s="37"/>
      <c r="EU49" s="37"/>
      <c r="EV49" s="37"/>
      <c r="EW49" s="37"/>
      <c r="EX49" s="37"/>
      <c r="EY49" s="37"/>
      <c r="EZ49" s="37"/>
      <c r="FA49" s="37"/>
      <c r="FB49" s="37"/>
      <c r="FC49" s="37"/>
      <c r="FD49" s="37"/>
      <c r="FE49" s="37"/>
      <c r="FF49" s="37"/>
      <c r="FG49" s="37"/>
      <c r="FH49" s="37"/>
      <c r="FI49" s="37"/>
      <c r="FJ49" s="37"/>
      <c r="FK49" s="37"/>
      <c r="FL49" s="81">
        <f t="shared" si="4"/>
        <v>0</v>
      </c>
      <c r="FM49" s="37"/>
      <c r="FN49" s="37"/>
      <c r="FO49" s="37"/>
      <c r="FP49" s="37"/>
      <c r="FQ49" s="37"/>
      <c r="FR49" s="37"/>
      <c r="FS49" s="37"/>
      <c r="FT49" s="37"/>
      <c r="FU49" s="37"/>
      <c r="FV49" s="37"/>
      <c r="FW49" s="37"/>
      <c r="FX49" s="37"/>
      <c r="FY49" s="37"/>
      <c r="FZ49" s="37"/>
      <c r="GA49" s="37"/>
      <c r="GB49" s="37"/>
      <c r="GC49" s="37"/>
      <c r="GD49" s="37"/>
      <c r="GE49" s="37"/>
      <c r="GF49" s="37"/>
      <c r="GG49" s="37"/>
      <c r="GH49" s="37"/>
      <c r="GI49" s="37"/>
      <c r="GJ49" s="37"/>
      <c r="GK49" s="37"/>
      <c r="GL49" s="37"/>
      <c r="GM49" s="37"/>
      <c r="GN49" s="37"/>
      <c r="GO49" s="37"/>
      <c r="GP49" s="37"/>
      <c r="GQ49" s="37"/>
      <c r="GR49" s="37"/>
      <c r="GS49" s="81">
        <f t="shared" si="5"/>
        <v>0</v>
      </c>
      <c r="GT49" s="37"/>
      <c r="GU49" s="37"/>
      <c r="GV49" s="37"/>
      <c r="GW49" s="37"/>
      <c r="GX49" s="37"/>
      <c r="GY49" s="37"/>
      <c r="GZ49" s="37"/>
      <c r="HA49" s="37"/>
      <c r="HB49" s="37"/>
      <c r="HC49" s="37"/>
      <c r="HD49" s="37"/>
      <c r="HE49" s="37"/>
      <c r="HF49" s="37"/>
      <c r="HG49" s="37"/>
      <c r="HH49" s="37"/>
      <c r="HI49" s="37"/>
      <c r="HJ49" s="37"/>
      <c r="HK49" s="37"/>
      <c r="HL49" s="37"/>
      <c r="HM49" s="37"/>
      <c r="HN49" s="37"/>
      <c r="HO49" s="37"/>
      <c r="HP49" s="37"/>
      <c r="HQ49" s="37"/>
      <c r="HR49" s="37"/>
      <c r="HS49" s="37"/>
      <c r="HT49" s="37"/>
      <c r="HU49" s="37"/>
      <c r="HV49" s="37"/>
      <c r="HW49" s="37"/>
      <c r="HX49" s="37"/>
      <c r="HY49" s="37"/>
      <c r="HZ49" s="81">
        <f t="shared" si="6"/>
        <v>0</v>
      </c>
    </row>
    <row r="50" spans="1:234" ht="15" customHeight="1">
      <c r="A50" s="440"/>
      <c r="B50" s="91" t="s">
        <v>681</v>
      </c>
      <c r="C50" s="124">
        <v>41243</v>
      </c>
      <c r="D50" s="206"/>
      <c r="E50" s="216"/>
      <c r="F50" s="216"/>
      <c r="G50" s="216"/>
      <c r="H50" s="215"/>
      <c r="I50" s="216"/>
      <c r="J50" s="216"/>
      <c r="K50" s="216"/>
      <c r="L50" s="216"/>
      <c r="M50" s="216"/>
      <c r="N50" s="216"/>
      <c r="O50" s="216"/>
      <c r="P50" s="216"/>
      <c r="Q50" s="216"/>
      <c r="R50" s="216"/>
      <c r="S50" s="216"/>
      <c r="T50" s="216"/>
      <c r="U50" s="216"/>
      <c r="V50" s="216"/>
      <c r="W50" s="216"/>
      <c r="X50" s="216"/>
      <c r="Y50" s="216"/>
      <c r="Z50" s="216"/>
      <c r="AA50" s="225"/>
      <c r="AB50" s="216"/>
      <c r="AC50" s="216"/>
      <c r="AD50" s="216"/>
      <c r="AE50" s="216"/>
      <c r="AF50" s="216"/>
      <c r="AG50" s="216"/>
      <c r="AH50" s="216"/>
      <c r="AI50" s="216"/>
      <c r="AJ50" s="81">
        <f t="shared" si="0"/>
        <v>0</v>
      </c>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81">
        <f t="shared" si="1"/>
        <v>0</v>
      </c>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81">
        <f t="shared" si="2"/>
        <v>0</v>
      </c>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81">
        <f t="shared" si="3"/>
        <v>0</v>
      </c>
      <c r="EF50" s="37"/>
      <c r="EG50" s="37"/>
      <c r="EH50" s="37"/>
      <c r="EI50" s="37"/>
      <c r="EJ50" s="37"/>
      <c r="EK50" s="37"/>
      <c r="EL50" s="37"/>
      <c r="EM50" s="37"/>
      <c r="EN50" s="37"/>
      <c r="EO50" s="37"/>
      <c r="EP50" s="37"/>
      <c r="EQ50" s="37"/>
      <c r="ER50" s="37"/>
      <c r="ES50" s="37"/>
      <c r="ET50" s="37"/>
      <c r="EU50" s="37"/>
      <c r="EV50" s="37"/>
      <c r="EW50" s="37"/>
      <c r="EX50" s="37"/>
      <c r="EY50" s="37"/>
      <c r="EZ50" s="37"/>
      <c r="FA50" s="37"/>
      <c r="FB50" s="37"/>
      <c r="FC50" s="37"/>
      <c r="FD50" s="37"/>
      <c r="FE50" s="37"/>
      <c r="FF50" s="37"/>
      <c r="FG50" s="37"/>
      <c r="FH50" s="37"/>
      <c r="FI50" s="37"/>
      <c r="FJ50" s="37"/>
      <c r="FK50" s="37"/>
      <c r="FL50" s="81">
        <f t="shared" si="4"/>
        <v>0</v>
      </c>
      <c r="FM50" s="37"/>
      <c r="FN50" s="37"/>
      <c r="FO50" s="37"/>
      <c r="FP50" s="37"/>
      <c r="FQ50" s="37"/>
      <c r="FR50" s="37"/>
      <c r="FS50" s="37"/>
      <c r="FT50" s="37"/>
      <c r="FU50" s="37"/>
      <c r="FV50" s="37"/>
      <c r="FW50" s="37"/>
      <c r="FX50" s="37"/>
      <c r="FY50" s="37"/>
      <c r="FZ50" s="37"/>
      <c r="GA50" s="37"/>
      <c r="GB50" s="37"/>
      <c r="GC50" s="37"/>
      <c r="GD50" s="37"/>
      <c r="GE50" s="37"/>
      <c r="GF50" s="37"/>
      <c r="GG50" s="37"/>
      <c r="GH50" s="37"/>
      <c r="GI50" s="37"/>
      <c r="GJ50" s="37"/>
      <c r="GK50" s="37"/>
      <c r="GL50" s="37"/>
      <c r="GM50" s="37"/>
      <c r="GN50" s="37"/>
      <c r="GO50" s="37"/>
      <c r="GP50" s="37"/>
      <c r="GQ50" s="37"/>
      <c r="GR50" s="37"/>
      <c r="GS50" s="81">
        <f t="shared" si="5"/>
        <v>0</v>
      </c>
      <c r="GT50" s="37"/>
      <c r="GU50" s="37"/>
      <c r="GV50" s="37"/>
      <c r="GW50" s="37"/>
      <c r="GX50" s="37"/>
      <c r="GY50" s="37"/>
      <c r="GZ50" s="37"/>
      <c r="HA50" s="37"/>
      <c r="HB50" s="37"/>
      <c r="HC50" s="37"/>
      <c r="HD50" s="37"/>
      <c r="HE50" s="37"/>
      <c r="HF50" s="37"/>
      <c r="HG50" s="37"/>
      <c r="HH50" s="37"/>
      <c r="HI50" s="37"/>
      <c r="HJ50" s="37"/>
      <c r="HK50" s="37"/>
      <c r="HL50" s="37"/>
      <c r="HM50" s="37"/>
      <c r="HN50" s="37"/>
      <c r="HO50" s="37"/>
      <c r="HP50" s="37"/>
      <c r="HQ50" s="37"/>
      <c r="HR50" s="37"/>
      <c r="HS50" s="37"/>
      <c r="HT50" s="37"/>
      <c r="HU50" s="37"/>
      <c r="HV50" s="37"/>
      <c r="HW50" s="37"/>
      <c r="HX50" s="37"/>
      <c r="HY50" s="37"/>
      <c r="HZ50" s="81">
        <f t="shared" si="6"/>
        <v>0</v>
      </c>
    </row>
    <row r="51" spans="1:234" ht="15" customHeight="1">
      <c r="A51" s="440"/>
      <c r="B51" s="91" t="s">
        <v>673</v>
      </c>
      <c r="C51" s="124">
        <v>41274</v>
      </c>
      <c r="D51" s="206"/>
      <c r="E51" s="216"/>
      <c r="F51" s="216"/>
      <c r="G51" s="216"/>
      <c r="H51" s="215"/>
      <c r="I51" s="216"/>
      <c r="J51" s="216"/>
      <c r="K51" s="216"/>
      <c r="L51" s="216"/>
      <c r="M51" s="216"/>
      <c r="N51" s="216"/>
      <c r="O51" s="216"/>
      <c r="P51" s="216"/>
      <c r="Q51" s="216"/>
      <c r="R51" s="216"/>
      <c r="S51" s="216"/>
      <c r="T51" s="216"/>
      <c r="U51" s="216"/>
      <c r="V51" s="216"/>
      <c r="W51" s="216"/>
      <c r="X51" s="216"/>
      <c r="Y51" s="216"/>
      <c r="Z51" s="216"/>
      <c r="AA51" s="225"/>
      <c r="AB51" s="216"/>
      <c r="AC51" s="216"/>
      <c r="AD51" s="216"/>
      <c r="AE51" s="216"/>
      <c r="AF51" s="216"/>
      <c r="AG51" s="216"/>
      <c r="AH51" s="216"/>
      <c r="AI51" s="216"/>
      <c r="AJ51" s="81">
        <f t="shared" si="0"/>
        <v>0</v>
      </c>
      <c r="AK51" s="37"/>
      <c r="AL51" s="37"/>
      <c r="AM51" s="37"/>
      <c r="AN51" s="37"/>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81">
        <f t="shared" si="1"/>
        <v>0</v>
      </c>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81">
        <f t="shared" si="2"/>
        <v>0</v>
      </c>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81">
        <f t="shared" si="3"/>
        <v>0</v>
      </c>
      <c r="EF51" s="37"/>
      <c r="EG51" s="37"/>
      <c r="EH51" s="37"/>
      <c r="EI51" s="37"/>
      <c r="EJ51" s="37"/>
      <c r="EK51" s="37"/>
      <c r="EL51" s="37"/>
      <c r="EM51" s="37"/>
      <c r="EN51" s="37"/>
      <c r="EO51" s="37"/>
      <c r="EP51" s="37"/>
      <c r="EQ51" s="37"/>
      <c r="ER51" s="37"/>
      <c r="ES51" s="37"/>
      <c r="ET51" s="37"/>
      <c r="EU51" s="37"/>
      <c r="EV51" s="37"/>
      <c r="EW51" s="37"/>
      <c r="EX51" s="37"/>
      <c r="EY51" s="37"/>
      <c r="EZ51" s="37"/>
      <c r="FA51" s="37"/>
      <c r="FB51" s="37"/>
      <c r="FC51" s="37"/>
      <c r="FD51" s="37"/>
      <c r="FE51" s="37"/>
      <c r="FF51" s="37"/>
      <c r="FG51" s="37"/>
      <c r="FH51" s="37"/>
      <c r="FI51" s="37"/>
      <c r="FJ51" s="37"/>
      <c r="FK51" s="37"/>
      <c r="FL51" s="81">
        <f t="shared" si="4"/>
        <v>0</v>
      </c>
      <c r="FM51" s="37"/>
      <c r="FN51" s="37"/>
      <c r="FO51" s="37"/>
      <c r="FP51" s="37"/>
      <c r="FQ51" s="37"/>
      <c r="FR51" s="37"/>
      <c r="FS51" s="37"/>
      <c r="FT51" s="37"/>
      <c r="FU51" s="37"/>
      <c r="FV51" s="37"/>
      <c r="FW51" s="37"/>
      <c r="FX51" s="37"/>
      <c r="FY51" s="37"/>
      <c r="FZ51" s="37"/>
      <c r="GA51" s="37"/>
      <c r="GB51" s="37"/>
      <c r="GC51" s="37"/>
      <c r="GD51" s="37"/>
      <c r="GE51" s="37"/>
      <c r="GF51" s="37"/>
      <c r="GG51" s="37"/>
      <c r="GH51" s="37"/>
      <c r="GI51" s="37"/>
      <c r="GJ51" s="37"/>
      <c r="GK51" s="37"/>
      <c r="GL51" s="37"/>
      <c r="GM51" s="37"/>
      <c r="GN51" s="37"/>
      <c r="GO51" s="37"/>
      <c r="GP51" s="37"/>
      <c r="GQ51" s="37"/>
      <c r="GR51" s="37"/>
      <c r="GS51" s="81">
        <f t="shared" si="5"/>
        <v>0</v>
      </c>
      <c r="GT51" s="37"/>
      <c r="GU51" s="37"/>
      <c r="GV51" s="37"/>
      <c r="GW51" s="37"/>
      <c r="GX51" s="37"/>
      <c r="GY51" s="37"/>
      <c r="GZ51" s="37"/>
      <c r="HA51" s="37"/>
      <c r="HB51" s="37"/>
      <c r="HC51" s="37"/>
      <c r="HD51" s="37"/>
      <c r="HE51" s="37"/>
      <c r="HF51" s="37"/>
      <c r="HG51" s="37"/>
      <c r="HH51" s="37"/>
      <c r="HI51" s="37"/>
      <c r="HJ51" s="37"/>
      <c r="HK51" s="37"/>
      <c r="HL51" s="37"/>
      <c r="HM51" s="37"/>
      <c r="HN51" s="37"/>
      <c r="HO51" s="37"/>
      <c r="HP51" s="37"/>
      <c r="HQ51" s="37"/>
      <c r="HR51" s="37"/>
      <c r="HS51" s="37"/>
      <c r="HT51" s="37"/>
      <c r="HU51" s="37"/>
      <c r="HV51" s="37"/>
      <c r="HW51" s="37"/>
      <c r="HX51" s="37"/>
      <c r="HY51" s="37"/>
      <c r="HZ51" s="81">
        <f t="shared" si="6"/>
        <v>0</v>
      </c>
    </row>
    <row r="52" spans="1:234" ht="15" customHeight="1">
      <c r="A52" s="440"/>
      <c r="B52" s="91" t="s">
        <v>670</v>
      </c>
      <c r="C52" s="124">
        <v>41305</v>
      </c>
      <c r="D52" s="206"/>
      <c r="E52" s="216"/>
      <c r="F52" s="216"/>
      <c r="G52" s="216"/>
      <c r="H52" s="215"/>
      <c r="I52" s="216"/>
      <c r="J52" s="216"/>
      <c r="K52" s="216"/>
      <c r="L52" s="216"/>
      <c r="M52" s="216"/>
      <c r="N52" s="216"/>
      <c r="O52" s="216"/>
      <c r="P52" s="216"/>
      <c r="Q52" s="216"/>
      <c r="R52" s="216"/>
      <c r="S52" s="216"/>
      <c r="T52" s="216"/>
      <c r="U52" s="216"/>
      <c r="V52" s="216"/>
      <c r="W52" s="216"/>
      <c r="X52" s="216"/>
      <c r="Y52" s="216"/>
      <c r="Z52" s="216"/>
      <c r="AA52" s="225"/>
      <c r="AB52" s="216"/>
      <c r="AC52" s="216"/>
      <c r="AD52" s="216"/>
      <c r="AE52" s="216"/>
      <c r="AF52" s="216"/>
      <c r="AG52" s="216"/>
      <c r="AH52" s="216"/>
      <c r="AI52" s="216"/>
      <c r="AJ52" s="81">
        <f t="shared" si="0"/>
        <v>0</v>
      </c>
      <c r="AK52" s="37"/>
      <c r="AL52" s="37"/>
      <c r="AM52" s="37"/>
      <c r="AN52" s="37"/>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81">
        <f t="shared" si="1"/>
        <v>0</v>
      </c>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81">
        <f t="shared" si="2"/>
        <v>0</v>
      </c>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81">
        <f t="shared" si="3"/>
        <v>0</v>
      </c>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81">
        <f t="shared" si="4"/>
        <v>0</v>
      </c>
      <c r="FM52" s="37"/>
      <c r="FN52" s="37"/>
      <c r="FO52" s="37"/>
      <c r="FP52" s="37"/>
      <c r="FQ52" s="37"/>
      <c r="FR52" s="37"/>
      <c r="FS52" s="37"/>
      <c r="FT52" s="37"/>
      <c r="FU52" s="37"/>
      <c r="FV52" s="37"/>
      <c r="FW52" s="37"/>
      <c r="FX52" s="37"/>
      <c r="FY52" s="37"/>
      <c r="FZ52" s="37"/>
      <c r="GA52" s="37"/>
      <c r="GB52" s="37"/>
      <c r="GC52" s="37"/>
      <c r="GD52" s="37"/>
      <c r="GE52" s="37"/>
      <c r="GF52" s="37"/>
      <c r="GG52" s="37"/>
      <c r="GH52" s="37"/>
      <c r="GI52" s="37"/>
      <c r="GJ52" s="37"/>
      <c r="GK52" s="37"/>
      <c r="GL52" s="37"/>
      <c r="GM52" s="37"/>
      <c r="GN52" s="37"/>
      <c r="GO52" s="37"/>
      <c r="GP52" s="37"/>
      <c r="GQ52" s="37"/>
      <c r="GR52" s="37"/>
      <c r="GS52" s="81">
        <f t="shared" si="5"/>
        <v>0</v>
      </c>
      <c r="GT52" s="37"/>
      <c r="GU52" s="37"/>
      <c r="GV52" s="37"/>
      <c r="GW52" s="37"/>
      <c r="GX52" s="37"/>
      <c r="GY52" s="37"/>
      <c r="GZ52" s="37"/>
      <c r="HA52" s="37"/>
      <c r="HB52" s="37"/>
      <c r="HC52" s="37"/>
      <c r="HD52" s="37"/>
      <c r="HE52" s="37"/>
      <c r="HF52" s="37"/>
      <c r="HG52" s="37"/>
      <c r="HH52" s="37"/>
      <c r="HI52" s="37"/>
      <c r="HJ52" s="37"/>
      <c r="HK52" s="37"/>
      <c r="HL52" s="37"/>
      <c r="HM52" s="37"/>
      <c r="HN52" s="37"/>
      <c r="HO52" s="37"/>
      <c r="HP52" s="37"/>
      <c r="HQ52" s="37"/>
      <c r="HR52" s="37"/>
      <c r="HS52" s="37"/>
      <c r="HT52" s="37"/>
      <c r="HU52" s="37"/>
      <c r="HV52" s="37"/>
      <c r="HW52" s="37"/>
      <c r="HX52" s="37"/>
      <c r="HY52" s="37"/>
      <c r="HZ52" s="81">
        <f t="shared" si="6"/>
        <v>0</v>
      </c>
    </row>
    <row r="53" spans="1:234" ht="15" customHeight="1">
      <c r="A53" s="440"/>
      <c r="B53" s="91" t="s">
        <v>671</v>
      </c>
      <c r="C53" s="124">
        <v>41333</v>
      </c>
      <c r="D53" s="206"/>
      <c r="E53" s="216"/>
      <c r="F53" s="216"/>
      <c r="G53" s="216"/>
      <c r="H53" s="215"/>
      <c r="I53" s="216"/>
      <c r="J53" s="216"/>
      <c r="K53" s="216"/>
      <c r="L53" s="216"/>
      <c r="M53" s="216"/>
      <c r="N53" s="216"/>
      <c r="O53" s="216"/>
      <c r="P53" s="216"/>
      <c r="Q53" s="216"/>
      <c r="R53" s="216"/>
      <c r="S53" s="216"/>
      <c r="T53" s="216"/>
      <c r="U53" s="216"/>
      <c r="V53" s="216"/>
      <c r="W53" s="216"/>
      <c r="X53" s="216"/>
      <c r="Y53" s="216"/>
      <c r="Z53" s="216"/>
      <c r="AA53" s="225"/>
      <c r="AB53" s="216"/>
      <c r="AC53" s="216"/>
      <c r="AD53" s="216"/>
      <c r="AE53" s="216"/>
      <c r="AF53" s="216"/>
      <c r="AG53" s="216"/>
      <c r="AH53" s="216"/>
      <c r="AI53" s="216"/>
      <c r="AJ53" s="81">
        <f t="shared" si="0"/>
        <v>0</v>
      </c>
      <c r="AK53" s="37"/>
      <c r="AL53" s="37"/>
      <c r="AM53" s="37"/>
      <c r="AN53" s="37"/>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81">
        <f t="shared" si="1"/>
        <v>0</v>
      </c>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81">
        <f t="shared" si="2"/>
        <v>0</v>
      </c>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7"/>
      <c r="EA53" s="37"/>
      <c r="EB53" s="37"/>
      <c r="EC53" s="37"/>
      <c r="ED53" s="37"/>
      <c r="EE53" s="81">
        <f t="shared" si="3"/>
        <v>0</v>
      </c>
      <c r="EF53" s="37"/>
      <c r="EG53" s="37"/>
      <c r="EH53" s="37"/>
      <c r="EI53" s="37"/>
      <c r="EJ53" s="37"/>
      <c r="EK53" s="37"/>
      <c r="EL53" s="37"/>
      <c r="EM53" s="37"/>
      <c r="EN53" s="37"/>
      <c r="EO53" s="37"/>
      <c r="EP53" s="37"/>
      <c r="EQ53" s="37"/>
      <c r="ER53" s="37"/>
      <c r="ES53" s="37"/>
      <c r="ET53" s="37"/>
      <c r="EU53" s="37"/>
      <c r="EV53" s="37"/>
      <c r="EW53" s="37"/>
      <c r="EX53" s="37"/>
      <c r="EY53" s="37"/>
      <c r="EZ53" s="37"/>
      <c r="FA53" s="37"/>
      <c r="FB53" s="37"/>
      <c r="FC53" s="37"/>
      <c r="FD53" s="37"/>
      <c r="FE53" s="37"/>
      <c r="FF53" s="37"/>
      <c r="FG53" s="37"/>
      <c r="FH53" s="37"/>
      <c r="FI53" s="37"/>
      <c r="FJ53" s="37"/>
      <c r="FK53" s="37"/>
      <c r="FL53" s="81">
        <f t="shared" si="4"/>
        <v>0</v>
      </c>
      <c r="FM53" s="37"/>
      <c r="FN53" s="37"/>
      <c r="FO53" s="37"/>
      <c r="FP53" s="37"/>
      <c r="FQ53" s="37"/>
      <c r="FR53" s="37"/>
      <c r="FS53" s="37"/>
      <c r="FT53" s="37"/>
      <c r="FU53" s="37"/>
      <c r="FV53" s="37"/>
      <c r="FW53" s="37"/>
      <c r="FX53" s="37"/>
      <c r="FY53" s="37"/>
      <c r="FZ53" s="37"/>
      <c r="GA53" s="37"/>
      <c r="GB53" s="37"/>
      <c r="GC53" s="37"/>
      <c r="GD53" s="37"/>
      <c r="GE53" s="37"/>
      <c r="GF53" s="37"/>
      <c r="GG53" s="37"/>
      <c r="GH53" s="37"/>
      <c r="GI53" s="37"/>
      <c r="GJ53" s="37"/>
      <c r="GK53" s="37"/>
      <c r="GL53" s="37"/>
      <c r="GM53" s="37"/>
      <c r="GN53" s="37"/>
      <c r="GO53" s="37"/>
      <c r="GP53" s="37"/>
      <c r="GQ53" s="37"/>
      <c r="GR53" s="37"/>
      <c r="GS53" s="81">
        <f t="shared" si="5"/>
        <v>0</v>
      </c>
      <c r="GT53" s="37"/>
      <c r="GU53" s="37"/>
      <c r="GV53" s="37"/>
      <c r="GW53" s="37"/>
      <c r="GX53" s="37"/>
      <c r="GY53" s="37"/>
      <c r="GZ53" s="37"/>
      <c r="HA53" s="37"/>
      <c r="HB53" s="37"/>
      <c r="HC53" s="37"/>
      <c r="HD53" s="37"/>
      <c r="HE53" s="37"/>
      <c r="HF53" s="37"/>
      <c r="HG53" s="37"/>
      <c r="HH53" s="37"/>
      <c r="HI53" s="37"/>
      <c r="HJ53" s="37"/>
      <c r="HK53" s="37"/>
      <c r="HL53" s="37"/>
      <c r="HM53" s="37"/>
      <c r="HN53" s="37"/>
      <c r="HO53" s="37"/>
      <c r="HP53" s="37"/>
      <c r="HQ53" s="37"/>
      <c r="HR53" s="37"/>
      <c r="HS53" s="37"/>
      <c r="HT53" s="37"/>
      <c r="HU53" s="37"/>
      <c r="HV53" s="37"/>
      <c r="HW53" s="37"/>
      <c r="HX53" s="37"/>
      <c r="HY53" s="37"/>
      <c r="HZ53" s="81">
        <f t="shared" si="6"/>
        <v>0</v>
      </c>
    </row>
    <row r="54" spans="1:234" ht="15" customHeight="1" thickBot="1">
      <c r="A54" s="440"/>
      <c r="B54" s="91" t="s">
        <v>672</v>
      </c>
      <c r="C54" s="125">
        <v>41364</v>
      </c>
      <c r="D54" s="244"/>
      <c r="E54" s="217"/>
      <c r="F54" s="217"/>
      <c r="G54" s="217"/>
      <c r="H54" s="215"/>
      <c r="I54" s="217"/>
      <c r="J54" s="217"/>
      <c r="K54" s="217"/>
      <c r="L54" s="217"/>
      <c r="M54" s="217"/>
      <c r="N54" s="217"/>
      <c r="O54" s="217"/>
      <c r="P54" s="217"/>
      <c r="Q54" s="217"/>
      <c r="R54" s="217"/>
      <c r="S54" s="217"/>
      <c r="T54" s="217"/>
      <c r="U54" s="217"/>
      <c r="V54" s="217"/>
      <c r="W54" s="217"/>
      <c r="X54" s="217"/>
      <c r="Y54" s="217"/>
      <c r="Z54" s="217"/>
      <c r="AA54" s="226"/>
      <c r="AB54" s="217"/>
      <c r="AC54" s="217"/>
      <c r="AD54" s="217"/>
      <c r="AE54" s="217"/>
      <c r="AF54" s="217"/>
      <c r="AG54" s="217"/>
      <c r="AH54" s="217"/>
      <c r="AI54" s="217"/>
      <c r="AJ54" s="82">
        <f t="shared" si="0"/>
        <v>0</v>
      </c>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82">
        <f t="shared" si="1"/>
        <v>0</v>
      </c>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82">
        <f t="shared" si="2"/>
        <v>0</v>
      </c>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82">
        <f t="shared" si="3"/>
        <v>0</v>
      </c>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82">
        <f t="shared" si="4"/>
        <v>0</v>
      </c>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82">
        <f t="shared" si="5"/>
        <v>0</v>
      </c>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82">
        <f t="shared" si="6"/>
        <v>0</v>
      </c>
    </row>
    <row r="55" spans="1:234" s="29" customFormat="1" ht="15" customHeight="1" thickTop="1">
      <c r="A55" s="440"/>
      <c r="B55" s="93" t="s">
        <v>674</v>
      </c>
      <c r="C55" s="123">
        <v>41394</v>
      </c>
      <c r="D55" s="206"/>
      <c r="E55" s="218"/>
      <c r="F55" s="218"/>
      <c r="G55" s="218"/>
      <c r="H55" s="218"/>
      <c r="I55" s="218"/>
      <c r="J55" s="218"/>
      <c r="K55" s="218"/>
      <c r="L55" s="218"/>
      <c r="M55" s="218"/>
      <c r="N55" s="218"/>
      <c r="O55" s="218"/>
      <c r="P55" s="218"/>
      <c r="Q55" s="218"/>
      <c r="R55" s="218"/>
      <c r="S55" s="218"/>
      <c r="T55" s="218"/>
      <c r="U55" s="218"/>
      <c r="V55" s="218"/>
      <c r="W55" s="218"/>
      <c r="X55" s="218"/>
      <c r="Y55" s="218"/>
      <c r="Z55" s="218"/>
      <c r="AA55" s="227"/>
      <c r="AB55" s="218"/>
      <c r="AC55" s="218"/>
      <c r="AD55" s="218"/>
      <c r="AE55" s="218"/>
      <c r="AF55" s="218"/>
      <c r="AG55" s="218"/>
      <c r="AH55" s="218"/>
      <c r="AI55" s="218"/>
      <c r="AJ55" s="83">
        <f t="shared" si="0"/>
        <v>0</v>
      </c>
      <c r="AK55" s="45"/>
      <c r="AL55" s="45"/>
      <c r="AM55" s="45"/>
      <c r="AN55" s="45"/>
      <c r="AO55" s="45"/>
      <c r="AP55" s="45"/>
      <c r="AQ55" s="45"/>
      <c r="AR55" s="45"/>
      <c r="AS55" s="45"/>
      <c r="AT55" s="45"/>
      <c r="AU55" s="45"/>
      <c r="AV55" s="45"/>
      <c r="AW55" s="45"/>
      <c r="AX55" s="45"/>
      <c r="AY55" s="45"/>
      <c r="AZ55" s="45"/>
      <c r="BA55" s="45"/>
      <c r="BB55" s="45"/>
      <c r="BC55" s="45"/>
      <c r="BD55" s="45"/>
      <c r="BE55" s="45"/>
      <c r="BF55" s="45"/>
      <c r="BG55" s="45"/>
      <c r="BH55" s="45"/>
      <c r="BI55" s="45"/>
      <c r="BJ55" s="45"/>
      <c r="BK55" s="45"/>
      <c r="BL55" s="45"/>
      <c r="BM55" s="45"/>
      <c r="BN55" s="45"/>
      <c r="BO55" s="45"/>
      <c r="BP55" s="45"/>
      <c r="BQ55" s="83">
        <f t="shared" si="1"/>
        <v>0</v>
      </c>
      <c r="BR55" s="45"/>
      <c r="BS55" s="45"/>
      <c r="BT55" s="45"/>
      <c r="BU55" s="45"/>
      <c r="BV55" s="45"/>
      <c r="BW55" s="45"/>
      <c r="BX55" s="45"/>
      <c r="BY55" s="45"/>
      <c r="BZ55" s="45"/>
      <c r="CA55" s="45"/>
      <c r="CB55" s="45"/>
      <c r="CC55" s="45"/>
      <c r="CD55" s="45"/>
      <c r="CE55" s="45"/>
      <c r="CF55" s="45"/>
      <c r="CG55" s="45"/>
      <c r="CH55" s="45"/>
      <c r="CI55" s="45"/>
      <c r="CJ55" s="45"/>
      <c r="CK55" s="45"/>
      <c r="CL55" s="45"/>
      <c r="CM55" s="45"/>
      <c r="CN55" s="45"/>
      <c r="CO55" s="45"/>
      <c r="CP55" s="45"/>
      <c r="CQ55" s="45"/>
      <c r="CR55" s="45"/>
      <c r="CS55" s="45"/>
      <c r="CT55" s="45"/>
      <c r="CU55" s="45"/>
      <c r="CV55" s="45"/>
      <c r="CW55" s="45"/>
      <c r="CX55" s="83">
        <f t="shared" si="2"/>
        <v>0</v>
      </c>
      <c r="CY55" s="45"/>
      <c r="CZ55" s="45"/>
      <c r="DA55" s="45"/>
      <c r="DB55" s="45"/>
      <c r="DC55" s="45"/>
      <c r="DD55" s="45"/>
      <c r="DE55" s="45"/>
      <c r="DF55" s="45"/>
      <c r="DG55" s="45"/>
      <c r="DH55" s="45"/>
      <c r="DI55" s="45"/>
      <c r="DJ55" s="45"/>
      <c r="DK55" s="45"/>
      <c r="DL55" s="45"/>
      <c r="DM55" s="45"/>
      <c r="DN55" s="45"/>
      <c r="DO55" s="45"/>
      <c r="DP55" s="45"/>
      <c r="DQ55" s="45"/>
      <c r="DR55" s="45"/>
      <c r="DS55" s="45"/>
      <c r="DT55" s="45"/>
      <c r="DU55" s="45"/>
      <c r="DV55" s="45"/>
      <c r="DW55" s="45"/>
      <c r="DX55" s="45"/>
      <c r="DY55" s="45"/>
      <c r="DZ55" s="45"/>
      <c r="EA55" s="45"/>
      <c r="EB55" s="45"/>
      <c r="EC55" s="45"/>
      <c r="ED55" s="45"/>
      <c r="EE55" s="83">
        <f t="shared" si="3"/>
        <v>0</v>
      </c>
      <c r="EF55" s="45"/>
      <c r="EG55" s="45"/>
      <c r="EH55" s="45"/>
      <c r="EI55" s="45"/>
      <c r="EJ55" s="45"/>
      <c r="EK55" s="45"/>
      <c r="EL55" s="45"/>
      <c r="EM55" s="45"/>
      <c r="EN55" s="45"/>
      <c r="EO55" s="45"/>
      <c r="EP55" s="45"/>
      <c r="EQ55" s="45"/>
      <c r="ER55" s="45"/>
      <c r="ES55" s="45"/>
      <c r="ET55" s="45"/>
      <c r="EU55" s="45"/>
      <c r="EV55" s="45"/>
      <c r="EW55" s="45"/>
      <c r="EX55" s="45"/>
      <c r="EY55" s="45"/>
      <c r="EZ55" s="45"/>
      <c r="FA55" s="45"/>
      <c r="FB55" s="45"/>
      <c r="FC55" s="45"/>
      <c r="FD55" s="45"/>
      <c r="FE55" s="45"/>
      <c r="FF55" s="45"/>
      <c r="FG55" s="45"/>
      <c r="FH55" s="45"/>
      <c r="FI55" s="45"/>
      <c r="FJ55" s="45"/>
      <c r="FK55" s="45"/>
      <c r="FL55" s="83">
        <f t="shared" si="4"/>
        <v>0</v>
      </c>
      <c r="FM55" s="45"/>
      <c r="FN55" s="45"/>
      <c r="FO55" s="45"/>
      <c r="FP55" s="45"/>
      <c r="FQ55" s="45"/>
      <c r="FR55" s="45"/>
      <c r="FS55" s="45"/>
      <c r="FT55" s="45"/>
      <c r="FU55" s="45"/>
      <c r="FV55" s="45"/>
      <c r="FW55" s="45"/>
      <c r="FX55" s="45"/>
      <c r="FY55" s="45"/>
      <c r="FZ55" s="45"/>
      <c r="GA55" s="45"/>
      <c r="GB55" s="45"/>
      <c r="GC55" s="45"/>
      <c r="GD55" s="45"/>
      <c r="GE55" s="45"/>
      <c r="GF55" s="45"/>
      <c r="GG55" s="45"/>
      <c r="GH55" s="45"/>
      <c r="GI55" s="45"/>
      <c r="GJ55" s="45"/>
      <c r="GK55" s="45"/>
      <c r="GL55" s="45"/>
      <c r="GM55" s="45"/>
      <c r="GN55" s="45"/>
      <c r="GO55" s="45"/>
      <c r="GP55" s="45"/>
      <c r="GQ55" s="45"/>
      <c r="GR55" s="45"/>
      <c r="GS55" s="83">
        <f t="shared" si="5"/>
        <v>0</v>
      </c>
      <c r="GT55" s="45"/>
      <c r="GU55" s="45"/>
      <c r="GV55" s="45"/>
      <c r="GW55" s="45"/>
      <c r="GX55" s="45"/>
      <c r="GY55" s="45"/>
      <c r="GZ55" s="45"/>
      <c r="HA55" s="45"/>
      <c r="HB55" s="45"/>
      <c r="HC55" s="45"/>
      <c r="HD55" s="45"/>
      <c r="HE55" s="45"/>
      <c r="HF55" s="45"/>
      <c r="HG55" s="45"/>
      <c r="HH55" s="45"/>
      <c r="HI55" s="45"/>
      <c r="HJ55" s="45"/>
      <c r="HK55" s="45"/>
      <c r="HL55" s="45"/>
      <c r="HM55" s="45"/>
      <c r="HN55" s="45"/>
      <c r="HO55" s="45"/>
      <c r="HP55" s="45"/>
      <c r="HQ55" s="45"/>
      <c r="HR55" s="45"/>
      <c r="HS55" s="45"/>
      <c r="HT55" s="45"/>
      <c r="HU55" s="45"/>
      <c r="HV55" s="45"/>
      <c r="HW55" s="45"/>
      <c r="HX55" s="45"/>
      <c r="HY55" s="45"/>
      <c r="HZ55" s="83">
        <f t="shared" si="6"/>
        <v>0</v>
      </c>
    </row>
    <row r="56" spans="1:234" ht="15" customHeight="1">
      <c r="A56" s="440"/>
      <c r="B56" s="91" t="s">
        <v>675</v>
      </c>
      <c r="C56" s="124">
        <v>41425</v>
      </c>
      <c r="D56" s="206"/>
      <c r="E56" s="216"/>
      <c r="F56" s="216"/>
      <c r="G56" s="216"/>
      <c r="H56" s="216"/>
      <c r="I56" s="216"/>
      <c r="J56" s="216"/>
      <c r="K56" s="216"/>
      <c r="L56" s="216"/>
      <c r="M56" s="216"/>
      <c r="N56" s="216"/>
      <c r="O56" s="216"/>
      <c r="P56" s="216"/>
      <c r="Q56" s="216"/>
      <c r="R56" s="216"/>
      <c r="S56" s="216"/>
      <c r="T56" s="216"/>
      <c r="U56" s="216"/>
      <c r="V56" s="216"/>
      <c r="W56" s="216"/>
      <c r="X56" s="216"/>
      <c r="Y56" s="216"/>
      <c r="Z56" s="216"/>
      <c r="AA56" s="225"/>
      <c r="AB56" s="216"/>
      <c r="AC56" s="216"/>
      <c r="AD56" s="216"/>
      <c r="AE56" s="216"/>
      <c r="AF56" s="216"/>
      <c r="AG56" s="216"/>
      <c r="AH56" s="216"/>
      <c r="AI56" s="216"/>
      <c r="AJ56" s="81">
        <f t="shared" si="0"/>
        <v>0</v>
      </c>
      <c r="AK56" s="37"/>
      <c r="AL56" s="37"/>
      <c r="AM56" s="37"/>
      <c r="AN56" s="37"/>
      <c r="AO56" s="37"/>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81">
        <f t="shared" si="1"/>
        <v>0</v>
      </c>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Q56" s="37"/>
      <c r="CR56" s="37"/>
      <c r="CS56" s="37"/>
      <c r="CT56" s="37"/>
      <c r="CU56" s="37"/>
      <c r="CV56" s="37"/>
      <c r="CW56" s="37"/>
      <c r="CX56" s="81">
        <f t="shared" si="2"/>
        <v>0</v>
      </c>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7"/>
      <c r="DX56" s="37"/>
      <c r="DY56" s="37"/>
      <c r="DZ56" s="37"/>
      <c r="EA56" s="37"/>
      <c r="EB56" s="37"/>
      <c r="EC56" s="37"/>
      <c r="ED56" s="37"/>
      <c r="EE56" s="81">
        <f t="shared" si="3"/>
        <v>0</v>
      </c>
      <c r="EF56" s="37"/>
      <c r="EG56" s="37"/>
      <c r="EH56" s="37"/>
      <c r="EI56" s="37"/>
      <c r="EJ56" s="37"/>
      <c r="EK56" s="37"/>
      <c r="EL56" s="37"/>
      <c r="EM56" s="37"/>
      <c r="EN56" s="37"/>
      <c r="EO56" s="37"/>
      <c r="EP56" s="37"/>
      <c r="EQ56" s="37"/>
      <c r="ER56" s="37"/>
      <c r="ES56" s="37"/>
      <c r="ET56" s="37"/>
      <c r="EU56" s="37"/>
      <c r="EV56" s="37"/>
      <c r="EW56" s="37"/>
      <c r="EX56" s="37"/>
      <c r="EY56" s="37"/>
      <c r="EZ56" s="37"/>
      <c r="FA56" s="37"/>
      <c r="FB56" s="37"/>
      <c r="FC56" s="37"/>
      <c r="FD56" s="37"/>
      <c r="FE56" s="37"/>
      <c r="FF56" s="37"/>
      <c r="FG56" s="37"/>
      <c r="FH56" s="37"/>
      <c r="FI56" s="37"/>
      <c r="FJ56" s="37"/>
      <c r="FK56" s="37"/>
      <c r="FL56" s="81">
        <f t="shared" si="4"/>
        <v>0</v>
      </c>
      <c r="FM56" s="37"/>
      <c r="FN56" s="37"/>
      <c r="FO56" s="37"/>
      <c r="FP56" s="37"/>
      <c r="FQ56" s="37"/>
      <c r="FR56" s="37"/>
      <c r="FS56" s="37"/>
      <c r="FT56" s="37"/>
      <c r="FU56" s="37"/>
      <c r="FV56" s="37"/>
      <c r="FW56" s="37"/>
      <c r="FX56" s="37"/>
      <c r="FY56" s="37"/>
      <c r="FZ56" s="37"/>
      <c r="GA56" s="37"/>
      <c r="GB56" s="37"/>
      <c r="GC56" s="37"/>
      <c r="GD56" s="37"/>
      <c r="GE56" s="37"/>
      <c r="GF56" s="37"/>
      <c r="GG56" s="37"/>
      <c r="GH56" s="37"/>
      <c r="GI56" s="37"/>
      <c r="GJ56" s="37"/>
      <c r="GK56" s="37"/>
      <c r="GL56" s="37"/>
      <c r="GM56" s="37"/>
      <c r="GN56" s="37"/>
      <c r="GO56" s="37"/>
      <c r="GP56" s="37"/>
      <c r="GQ56" s="37"/>
      <c r="GR56" s="37"/>
      <c r="GS56" s="81">
        <f t="shared" si="5"/>
        <v>0</v>
      </c>
      <c r="GT56" s="37"/>
      <c r="GU56" s="37"/>
      <c r="GV56" s="37"/>
      <c r="GW56" s="37"/>
      <c r="GX56" s="37"/>
      <c r="GY56" s="37"/>
      <c r="GZ56" s="37"/>
      <c r="HA56" s="37"/>
      <c r="HB56" s="37"/>
      <c r="HC56" s="37"/>
      <c r="HD56" s="37"/>
      <c r="HE56" s="37"/>
      <c r="HF56" s="37"/>
      <c r="HG56" s="37"/>
      <c r="HH56" s="37"/>
      <c r="HI56" s="37"/>
      <c r="HJ56" s="37"/>
      <c r="HK56" s="37"/>
      <c r="HL56" s="37"/>
      <c r="HM56" s="37"/>
      <c r="HN56" s="37"/>
      <c r="HO56" s="37"/>
      <c r="HP56" s="37"/>
      <c r="HQ56" s="37"/>
      <c r="HR56" s="37"/>
      <c r="HS56" s="37"/>
      <c r="HT56" s="37"/>
      <c r="HU56" s="37"/>
      <c r="HV56" s="37"/>
      <c r="HW56" s="37"/>
      <c r="HX56" s="37"/>
      <c r="HY56" s="37"/>
      <c r="HZ56" s="81">
        <f t="shared" si="6"/>
        <v>0</v>
      </c>
    </row>
    <row r="57" spans="1:234" ht="15" customHeight="1">
      <c r="A57" s="440"/>
      <c r="B57" s="91" t="s">
        <v>676</v>
      </c>
      <c r="C57" s="124">
        <v>41455</v>
      </c>
      <c r="D57" s="206"/>
      <c r="E57" s="216"/>
      <c r="F57" s="216"/>
      <c r="G57" s="216"/>
      <c r="H57" s="216"/>
      <c r="I57" s="216"/>
      <c r="J57" s="216"/>
      <c r="K57" s="216"/>
      <c r="L57" s="216"/>
      <c r="M57" s="216"/>
      <c r="N57" s="216"/>
      <c r="O57" s="216"/>
      <c r="P57" s="216"/>
      <c r="Q57" s="216"/>
      <c r="R57" s="216"/>
      <c r="S57" s="216"/>
      <c r="T57" s="216"/>
      <c r="U57" s="216"/>
      <c r="V57" s="216"/>
      <c r="W57" s="216"/>
      <c r="X57" s="216"/>
      <c r="Y57" s="216"/>
      <c r="Z57" s="216"/>
      <c r="AA57" s="225"/>
      <c r="AB57" s="216"/>
      <c r="AC57" s="216"/>
      <c r="AD57" s="216"/>
      <c r="AE57" s="216"/>
      <c r="AF57" s="216"/>
      <c r="AG57" s="216"/>
      <c r="AH57" s="216"/>
      <c r="AI57" s="216"/>
      <c r="AJ57" s="81">
        <f>(IF(ISBLANK(G57),0,G57-$G$34)+IF(ISBLANK(H57),0,H57-$H$34)+IF(ISBLANK(I57),0,I57-$I$34)+IF(ISBLANK(J57),0,J57-$J$34)+IF(ISBLANK(K57),0,K57-$K$34)+IF(ISBLANK(L57),0,L57-$L$34)+IF(ISBLANK(M57),0,M57-$M$34)+IF(ISBLANK(N57),0,N57-$N$34)+IF(ISBLANK(O57),0,O57-$O$34)+IF(ISBLANK(P57),0,P57-$P$34)+IF(ISBLANK(Q57),0,Q57-$Q$34)+IF(ISBLANK(R57),0,R57-$R$34)+IF(ISBLANK(S57),0,S57-$S$34)+IF(ISBLANK(T57),0,T57-$T$34)+IF(ISBLANK(U57),0,U57-$U$34)+IF(ISBLANK(V57),0,V57-$V$34)+IF(ISBLANK(W57),0,W57-$W$34)+IF(ISBLANK(X57),0,X57-$X$34)+IF(ISBLANK(Y57),0,Y57-$Y$34)+IF(ISBLANK(Z57),0,Z57-$Z$34)+IF(ISBLANK(AA57),0,AA57-$AA$34)+IF(ISBLANK(AB57),0,AB57-$AB$34)+IF(ISBLANK(AC57),0,AC57-$AC$34)+IF(ISBLANK(AD57),0,AD57-$AD$34)+IF(ISBLANK(AE57),0,AE57-$AE$34)+IF(ISBLANK(AF57),0,AF57-$AF$34)+IF(ISBLANK(AG57),0,AG57-$AG$34)+IF(ISBLANK(AH57),0,AH57-$AH$34)+IF(ISBLANK(AI57),0,AI57-$AI$34))/30</f>
        <v>0</v>
      </c>
      <c r="AK57" s="37"/>
      <c r="AL57" s="37"/>
      <c r="AM57" s="37"/>
      <c r="AN57" s="37"/>
      <c r="AO57" s="37"/>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81">
        <f t="shared" si="1"/>
        <v>0</v>
      </c>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Q57" s="37"/>
      <c r="CR57" s="37"/>
      <c r="CS57" s="37"/>
      <c r="CT57" s="37"/>
      <c r="CU57" s="37"/>
      <c r="CV57" s="37"/>
      <c r="CW57" s="37"/>
      <c r="CX57" s="81">
        <f t="shared" si="2"/>
        <v>0</v>
      </c>
      <c r="CY57" s="37"/>
      <c r="CZ57" s="37"/>
      <c r="DA57" s="37"/>
      <c r="DB57" s="37"/>
      <c r="DC57" s="37"/>
      <c r="DD57" s="37"/>
      <c r="DE57" s="37"/>
      <c r="DF57" s="37"/>
      <c r="DG57" s="37"/>
      <c r="DH57" s="37"/>
      <c r="DI57" s="37"/>
      <c r="DJ57" s="37"/>
      <c r="DK57" s="37"/>
      <c r="DL57" s="37"/>
      <c r="DM57" s="37"/>
      <c r="DN57" s="37"/>
      <c r="DO57" s="37"/>
      <c r="DP57" s="37"/>
      <c r="DQ57" s="37"/>
      <c r="DR57" s="37"/>
      <c r="DS57" s="37"/>
      <c r="DT57" s="37"/>
      <c r="DU57" s="37"/>
      <c r="DV57" s="37"/>
      <c r="DW57" s="37"/>
      <c r="DX57" s="37"/>
      <c r="DY57" s="37"/>
      <c r="DZ57" s="37"/>
      <c r="EA57" s="37"/>
      <c r="EB57" s="37"/>
      <c r="EC57" s="37"/>
      <c r="ED57" s="37"/>
      <c r="EE57" s="81">
        <f t="shared" si="3"/>
        <v>0</v>
      </c>
      <c r="EF57" s="37"/>
      <c r="EG57" s="37"/>
      <c r="EH57" s="37"/>
      <c r="EI57" s="37"/>
      <c r="EJ57" s="37"/>
      <c r="EK57" s="37"/>
      <c r="EL57" s="37"/>
      <c r="EM57" s="37"/>
      <c r="EN57" s="37"/>
      <c r="EO57" s="37"/>
      <c r="EP57" s="37"/>
      <c r="EQ57" s="37"/>
      <c r="ER57" s="37"/>
      <c r="ES57" s="37"/>
      <c r="ET57" s="37"/>
      <c r="EU57" s="37"/>
      <c r="EV57" s="37"/>
      <c r="EW57" s="37"/>
      <c r="EX57" s="37"/>
      <c r="EY57" s="37"/>
      <c r="EZ57" s="37"/>
      <c r="FA57" s="37"/>
      <c r="FB57" s="37"/>
      <c r="FC57" s="37"/>
      <c r="FD57" s="37"/>
      <c r="FE57" s="37"/>
      <c r="FF57" s="37"/>
      <c r="FG57" s="37"/>
      <c r="FH57" s="37"/>
      <c r="FI57" s="37"/>
      <c r="FJ57" s="37"/>
      <c r="FK57" s="37"/>
      <c r="FL57" s="81">
        <f t="shared" si="4"/>
        <v>0</v>
      </c>
      <c r="FM57" s="37"/>
      <c r="FN57" s="37"/>
      <c r="FO57" s="37"/>
      <c r="FP57" s="37"/>
      <c r="FQ57" s="37"/>
      <c r="FR57" s="37"/>
      <c r="FS57" s="37"/>
      <c r="FT57" s="37"/>
      <c r="FU57" s="37"/>
      <c r="FV57" s="37"/>
      <c r="FW57" s="37"/>
      <c r="FX57" s="37"/>
      <c r="FY57" s="37"/>
      <c r="FZ57" s="37"/>
      <c r="GA57" s="37"/>
      <c r="GB57" s="37"/>
      <c r="GC57" s="37"/>
      <c r="GD57" s="37"/>
      <c r="GE57" s="37"/>
      <c r="GF57" s="37"/>
      <c r="GG57" s="37"/>
      <c r="GH57" s="37"/>
      <c r="GI57" s="37"/>
      <c r="GJ57" s="37"/>
      <c r="GK57" s="37"/>
      <c r="GL57" s="37"/>
      <c r="GM57" s="37"/>
      <c r="GN57" s="37"/>
      <c r="GO57" s="37"/>
      <c r="GP57" s="37"/>
      <c r="GQ57" s="37"/>
      <c r="GR57" s="37"/>
      <c r="GS57" s="81">
        <f t="shared" si="5"/>
        <v>0</v>
      </c>
      <c r="GT57" s="37"/>
      <c r="GU57" s="37"/>
      <c r="GV57" s="37"/>
      <c r="GW57" s="37"/>
      <c r="GX57" s="37"/>
      <c r="GY57" s="37"/>
      <c r="GZ57" s="37"/>
      <c r="HA57" s="37"/>
      <c r="HB57" s="37"/>
      <c r="HC57" s="37"/>
      <c r="HD57" s="37"/>
      <c r="HE57" s="37"/>
      <c r="HF57" s="37"/>
      <c r="HG57" s="37"/>
      <c r="HH57" s="37"/>
      <c r="HI57" s="37"/>
      <c r="HJ57" s="37"/>
      <c r="HK57" s="37"/>
      <c r="HL57" s="37"/>
      <c r="HM57" s="37"/>
      <c r="HN57" s="37"/>
      <c r="HO57" s="37"/>
      <c r="HP57" s="37"/>
      <c r="HQ57" s="37"/>
      <c r="HR57" s="37"/>
      <c r="HS57" s="37"/>
      <c r="HT57" s="37"/>
      <c r="HU57" s="37"/>
      <c r="HV57" s="37"/>
      <c r="HW57" s="37"/>
      <c r="HX57" s="37"/>
      <c r="HY57" s="37"/>
      <c r="HZ57" s="81">
        <f t="shared" si="6"/>
        <v>0</v>
      </c>
    </row>
    <row r="58" spans="1:234" ht="15" customHeight="1">
      <c r="A58" s="440"/>
      <c r="B58" s="91" t="s">
        <v>677</v>
      </c>
      <c r="C58" s="124">
        <v>41486</v>
      </c>
      <c r="D58" s="206"/>
      <c r="E58" s="216"/>
      <c r="F58" s="216"/>
      <c r="G58" s="216"/>
      <c r="H58" s="216"/>
      <c r="I58" s="216"/>
      <c r="J58" s="216"/>
      <c r="K58" s="216"/>
      <c r="L58" s="216"/>
      <c r="M58" s="216"/>
      <c r="N58" s="216"/>
      <c r="O58" s="216"/>
      <c r="P58" s="216"/>
      <c r="Q58" s="216"/>
      <c r="R58" s="216"/>
      <c r="S58" s="216"/>
      <c r="T58" s="216"/>
      <c r="U58" s="216"/>
      <c r="V58" s="216"/>
      <c r="W58" s="216"/>
      <c r="X58" s="216"/>
      <c r="Y58" s="216"/>
      <c r="Z58" s="216"/>
      <c r="AA58" s="225"/>
      <c r="AB58" s="216"/>
      <c r="AC58" s="216"/>
      <c r="AD58" s="216"/>
      <c r="AE58" s="216"/>
      <c r="AF58" s="216"/>
      <c r="AG58" s="216"/>
      <c r="AH58" s="216"/>
      <c r="AI58" s="216"/>
      <c r="AJ58" s="81">
        <f t="shared" si="0"/>
        <v>0</v>
      </c>
      <c r="AK58" s="37"/>
      <c r="AL58" s="37"/>
      <c r="AM58" s="37"/>
      <c r="AN58" s="37"/>
      <c r="AO58" s="37"/>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81">
        <f t="shared" si="1"/>
        <v>0</v>
      </c>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c r="CU58" s="37"/>
      <c r="CV58" s="37"/>
      <c r="CW58" s="37"/>
      <c r="CX58" s="81">
        <f t="shared" si="2"/>
        <v>0</v>
      </c>
      <c r="CY58" s="37"/>
      <c r="CZ58" s="37"/>
      <c r="DA58" s="37"/>
      <c r="DB58" s="37"/>
      <c r="DC58" s="37"/>
      <c r="DD58" s="37"/>
      <c r="DE58" s="37"/>
      <c r="DF58" s="37"/>
      <c r="DG58" s="37"/>
      <c r="DH58" s="37"/>
      <c r="DI58" s="37"/>
      <c r="DJ58" s="37"/>
      <c r="DK58" s="37"/>
      <c r="DL58" s="37"/>
      <c r="DM58" s="37"/>
      <c r="DN58" s="37"/>
      <c r="DO58" s="37"/>
      <c r="DP58" s="37"/>
      <c r="DQ58" s="37"/>
      <c r="DR58" s="37"/>
      <c r="DS58" s="37"/>
      <c r="DT58" s="37"/>
      <c r="DU58" s="37"/>
      <c r="DV58" s="37"/>
      <c r="DW58" s="37"/>
      <c r="DX58" s="37"/>
      <c r="DY58" s="37"/>
      <c r="DZ58" s="37"/>
      <c r="EA58" s="37"/>
      <c r="EB58" s="37"/>
      <c r="EC58" s="37"/>
      <c r="ED58" s="37"/>
      <c r="EE58" s="81">
        <f t="shared" si="3"/>
        <v>0</v>
      </c>
      <c r="EF58" s="37"/>
      <c r="EG58" s="37"/>
      <c r="EH58" s="37"/>
      <c r="EI58" s="37"/>
      <c r="EJ58" s="37"/>
      <c r="EK58" s="37"/>
      <c r="EL58" s="37"/>
      <c r="EM58" s="37"/>
      <c r="EN58" s="37"/>
      <c r="EO58" s="37"/>
      <c r="EP58" s="37"/>
      <c r="EQ58" s="37"/>
      <c r="ER58" s="37"/>
      <c r="ES58" s="37"/>
      <c r="ET58" s="37"/>
      <c r="EU58" s="37"/>
      <c r="EV58" s="37"/>
      <c r="EW58" s="37"/>
      <c r="EX58" s="37"/>
      <c r="EY58" s="37"/>
      <c r="EZ58" s="37"/>
      <c r="FA58" s="37"/>
      <c r="FB58" s="37"/>
      <c r="FC58" s="37"/>
      <c r="FD58" s="37"/>
      <c r="FE58" s="37"/>
      <c r="FF58" s="37"/>
      <c r="FG58" s="37"/>
      <c r="FH58" s="37"/>
      <c r="FI58" s="37"/>
      <c r="FJ58" s="37"/>
      <c r="FK58" s="37"/>
      <c r="FL58" s="81">
        <f t="shared" si="4"/>
        <v>0</v>
      </c>
      <c r="FM58" s="37"/>
      <c r="FN58" s="37"/>
      <c r="FO58" s="37"/>
      <c r="FP58" s="37"/>
      <c r="FQ58" s="37"/>
      <c r="FR58" s="37"/>
      <c r="FS58" s="37"/>
      <c r="FT58" s="37"/>
      <c r="FU58" s="37"/>
      <c r="FV58" s="37"/>
      <c r="FW58" s="37"/>
      <c r="FX58" s="37"/>
      <c r="FY58" s="37"/>
      <c r="FZ58" s="37"/>
      <c r="GA58" s="37"/>
      <c r="GB58" s="37"/>
      <c r="GC58" s="37"/>
      <c r="GD58" s="37"/>
      <c r="GE58" s="37"/>
      <c r="GF58" s="37"/>
      <c r="GG58" s="37"/>
      <c r="GH58" s="37"/>
      <c r="GI58" s="37"/>
      <c r="GJ58" s="37"/>
      <c r="GK58" s="37"/>
      <c r="GL58" s="37"/>
      <c r="GM58" s="37"/>
      <c r="GN58" s="37"/>
      <c r="GO58" s="37"/>
      <c r="GP58" s="37"/>
      <c r="GQ58" s="37"/>
      <c r="GR58" s="37"/>
      <c r="GS58" s="81">
        <f t="shared" si="5"/>
        <v>0</v>
      </c>
      <c r="GT58" s="37"/>
      <c r="GU58" s="37"/>
      <c r="GV58" s="37"/>
      <c r="GW58" s="37"/>
      <c r="GX58" s="37"/>
      <c r="GY58" s="37"/>
      <c r="GZ58" s="37"/>
      <c r="HA58" s="37"/>
      <c r="HB58" s="37"/>
      <c r="HC58" s="37"/>
      <c r="HD58" s="37"/>
      <c r="HE58" s="37"/>
      <c r="HF58" s="37"/>
      <c r="HG58" s="37"/>
      <c r="HH58" s="37"/>
      <c r="HI58" s="37"/>
      <c r="HJ58" s="37"/>
      <c r="HK58" s="37"/>
      <c r="HL58" s="37"/>
      <c r="HM58" s="37"/>
      <c r="HN58" s="37"/>
      <c r="HO58" s="37"/>
      <c r="HP58" s="37"/>
      <c r="HQ58" s="37"/>
      <c r="HR58" s="37"/>
      <c r="HS58" s="37"/>
      <c r="HT58" s="37"/>
      <c r="HU58" s="37"/>
      <c r="HV58" s="37"/>
      <c r="HW58" s="37"/>
      <c r="HX58" s="37"/>
      <c r="HY58" s="37"/>
      <c r="HZ58" s="81">
        <f t="shared" si="6"/>
        <v>0</v>
      </c>
    </row>
    <row r="59" spans="1:234" ht="15" customHeight="1">
      <c r="A59" s="440"/>
      <c r="B59" s="91" t="s">
        <v>678</v>
      </c>
      <c r="C59" s="124">
        <v>41517</v>
      </c>
      <c r="D59" s="206"/>
      <c r="E59" s="216"/>
      <c r="F59" s="216"/>
      <c r="G59" s="216"/>
      <c r="H59" s="216"/>
      <c r="I59" s="216"/>
      <c r="J59" s="216"/>
      <c r="K59" s="216"/>
      <c r="L59" s="216"/>
      <c r="M59" s="216"/>
      <c r="N59" s="216"/>
      <c r="O59" s="216"/>
      <c r="P59" s="216"/>
      <c r="Q59" s="216"/>
      <c r="R59" s="216"/>
      <c r="S59" s="216"/>
      <c r="T59" s="216"/>
      <c r="U59" s="216"/>
      <c r="V59" s="216"/>
      <c r="W59" s="216"/>
      <c r="X59" s="216"/>
      <c r="Y59" s="216"/>
      <c r="Z59" s="216"/>
      <c r="AA59" s="225"/>
      <c r="AB59" s="216"/>
      <c r="AC59" s="216"/>
      <c r="AD59" s="216"/>
      <c r="AE59" s="216"/>
      <c r="AF59" s="216"/>
      <c r="AG59" s="216"/>
      <c r="AH59" s="216"/>
      <c r="AI59" s="216"/>
      <c r="AJ59" s="81">
        <f t="shared" si="0"/>
        <v>0</v>
      </c>
      <c r="AK59" s="37"/>
      <c r="AL59" s="37"/>
      <c r="AM59" s="37"/>
      <c r="AN59" s="37"/>
      <c r="AO59" s="37"/>
      <c r="AP59" s="37"/>
      <c r="AQ59" s="37"/>
      <c r="AR59" s="37"/>
      <c r="AS59" s="37"/>
      <c r="AT59" s="37"/>
      <c r="AU59" s="37"/>
      <c r="AV59" s="37"/>
      <c r="AW59" s="37"/>
      <c r="AX59" s="37"/>
      <c r="AY59" s="37"/>
      <c r="AZ59" s="37"/>
      <c r="BA59" s="37"/>
      <c r="BB59" s="37"/>
      <c r="BC59" s="37"/>
      <c r="BD59" s="37"/>
      <c r="BE59" s="37"/>
      <c r="BF59" s="37"/>
      <c r="BG59" s="37"/>
      <c r="BH59" s="37"/>
      <c r="BI59" s="37"/>
      <c r="BJ59" s="37"/>
      <c r="BK59" s="37"/>
      <c r="BL59" s="37"/>
      <c r="BM59" s="37"/>
      <c r="BN59" s="37"/>
      <c r="BO59" s="37"/>
      <c r="BP59" s="37"/>
      <c r="BQ59" s="81">
        <f t="shared" si="1"/>
        <v>0</v>
      </c>
      <c r="BR59" s="37"/>
      <c r="BS59" s="37"/>
      <c r="BT59" s="37"/>
      <c r="BU59" s="37"/>
      <c r="BV59" s="37"/>
      <c r="BW59" s="37"/>
      <c r="BX59" s="37"/>
      <c r="BY59" s="37"/>
      <c r="BZ59" s="37"/>
      <c r="CA59" s="37"/>
      <c r="CB59" s="37"/>
      <c r="CC59" s="37"/>
      <c r="CD59" s="37"/>
      <c r="CE59" s="37"/>
      <c r="CF59" s="37"/>
      <c r="CG59" s="37"/>
      <c r="CH59" s="37"/>
      <c r="CI59" s="37"/>
      <c r="CJ59" s="37"/>
      <c r="CK59" s="37"/>
      <c r="CL59" s="37"/>
      <c r="CM59" s="37"/>
      <c r="CN59" s="37"/>
      <c r="CO59" s="37"/>
      <c r="CP59" s="37"/>
      <c r="CQ59" s="37"/>
      <c r="CR59" s="37"/>
      <c r="CS59" s="37"/>
      <c r="CT59" s="37"/>
      <c r="CU59" s="37"/>
      <c r="CV59" s="37"/>
      <c r="CW59" s="37"/>
      <c r="CX59" s="81">
        <f t="shared" si="2"/>
        <v>0</v>
      </c>
      <c r="CY59" s="37"/>
      <c r="CZ59" s="37"/>
      <c r="DA59" s="37"/>
      <c r="DB59" s="37"/>
      <c r="DC59" s="37"/>
      <c r="DD59" s="37"/>
      <c r="DE59" s="37"/>
      <c r="DF59" s="37"/>
      <c r="DG59" s="37"/>
      <c r="DH59" s="37"/>
      <c r="DI59" s="37"/>
      <c r="DJ59" s="37"/>
      <c r="DK59" s="37"/>
      <c r="DL59" s="37"/>
      <c r="DM59" s="37"/>
      <c r="DN59" s="37"/>
      <c r="DO59" s="37"/>
      <c r="DP59" s="37"/>
      <c r="DQ59" s="37"/>
      <c r="DR59" s="37"/>
      <c r="DS59" s="37"/>
      <c r="DT59" s="37"/>
      <c r="DU59" s="37"/>
      <c r="DV59" s="37"/>
      <c r="DW59" s="37"/>
      <c r="DX59" s="37"/>
      <c r="DY59" s="37"/>
      <c r="DZ59" s="37"/>
      <c r="EA59" s="37"/>
      <c r="EB59" s="37"/>
      <c r="EC59" s="37"/>
      <c r="ED59" s="37"/>
      <c r="EE59" s="81">
        <f t="shared" si="3"/>
        <v>0</v>
      </c>
      <c r="EF59" s="37"/>
      <c r="EG59" s="37"/>
      <c r="EH59" s="37"/>
      <c r="EI59" s="37"/>
      <c r="EJ59" s="37"/>
      <c r="EK59" s="37"/>
      <c r="EL59" s="37"/>
      <c r="EM59" s="37"/>
      <c r="EN59" s="37"/>
      <c r="EO59" s="37"/>
      <c r="EP59" s="37"/>
      <c r="EQ59" s="37"/>
      <c r="ER59" s="37"/>
      <c r="ES59" s="37"/>
      <c r="ET59" s="37"/>
      <c r="EU59" s="37"/>
      <c r="EV59" s="37"/>
      <c r="EW59" s="37"/>
      <c r="EX59" s="37"/>
      <c r="EY59" s="37"/>
      <c r="EZ59" s="37"/>
      <c r="FA59" s="37"/>
      <c r="FB59" s="37"/>
      <c r="FC59" s="37"/>
      <c r="FD59" s="37"/>
      <c r="FE59" s="37"/>
      <c r="FF59" s="37"/>
      <c r="FG59" s="37"/>
      <c r="FH59" s="37"/>
      <c r="FI59" s="37"/>
      <c r="FJ59" s="37"/>
      <c r="FK59" s="37"/>
      <c r="FL59" s="81">
        <f t="shared" si="4"/>
        <v>0</v>
      </c>
      <c r="FM59" s="37"/>
      <c r="FN59" s="37"/>
      <c r="FO59" s="37"/>
      <c r="FP59" s="37"/>
      <c r="FQ59" s="37"/>
      <c r="FR59" s="37"/>
      <c r="FS59" s="37"/>
      <c r="FT59" s="37"/>
      <c r="FU59" s="37"/>
      <c r="FV59" s="37"/>
      <c r="FW59" s="37"/>
      <c r="FX59" s="37"/>
      <c r="FY59" s="37"/>
      <c r="FZ59" s="37"/>
      <c r="GA59" s="37"/>
      <c r="GB59" s="37"/>
      <c r="GC59" s="37"/>
      <c r="GD59" s="37"/>
      <c r="GE59" s="37"/>
      <c r="GF59" s="37"/>
      <c r="GG59" s="37"/>
      <c r="GH59" s="37"/>
      <c r="GI59" s="37"/>
      <c r="GJ59" s="37"/>
      <c r="GK59" s="37"/>
      <c r="GL59" s="37"/>
      <c r="GM59" s="37"/>
      <c r="GN59" s="37"/>
      <c r="GO59" s="37"/>
      <c r="GP59" s="37"/>
      <c r="GQ59" s="37"/>
      <c r="GR59" s="37"/>
      <c r="GS59" s="81">
        <f t="shared" si="5"/>
        <v>0</v>
      </c>
      <c r="GT59" s="37"/>
      <c r="GU59" s="37"/>
      <c r="GV59" s="37"/>
      <c r="GW59" s="37"/>
      <c r="GX59" s="37"/>
      <c r="GY59" s="37"/>
      <c r="GZ59" s="37"/>
      <c r="HA59" s="37"/>
      <c r="HB59" s="37"/>
      <c r="HC59" s="37"/>
      <c r="HD59" s="37"/>
      <c r="HE59" s="37"/>
      <c r="HF59" s="37"/>
      <c r="HG59" s="37"/>
      <c r="HH59" s="37"/>
      <c r="HI59" s="37"/>
      <c r="HJ59" s="37"/>
      <c r="HK59" s="37"/>
      <c r="HL59" s="37"/>
      <c r="HM59" s="37"/>
      <c r="HN59" s="37"/>
      <c r="HO59" s="37"/>
      <c r="HP59" s="37"/>
      <c r="HQ59" s="37"/>
      <c r="HR59" s="37"/>
      <c r="HS59" s="37"/>
      <c r="HT59" s="37"/>
      <c r="HU59" s="37"/>
      <c r="HV59" s="37"/>
      <c r="HW59" s="37"/>
      <c r="HX59" s="37"/>
      <c r="HY59" s="37"/>
      <c r="HZ59" s="81">
        <f t="shared" si="6"/>
        <v>0</v>
      </c>
    </row>
    <row r="60" spans="1:234" ht="15" customHeight="1">
      <c r="A60" s="440"/>
      <c r="B60" s="91" t="s">
        <v>679</v>
      </c>
      <c r="C60" s="124">
        <v>41547</v>
      </c>
      <c r="D60" s="206"/>
      <c r="E60" s="216"/>
      <c r="F60" s="216"/>
      <c r="G60" s="216"/>
      <c r="H60" s="216"/>
      <c r="I60" s="216"/>
      <c r="J60" s="216"/>
      <c r="K60" s="216"/>
      <c r="L60" s="216"/>
      <c r="M60" s="216"/>
      <c r="N60" s="216"/>
      <c r="O60" s="216"/>
      <c r="P60" s="216"/>
      <c r="Q60" s="216"/>
      <c r="R60" s="216"/>
      <c r="S60" s="216"/>
      <c r="T60" s="216"/>
      <c r="U60" s="216"/>
      <c r="V60" s="216"/>
      <c r="W60" s="216"/>
      <c r="X60" s="216"/>
      <c r="Y60" s="216"/>
      <c r="Z60" s="216"/>
      <c r="AA60" s="225"/>
      <c r="AB60" s="216"/>
      <c r="AC60" s="216"/>
      <c r="AD60" s="216"/>
      <c r="AE60" s="216"/>
      <c r="AF60" s="216"/>
      <c r="AG60" s="216"/>
      <c r="AH60" s="216"/>
      <c r="AI60" s="216"/>
      <c r="AJ60" s="81">
        <f t="shared" si="0"/>
        <v>0</v>
      </c>
      <c r="AK60" s="37"/>
      <c r="AL60" s="37"/>
      <c r="AM60" s="37"/>
      <c r="AN60" s="37"/>
      <c r="AO60" s="37"/>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37"/>
      <c r="BN60" s="37"/>
      <c r="BO60" s="37"/>
      <c r="BP60" s="37"/>
      <c r="BQ60" s="81">
        <f t="shared" si="1"/>
        <v>0</v>
      </c>
      <c r="BR60" s="37"/>
      <c r="BS60" s="37"/>
      <c r="BT60" s="37"/>
      <c r="BU60" s="37"/>
      <c r="BV60" s="37"/>
      <c r="BW60" s="37"/>
      <c r="BX60" s="37"/>
      <c r="BY60" s="37"/>
      <c r="BZ60" s="37"/>
      <c r="CA60" s="37"/>
      <c r="CB60" s="37"/>
      <c r="CC60" s="37"/>
      <c r="CD60" s="37"/>
      <c r="CE60" s="37"/>
      <c r="CF60" s="37"/>
      <c r="CG60" s="37"/>
      <c r="CH60" s="37"/>
      <c r="CI60" s="37"/>
      <c r="CJ60" s="37"/>
      <c r="CK60" s="37"/>
      <c r="CL60" s="37"/>
      <c r="CM60" s="37"/>
      <c r="CN60" s="37"/>
      <c r="CO60" s="37"/>
      <c r="CP60" s="37"/>
      <c r="CQ60" s="37"/>
      <c r="CR60" s="37"/>
      <c r="CS60" s="37"/>
      <c r="CT60" s="37"/>
      <c r="CU60" s="37"/>
      <c r="CV60" s="37"/>
      <c r="CW60" s="37"/>
      <c r="CX60" s="81">
        <f t="shared" si="2"/>
        <v>0</v>
      </c>
      <c r="CY60" s="37"/>
      <c r="CZ60" s="37"/>
      <c r="DA60" s="37"/>
      <c r="DB60" s="37"/>
      <c r="DC60" s="37"/>
      <c r="DD60" s="37"/>
      <c r="DE60" s="37"/>
      <c r="DF60" s="37"/>
      <c r="DG60" s="37"/>
      <c r="DH60" s="37"/>
      <c r="DI60" s="37"/>
      <c r="DJ60" s="37"/>
      <c r="DK60" s="37"/>
      <c r="DL60" s="37"/>
      <c r="DM60" s="37"/>
      <c r="DN60" s="37"/>
      <c r="DO60" s="37"/>
      <c r="DP60" s="37"/>
      <c r="DQ60" s="37"/>
      <c r="DR60" s="37"/>
      <c r="DS60" s="37"/>
      <c r="DT60" s="37"/>
      <c r="DU60" s="37"/>
      <c r="DV60" s="37"/>
      <c r="DW60" s="37"/>
      <c r="DX60" s="37"/>
      <c r="DY60" s="37"/>
      <c r="DZ60" s="37"/>
      <c r="EA60" s="37"/>
      <c r="EB60" s="37"/>
      <c r="EC60" s="37"/>
      <c r="ED60" s="37"/>
      <c r="EE60" s="81">
        <f t="shared" si="3"/>
        <v>0</v>
      </c>
      <c r="EF60" s="37"/>
      <c r="EG60" s="37"/>
      <c r="EH60" s="37"/>
      <c r="EI60" s="37"/>
      <c r="EJ60" s="37"/>
      <c r="EK60" s="37"/>
      <c r="EL60" s="37"/>
      <c r="EM60" s="37"/>
      <c r="EN60" s="37"/>
      <c r="EO60" s="37"/>
      <c r="EP60" s="37"/>
      <c r="EQ60" s="37"/>
      <c r="ER60" s="37"/>
      <c r="ES60" s="37"/>
      <c r="ET60" s="37"/>
      <c r="EU60" s="37"/>
      <c r="EV60" s="37"/>
      <c r="EW60" s="37"/>
      <c r="EX60" s="37"/>
      <c r="EY60" s="37"/>
      <c r="EZ60" s="37"/>
      <c r="FA60" s="37"/>
      <c r="FB60" s="37"/>
      <c r="FC60" s="37"/>
      <c r="FD60" s="37"/>
      <c r="FE60" s="37"/>
      <c r="FF60" s="37"/>
      <c r="FG60" s="37"/>
      <c r="FH60" s="37"/>
      <c r="FI60" s="37"/>
      <c r="FJ60" s="37"/>
      <c r="FK60" s="37"/>
      <c r="FL60" s="81">
        <f t="shared" si="4"/>
        <v>0</v>
      </c>
      <c r="FM60" s="37"/>
      <c r="FN60" s="37"/>
      <c r="FO60" s="37"/>
      <c r="FP60" s="37"/>
      <c r="FQ60" s="37"/>
      <c r="FR60" s="37"/>
      <c r="FS60" s="37"/>
      <c r="FT60" s="37"/>
      <c r="FU60" s="37"/>
      <c r="FV60" s="37"/>
      <c r="FW60" s="37"/>
      <c r="FX60" s="37"/>
      <c r="FY60" s="37"/>
      <c r="FZ60" s="37"/>
      <c r="GA60" s="37"/>
      <c r="GB60" s="37"/>
      <c r="GC60" s="37"/>
      <c r="GD60" s="37"/>
      <c r="GE60" s="37"/>
      <c r="GF60" s="37"/>
      <c r="GG60" s="37"/>
      <c r="GH60" s="37"/>
      <c r="GI60" s="37"/>
      <c r="GJ60" s="37"/>
      <c r="GK60" s="37"/>
      <c r="GL60" s="37"/>
      <c r="GM60" s="37"/>
      <c r="GN60" s="37"/>
      <c r="GO60" s="37"/>
      <c r="GP60" s="37"/>
      <c r="GQ60" s="37"/>
      <c r="GR60" s="37"/>
      <c r="GS60" s="81">
        <f t="shared" si="5"/>
        <v>0</v>
      </c>
      <c r="GT60" s="37"/>
      <c r="GU60" s="37"/>
      <c r="GV60" s="37"/>
      <c r="GW60" s="37"/>
      <c r="GX60" s="37"/>
      <c r="GY60" s="37"/>
      <c r="GZ60" s="37"/>
      <c r="HA60" s="37"/>
      <c r="HB60" s="37"/>
      <c r="HC60" s="37"/>
      <c r="HD60" s="37"/>
      <c r="HE60" s="37"/>
      <c r="HF60" s="37"/>
      <c r="HG60" s="37"/>
      <c r="HH60" s="37"/>
      <c r="HI60" s="37"/>
      <c r="HJ60" s="37"/>
      <c r="HK60" s="37"/>
      <c r="HL60" s="37"/>
      <c r="HM60" s="37"/>
      <c r="HN60" s="37"/>
      <c r="HO60" s="37"/>
      <c r="HP60" s="37"/>
      <c r="HQ60" s="37"/>
      <c r="HR60" s="37"/>
      <c r="HS60" s="37"/>
      <c r="HT60" s="37"/>
      <c r="HU60" s="37"/>
      <c r="HV60" s="37"/>
      <c r="HW60" s="37"/>
      <c r="HX60" s="37"/>
      <c r="HY60" s="37"/>
      <c r="HZ60" s="81">
        <f t="shared" si="6"/>
        <v>0</v>
      </c>
    </row>
    <row r="61" spans="1:234" ht="15" customHeight="1">
      <c r="A61" s="440"/>
      <c r="B61" s="91" t="s">
        <v>680</v>
      </c>
      <c r="C61" s="124">
        <v>41578</v>
      </c>
      <c r="D61" s="206"/>
      <c r="E61" s="216"/>
      <c r="F61" s="216"/>
      <c r="G61" s="216"/>
      <c r="H61" s="216"/>
      <c r="I61" s="216"/>
      <c r="J61" s="216"/>
      <c r="K61" s="216"/>
      <c r="L61" s="216"/>
      <c r="M61" s="216"/>
      <c r="N61" s="216"/>
      <c r="O61" s="216"/>
      <c r="P61" s="216"/>
      <c r="Q61" s="216"/>
      <c r="R61" s="216"/>
      <c r="S61" s="216"/>
      <c r="T61" s="216"/>
      <c r="U61" s="216"/>
      <c r="V61" s="216"/>
      <c r="W61" s="216"/>
      <c r="X61" s="216"/>
      <c r="Y61" s="216"/>
      <c r="Z61" s="216"/>
      <c r="AA61" s="225"/>
      <c r="AB61" s="216"/>
      <c r="AC61" s="216"/>
      <c r="AD61" s="216"/>
      <c r="AE61" s="216"/>
      <c r="AF61" s="216"/>
      <c r="AG61" s="216"/>
      <c r="AH61" s="216"/>
      <c r="AI61" s="216"/>
      <c r="AJ61" s="81">
        <f t="shared" si="0"/>
        <v>0</v>
      </c>
      <c r="AK61" s="37"/>
      <c r="AL61" s="37"/>
      <c r="AM61" s="37"/>
      <c r="AN61" s="37"/>
      <c r="AO61" s="37"/>
      <c r="AP61" s="37"/>
      <c r="AQ61" s="37"/>
      <c r="AR61" s="37"/>
      <c r="AS61" s="37"/>
      <c r="AT61" s="37"/>
      <c r="AU61" s="37"/>
      <c r="AV61" s="37"/>
      <c r="AW61" s="37"/>
      <c r="AX61" s="37"/>
      <c r="AY61" s="37"/>
      <c r="AZ61" s="37"/>
      <c r="BA61" s="37"/>
      <c r="BB61" s="37"/>
      <c r="BC61" s="37"/>
      <c r="BD61" s="37"/>
      <c r="BE61" s="37"/>
      <c r="BF61" s="37"/>
      <c r="BG61" s="37"/>
      <c r="BH61" s="37"/>
      <c r="BI61" s="37"/>
      <c r="BJ61" s="37"/>
      <c r="BK61" s="37"/>
      <c r="BL61" s="37"/>
      <c r="BM61" s="37"/>
      <c r="BN61" s="37"/>
      <c r="BO61" s="37"/>
      <c r="BP61" s="37"/>
      <c r="BQ61" s="81">
        <f t="shared" si="1"/>
        <v>0</v>
      </c>
      <c r="BR61" s="37"/>
      <c r="BS61" s="37"/>
      <c r="BT61" s="37"/>
      <c r="BU61" s="37"/>
      <c r="BV61" s="37"/>
      <c r="BW61" s="37"/>
      <c r="BX61" s="37"/>
      <c r="BY61" s="37"/>
      <c r="BZ61" s="37"/>
      <c r="CA61" s="37"/>
      <c r="CB61" s="37"/>
      <c r="CC61" s="37"/>
      <c r="CD61" s="37"/>
      <c r="CE61" s="37"/>
      <c r="CF61" s="37"/>
      <c r="CG61" s="37"/>
      <c r="CH61" s="37"/>
      <c r="CI61" s="37"/>
      <c r="CJ61" s="37"/>
      <c r="CK61" s="37"/>
      <c r="CL61" s="37"/>
      <c r="CM61" s="37"/>
      <c r="CN61" s="37"/>
      <c r="CO61" s="37"/>
      <c r="CP61" s="37"/>
      <c r="CQ61" s="37"/>
      <c r="CR61" s="37"/>
      <c r="CS61" s="37"/>
      <c r="CT61" s="37"/>
      <c r="CU61" s="37"/>
      <c r="CV61" s="37"/>
      <c r="CW61" s="37"/>
      <c r="CX61" s="81">
        <f t="shared" si="2"/>
        <v>0</v>
      </c>
      <c r="CY61" s="37"/>
      <c r="CZ61" s="37"/>
      <c r="DA61" s="37"/>
      <c r="DB61" s="37"/>
      <c r="DC61" s="37"/>
      <c r="DD61" s="37"/>
      <c r="DE61" s="37"/>
      <c r="DF61" s="37"/>
      <c r="DG61" s="37"/>
      <c r="DH61" s="37"/>
      <c r="DI61" s="37"/>
      <c r="DJ61" s="37"/>
      <c r="DK61" s="37"/>
      <c r="DL61" s="37"/>
      <c r="DM61" s="37"/>
      <c r="DN61" s="37"/>
      <c r="DO61" s="37"/>
      <c r="DP61" s="37"/>
      <c r="DQ61" s="37"/>
      <c r="DR61" s="37"/>
      <c r="DS61" s="37"/>
      <c r="DT61" s="37"/>
      <c r="DU61" s="37"/>
      <c r="DV61" s="37"/>
      <c r="DW61" s="37"/>
      <c r="DX61" s="37"/>
      <c r="DY61" s="37"/>
      <c r="DZ61" s="37"/>
      <c r="EA61" s="37"/>
      <c r="EB61" s="37"/>
      <c r="EC61" s="37"/>
      <c r="ED61" s="37"/>
      <c r="EE61" s="81">
        <f t="shared" si="3"/>
        <v>0</v>
      </c>
      <c r="EF61" s="37"/>
      <c r="EG61" s="37"/>
      <c r="EH61" s="37"/>
      <c r="EI61" s="37"/>
      <c r="EJ61" s="37"/>
      <c r="EK61" s="37"/>
      <c r="EL61" s="37"/>
      <c r="EM61" s="37"/>
      <c r="EN61" s="37"/>
      <c r="EO61" s="37"/>
      <c r="EP61" s="37"/>
      <c r="EQ61" s="37"/>
      <c r="ER61" s="37"/>
      <c r="ES61" s="37"/>
      <c r="ET61" s="37"/>
      <c r="EU61" s="37"/>
      <c r="EV61" s="37"/>
      <c r="EW61" s="37"/>
      <c r="EX61" s="37"/>
      <c r="EY61" s="37"/>
      <c r="EZ61" s="37"/>
      <c r="FA61" s="37"/>
      <c r="FB61" s="37"/>
      <c r="FC61" s="37"/>
      <c r="FD61" s="37"/>
      <c r="FE61" s="37"/>
      <c r="FF61" s="37"/>
      <c r="FG61" s="37"/>
      <c r="FH61" s="37"/>
      <c r="FI61" s="37"/>
      <c r="FJ61" s="37"/>
      <c r="FK61" s="37"/>
      <c r="FL61" s="81">
        <f t="shared" si="4"/>
        <v>0</v>
      </c>
      <c r="FM61" s="37"/>
      <c r="FN61" s="37"/>
      <c r="FO61" s="37"/>
      <c r="FP61" s="37"/>
      <c r="FQ61" s="37"/>
      <c r="FR61" s="37"/>
      <c r="FS61" s="37"/>
      <c r="FT61" s="37"/>
      <c r="FU61" s="37"/>
      <c r="FV61" s="37"/>
      <c r="FW61" s="37"/>
      <c r="FX61" s="37"/>
      <c r="FY61" s="37"/>
      <c r="FZ61" s="37"/>
      <c r="GA61" s="37"/>
      <c r="GB61" s="37"/>
      <c r="GC61" s="37"/>
      <c r="GD61" s="37"/>
      <c r="GE61" s="37"/>
      <c r="GF61" s="37"/>
      <c r="GG61" s="37"/>
      <c r="GH61" s="37"/>
      <c r="GI61" s="37"/>
      <c r="GJ61" s="37"/>
      <c r="GK61" s="37"/>
      <c r="GL61" s="37"/>
      <c r="GM61" s="37"/>
      <c r="GN61" s="37"/>
      <c r="GO61" s="37"/>
      <c r="GP61" s="37"/>
      <c r="GQ61" s="37"/>
      <c r="GR61" s="37"/>
      <c r="GS61" s="81">
        <f t="shared" si="5"/>
        <v>0</v>
      </c>
      <c r="GT61" s="37"/>
      <c r="GU61" s="37"/>
      <c r="GV61" s="37"/>
      <c r="GW61" s="37"/>
      <c r="GX61" s="37"/>
      <c r="GY61" s="37"/>
      <c r="GZ61" s="37"/>
      <c r="HA61" s="37"/>
      <c r="HB61" s="37"/>
      <c r="HC61" s="37"/>
      <c r="HD61" s="37"/>
      <c r="HE61" s="37"/>
      <c r="HF61" s="37"/>
      <c r="HG61" s="37"/>
      <c r="HH61" s="37"/>
      <c r="HI61" s="37"/>
      <c r="HJ61" s="37"/>
      <c r="HK61" s="37"/>
      <c r="HL61" s="37"/>
      <c r="HM61" s="37"/>
      <c r="HN61" s="37"/>
      <c r="HO61" s="37"/>
      <c r="HP61" s="37"/>
      <c r="HQ61" s="37"/>
      <c r="HR61" s="37"/>
      <c r="HS61" s="37"/>
      <c r="HT61" s="37"/>
      <c r="HU61" s="37"/>
      <c r="HV61" s="37"/>
      <c r="HW61" s="37"/>
      <c r="HX61" s="37"/>
      <c r="HY61" s="37"/>
      <c r="HZ61" s="81">
        <f t="shared" si="6"/>
        <v>0</v>
      </c>
    </row>
    <row r="62" spans="1:234" ht="15" customHeight="1">
      <c r="A62" s="440"/>
      <c r="B62" s="91" t="s">
        <v>681</v>
      </c>
      <c r="C62" s="124">
        <v>41608</v>
      </c>
      <c r="D62" s="206"/>
      <c r="E62" s="216"/>
      <c r="F62" s="216"/>
      <c r="G62" s="216"/>
      <c r="H62" s="216"/>
      <c r="I62" s="216"/>
      <c r="J62" s="216"/>
      <c r="K62" s="216"/>
      <c r="L62" s="216"/>
      <c r="M62" s="216"/>
      <c r="N62" s="216"/>
      <c r="O62" s="216"/>
      <c r="P62" s="216"/>
      <c r="Q62" s="216"/>
      <c r="R62" s="216"/>
      <c r="S62" s="216"/>
      <c r="T62" s="216"/>
      <c r="U62" s="216"/>
      <c r="V62" s="216"/>
      <c r="W62" s="216"/>
      <c r="X62" s="216"/>
      <c r="Y62" s="216"/>
      <c r="Z62" s="216"/>
      <c r="AA62" s="225"/>
      <c r="AB62" s="216"/>
      <c r="AC62" s="216"/>
      <c r="AD62" s="216"/>
      <c r="AE62" s="216"/>
      <c r="AF62" s="216"/>
      <c r="AG62" s="216"/>
      <c r="AH62" s="216"/>
      <c r="AI62" s="216"/>
      <c r="AJ62" s="81">
        <f t="shared" si="0"/>
        <v>0</v>
      </c>
      <c r="AK62" s="37"/>
      <c r="AL62" s="37"/>
      <c r="AM62" s="37"/>
      <c r="AN62" s="37"/>
      <c r="AO62" s="37"/>
      <c r="AP62" s="37"/>
      <c r="AQ62" s="37"/>
      <c r="AR62" s="37"/>
      <c r="AS62" s="37"/>
      <c r="AT62" s="37"/>
      <c r="AU62" s="37"/>
      <c r="AV62" s="37"/>
      <c r="AW62" s="37"/>
      <c r="AX62" s="37"/>
      <c r="AY62" s="37"/>
      <c r="AZ62" s="37"/>
      <c r="BA62" s="37"/>
      <c r="BB62" s="37"/>
      <c r="BC62" s="37"/>
      <c r="BD62" s="37"/>
      <c r="BE62" s="37"/>
      <c r="BF62" s="37"/>
      <c r="BG62" s="37"/>
      <c r="BH62" s="37"/>
      <c r="BI62" s="37"/>
      <c r="BJ62" s="37"/>
      <c r="BK62" s="37"/>
      <c r="BL62" s="37"/>
      <c r="BM62" s="37"/>
      <c r="BN62" s="37"/>
      <c r="BO62" s="37"/>
      <c r="BP62" s="37"/>
      <c r="BQ62" s="81">
        <f t="shared" si="1"/>
        <v>0</v>
      </c>
      <c r="BR62" s="37"/>
      <c r="BS62" s="37"/>
      <c r="BT62" s="37"/>
      <c r="BU62" s="37"/>
      <c r="BV62" s="37"/>
      <c r="BW62" s="37"/>
      <c r="BX62" s="37"/>
      <c r="BY62" s="37"/>
      <c r="BZ62" s="37"/>
      <c r="CA62" s="37"/>
      <c r="CB62" s="37"/>
      <c r="CC62" s="37"/>
      <c r="CD62" s="37"/>
      <c r="CE62" s="37"/>
      <c r="CF62" s="37"/>
      <c r="CG62" s="37"/>
      <c r="CH62" s="37"/>
      <c r="CI62" s="37"/>
      <c r="CJ62" s="37"/>
      <c r="CK62" s="37"/>
      <c r="CL62" s="37"/>
      <c r="CM62" s="37"/>
      <c r="CN62" s="37"/>
      <c r="CO62" s="37"/>
      <c r="CP62" s="37"/>
      <c r="CQ62" s="37"/>
      <c r="CR62" s="37"/>
      <c r="CS62" s="37"/>
      <c r="CT62" s="37"/>
      <c r="CU62" s="37"/>
      <c r="CV62" s="37"/>
      <c r="CW62" s="37"/>
      <c r="CX62" s="81">
        <f t="shared" si="2"/>
        <v>0</v>
      </c>
      <c r="CY62" s="37"/>
      <c r="CZ62" s="37"/>
      <c r="DA62" s="37"/>
      <c r="DB62" s="37"/>
      <c r="DC62" s="37"/>
      <c r="DD62" s="37"/>
      <c r="DE62" s="37"/>
      <c r="DF62" s="37"/>
      <c r="DG62" s="37"/>
      <c r="DH62" s="37"/>
      <c r="DI62" s="37"/>
      <c r="DJ62" s="37"/>
      <c r="DK62" s="37"/>
      <c r="DL62" s="37"/>
      <c r="DM62" s="37"/>
      <c r="DN62" s="37"/>
      <c r="DO62" s="37"/>
      <c r="DP62" s="37"/>
      <c r="DQ62" s="37"/>
      <c r="DR62" s="37"/>
      <c r="DS62" s="37"/>
      <c r="DT62" s="37"/>
      <c r="DU62" s="37"/>
      <c r="DV62" s="37"/>
      <c r="DW62" s="37"/>
      <c r="DX62" s="37"/>
      <c r="DY62" s="37"/>
      <c r="DZ62" s="37"/>
      <c r="EA62" s="37"/>
      <c r="EB62" s="37"/>
      <c r="EC62" s="37"/>
      <c r="ED62" s="37"/>
      <c r="EE62" s="81">
        <f t="shared" si="3"/>
        <v>0</v>
      </c>
      <c r="EF62" s="37"/>
      <c r="EG62" s="37"/>
      <c r="EH62" s="37"/>
      <c r="EI62" s="37"/>
      <c r="EJ62" s="37"/>
      <c r="EK62" s="37"/>
      <c r="EL62" s="37"/>
      <c r="EM62" s="37"/>
      <c r="EN62" s="37"/>
      <c r="EO62" s="37"/>
      <c r="EP62" s="37"/>
      <c r="EQ62" s="37"/>
      <c r="ER62" s="37"/>
      <c r="ES62" s="37"/>
      <c r="ET62" s="37"/>
      <c r="EU62" s="37"/>
      <c r="EV62" s="37"/>
      <c r="EW62" s="37"/>
      <c r="EX62" s="37"/>
      <c r="EY62" s="37"/>
      <c r="EZ62" s="37"/>
      <c r="FA62" s="37"/>
      <c r="FB62" s="37"/>
      <c r="FC62" s="37"/>
      <c r="FD62" s="37"/>
      <c r="FE62" s="37"/>
      <c r="FF62" s="37"/>
      <c r="FG62" s="37"/>
      <c r="FH62" s="37"/>
      <c r="FI62" s="37"/>
      <c r="FJ62" s="37"/>
      <c r="FK62" s="37"/>
      <c r="FL62" s="81">
        <f t="shared" si="4"/>
        <v>0</v>
      </c>
      <c r="FM62" s="37"/>
      <c r="FN62" s="37"/>
      <c r="FO62" s="37"/>
      <c r="FP62" s="37"/>
      <c r="FQ62" s="37"/>
      <c r="FR62" s="37"/>
      <c r="FS62" s="37"/>
      <c r="FT62" s="37"/>
      <c r="FU62" s="37"/>
      <c r="FV62" s="37"/>
      <c r="FW62" s="37"/>
      <c r="FX62" s="37"/>
      <c r="FY62" s="37"/>
      <c r="FZ62" s="37"/>
      <c r="GA62" s="37"/>
      <c r="GB62" s="37"/>
      <c r="GC62" s="37"/>
      <c r="GD62" s="37"/>
      <c r="GE62" s="37"/>
      <c r="GF62" s="37"/>
      <c r="GG62" s="37"/>
      <c r="GH62" s="37"/>
      <c r="GI62" s="37"/>
      <c r="GJ62" s="37"/>
      <c r="GK62" s="37"/>
      <c r="GL62" s="37"/>
      <c r="GM62" s="37"/>
      <c r="GN62" s="37"/>
      <c r="GO62" s="37"/>
      <c r="GP62" s="37"/>
      <c r="GQ62" s="37"/>
      <c r="GR62" s="37"/>
      <c r="GS62" s="81">
        <f t="shared" si="5"/>
        <v>0</v>
      </c>
      <c r="GT62" s="37"/>
      <c r="GU62" s="37"/>
      <c r="GV62" s="37"/>
      <c r="GW62" s="37"/>
      <c r="GX62" s="37"/>
      <c r="GY62" s="37"/>
      <c r="GZ62" s="37"/>
      <c r="HA62" s="37"/>
      <c r="HB62" s="37"/>
      <c r="HC62" s="37"/>
      <c r="HD62" s="37"/>
      <c r="HE62" s="37"/>
      <c r="HF62" s="37"/>
      <c r="HG62" s="37"/>
      <c r="HH62" s="37"/>
      <c r="HI62" s="37"/>
      <c r="HJ62" s="37"/>
      <c r="HK62" s="37"/>
      <c r="HL62" s="37"/>
      <c r="HM62" s="37"/>
      <c r="HN62" s="37"/>
      <c r="HO62" s="37"/>
      <c r="HP62" s="37"/>
      <c r="HQ62" s="37"/>
      <c r="HR62" s="37"/>
      <c r="HS62" s="37"/>
      <c r="HT62" s="37"/>
      <c r="HU62" s="37"/>
      <c r="HV62" s="37"/>
      <c r="HW62" s="37"/>
      <c r="HX62" s="37"/>
      <c r="HY62" s="37"/>
      <c r="HZ62" s="81">
        <f t="shared" si="6"/>
        <v>0</v>
      </c>
    </row>
    <row r="63" spans="1:234" ht="15" customHeight="1">
      <c r="A63" s="440"/>
      <c r="B63" s="91" t="s">
        <v>673</v>
      </c>
      <c r="C63" s="124">
        <v>41639</v>
      </c>
      <c r="D63" s="206"/>
      <c r="E63" s="216"/>
      <c r="F63" s="216"/>
      <c r="G63" s="216"/>
      <c r="H63" s="216"/>
      <c r="I63" s="216"/>
      <c r="J63" s="216"/>
      <c r="K63" s="216"/>
      <c r="L63" s="216"/>
      <c r="M63" s="216"/>
      <c r="N63" s="216"/>
      <c r="O63" s="216"/>
      <c r="P63" s="216"/>
      <c r="Q63" s="216"/>
      <c r="R63" s="216"/>
      <c r="S63" s="216"/>
      <c r="T63" s="216"/>
      <c r="U63" s="216"/>
      <c r="V63" s="216"/>
      <c r="W63" s="216"/>
      <c r="X63" s="216"/>
      <c r="Y63" s="216"/>
      <c r="Z63" s="216"/>
      <c r="AA63" s="225"/>
      <c r="AB63" s="216"/>
      <c r="AC63" s="216"/>
      <c r="AD63" s="216"/>
      <c r="AE63" s="216"/>
      <c r="AF63" s="216"/>
      <c r="AG63" s="216"/>
      <c r="AH63" s="216"/>
      <c r="AI63" s="216"/>
      <c r="AJ63" s="81">
        <f t="shared" si="0"/>
        <v>0</v>
      </c>
      <c r="AK63" s="37"/>
      <c r="AL63" s="37"/>
      <c r="AM63" s="37"/>
      <c r="AN63" s="37"/>
      <c r="AO63" s="37"/>
      <c r="AP63" s="37"/>
      <c r="AQ63" s="37"/>
      <c r="AR63" s="37"/>
      <c r="AS63" s="37"/>
      <c r="AT63" s="37"/>
      <c r="AU63" s="37"/>
      <c r="AV63" s="37"/>
      <c r="AW63" s="37"/>
      <c r="AX63" s="37"/>
      <c r="AY63" s="37"/>
      <c r="AZ63" s="37"/>
      <c r="BA63" s="37"/>
      <c r="BB63" s="37"/>
      <c r="BC63" s="37"/>
      <c r="BD63" s="37"/>
      <c r="BE63" s="37"/>
      <c r="BF63" s="37"/>
      <c r="BG63" s="37"/>
      <c r="BH63" s="37"/>
      <c r="BI63" s="37"/>
      <c r="BJ63" s="37"/>
      <c r="BK63" s="37"/>
      <c r="BL63" s="37"/>
      <c r="BM63" s="37"/>
      <c r="BN63" s="37"/>
      <c r="BO63" s="37"/>
      <c r="BP63" s="37"/>
      <c r="BQ63" s="81">
        <f t="shared" si="1"/>
        <v>0</v>
      </c>
      <c r="BR63" s="37"/>
      <c r="BS63" s="37"/>
      <c r="BT63" s="37"/>
      <c r="BU63" s="37"/>
      <c r="BV63" s="37"/>
      <c r="BW63" s="37"/>
      <c r="BX63" s="37"/>
      <c r="BY63" s="37"/>
      <c r="BZ63" s="37"/>
      <c r="CA63" s="37"/>
      <c r="CB63" s="37"/>
      <c r="CC63" s="37"/>
      <c r="CD63" s="37"/>
      <c r="CE63" s="37"/>
      <c r="CF63" s="37"/>
      <c r="CG63" s="37"/>
      <c r="CH63" s="37"/>
      <c r="CI63" s="37"/>
      <c r="CJ63" s="37"/>
      <c r="CK63" s="37"/>
      <c r="CL63" s="37"/>
      <c r="CM63" s="37"/>
      <c r="CN63" s="37"/>
      <c r="CO63" s="37"/>
      <c r="CP63" s="37"/>
      <c r="CQ63" s="37"/>
      <c r="CR63" s="37"/>
      <c r="CS63" s="37"/>
      <c r="CT63" s="37"/>
      <c r="CU63" s="37"/>
      <c r="CV63" s="37"/>
      <c r="CW63" s="37"/>
      <c r="CX63" s="81">
        <f t="shared" si="2"/>
        <v>0</v>
      </c>
      <c r="CY63" s="37"/>
      <c r="CZ63" s="37"/>
      <c r="DA63" s="37"/>
      <c r="DB63" s="37"/>
      <c r="DC63" s="37"/>
      <c r="DD63" s="37"/>
      <c r="DE63" s="37"/>
      <c r="DF63" s="37"/>
      <c r="DG63" s="37"/>
      <c r="DH63" s="37"/>
      <c r="DI63" s="37"/>
      <c r="DJ63" s="37"/>
      <c r="DK63" s="37"/>
      <c r="DL63" s="37"/>
      <c r="DM63" s="37"/>
      <c r="DN63" s="37"/>
      <c r="DO63" s="37"/>
      <c r="DP63" s="37"/>
      <c r="DQ63" s="37"/>
      <c r="DR63" s="37"/>
      <c r="DS63" s="37"/>
      <c r="DT63" s="37"/>
      <c r="DU63" s="37"/>
      <c r="DV63" s="37"/>
      <c r="DW63" s="37"/>
      <c r="DX63" s="37"/>
      <c r="DY63" s="37"/>
      <c r="DZ63" s="37"/>
      <c r="EA63" s="37"/>
      <c r="EB63" s="37"/>
      <c r="EC63" s="37"/>
      <c r="ED63" s="37"/>
      <c r="EE63" s="81">
        <f t="shared" si="3"/>
        <v>0</v>
      </c>
      <c r="EF63" s="37"/>
      <c r="EG63" s="37"/>
      <c r="EH63" s="37"/>
      <c r="EI63" s="37"/>
      <c r="EJ63" s="37"/>
      <c r="EK63" s="37"/>
      <c r="EL63" s="37"/>
      <c r="EM63" s="37"/>
      <c r="EN63" s="37"/>
      <c r="EO63" s="37"/>
      <c r="EP63" s="37"/>
      <c r="EQ63" s="37"/>
      <c r="ER63" s="37"/>
      <c r="ES63" s="37"/>
      <c r="ET63" s="37"/>
      <c r="EU63" s="37"/>
      <c r="EV63" s="37"/>
      <c r="EW63" s="37"/>
      <c r="EX63" s="37"/>
      <c r="EY63" s="37"/>
      <c r="EZ63" s="37"/>
      <c r="FA63" s="37"/>
      <c r="FB63" s="37"/>
      <c r="FC63" s="37"/>
      <c r="FD63" s="37"/>
      <c r="FE63" s="37"/>
      <c r="FF63" s="37"/>
      <c r="FG63" s="37"/>
      <c r="FH63" s="37"/>
      <c r="FI63" s="37"/>
      <c r="FJ63" s="37"/>
      <c r="FK63" s="37"/>
      <c r="FL63" s="81">
        <f t="shared" si="4"/>
        <v>0</v>
      </c>
      <c r="FM63" s="37"/>
      <c r="FN63" s="37"/>
      <c r="FO63" s="37"/>
      <c r="FP63" s="37"/>
      <c r="FQ63" s="37"/>
      <c r="FR63" s="37"/>
      <c r="FS63" s="37"/>
      <c r="FT63" s="37"/>
      <c r="FU63" s="37"/>
      <c r="FV63" s="37"/>
      <c r="FW63" s="37"/>
      <c r="FX63" s="37"/>
      <c r="FY63" s="37"/>
      <c r="FZ63" s="37"/>
      <c r="GA63" s="37"/>
      <c r="GB63" s="37"/>
      <c r="GC63" s="37"/>
      <c r="GD63" s="37"/>
      <c r="GE63" s="37"/>
      <c r="GF63" s="37"/>
      <c r="GG63" s="37"/>
      <c r="GH63" s="37"/>
      <c r="GI63" s="37"/>
      <c r="GJ63" s="37"/>
      <c r="GK63" s="37"/>
      <c r="GL63" s="37"/>
      <c r="GM63" s="37"/>
      <c r="GN63" s="37"/>
      <c r="GO63" s="37"/>
      <c r="GP63" s="37"/>
      <c r="GQ63" s="37"/>
      <c r="GR63" s="37"/>
      <c r="GS63" s="81">
        <f t="shared" si="5"/>
        <v>0</v>
      </c>
      <c r="GT63" s="37"/>
      <c r="GU63" s="37"/>
      <c r="GV63" s="37"/>
      <c r="GW63" s="37"/>
      <c r="GX63" s="37"/>
      <c r="GY63" s="37"/>
      <c r="GZ63" s="37"/>
      <c r="HA63" s="37"/>
      <c r="HB63" s="37"/>
      <c r="HC63" s="37"/>
      <c r="HD63" s="37"/>
      <c r="HE63" s="37"/>
      <c r="HF63" s="37"/>
      <c r="HG63" s="37"/>
      <c r="HH63" s="37"/>
      <c r="HI63" s="37"/>
      <c r="HJ63" s="37"/>
      <c r="HK63" s="37"/>
      <c r="HL63" s="37"/>
      <c r="HM63" s="37"/>
      <c r="HN63" s="37"/>
      <c r="HO63" s="37"/>
      <c r="HP63" s="37"/>
      <c r="HQ63" s="37"/>
      <c r="HR63" s="37"/>
      <c r="HS63" s="37"/>
      <c r="HT63" s="37"/>
      <c r="HU63" s="37"/>
      <c r="HV63" s="37"/>
      <c r="HW63" s="37"/>
      <c r="HX63" s="37"/>
      <c r="HY63" s="37"/>
      <c r="HZ63" s="81">
        <f t="shared" si="6"/>
        <v>0</v>
      </c>
    </row>
    <row r="64" spans="1:234" ht="15" customHeight="1">
      <c r="A64" s="440"/>
      <c r="B64" s="91" t="s">
        <v>670</v>
      </c>
      <c r="C64" s="124">
        <v>41670</v>
      </c>
      <c r="D64" s="206"/>
      <c r="E64" s="216"/>
      <c r="F64" s="216"/>
      <c r="G64" s="216"/>
      <c r="H64" s="216"/>
      <c r="I64" s="216"/>
      <c r="J64" s="216"/>
      <c r="K64" s="216"/>
      <c r="L64" s="216"/>
      <c r="M64" s="216"/>
      <c r="N64" s="216"/>
      <c r="O64" s="216"/>
      <c r="P64" s="216"/>
      <c r="Q64" s="216"/>
      <c r="R64" s="216"/>
      <c r="S64" s="216"/>
      <c r="T64" s="216"/>
      <c r="U64" s="216"/>
      <c r="V64" s="216"/>
      <c r="W64" s="216"/>
      <c r="X64" s="216"/>
      <c r="Y64" s="216"/>
      <c r="Z64" s="216"/>
      <c r="AA64" s="225"/>
      <c r="AB64" s="216"/>
      <c r="AC64" s="216"/>
      <c r="AD64" s="216"/>
      <c r="AE64" s="216"/>
      <c r="AF64" s="216"/>
      <c r="AG64" s="216"/>
      <c r="AH64" s="216"/>
      <c r="AI64" s="216"/>
      <c r="AJ64" s="81">
        <f t="shared" si="0"/>
        <v>0</v>
      </c>
      <c r="AK64" s="37"/>
      <c r="AL64" s="37"/>
      <c r="AM64" s="37"/>
      <c r="AN64" s="37"/>
      <c r="AO64" s="37"/>
      <c r="AP64" s="37"/>
      <c r="AQ64" s="37"/>
      <c r="AR64" s="37"/>
      <c r="AS64" s="37"/>
      <c r="AT64" s="37"/>
      <c r="AU64" s="37"/>
      <c r="AV64" s="37"/>
      <c r="AW64" s="37"/>
      <c r="AX64" s="37"/>
      <c r="AY64" s="37"/>
      <c r="AZ64" s="37"/>
      <c r="BA64" s="37"/>
      <c r="BB64" s="37"/>
      <c r="BC64" s="37"/>
      <c r="BD64" s="37"/>
      <c r="BE64" s="37"/>
      <c r="BF64" s="37"/>
      <c r="BG64" s="37"/>
      <c r="BH64" s="37"/>
      <c r="BI64" s="37"/>
      <c r="BJ64" s="37"/>
      <c r="BK64" s="37"/>
      <c r="BL64" s="37"/>
      <c r="BM64" s="37"/>
      <c r="BN64" s="37"/>
      <c r="BO64" s="37"/>
      <c r="BP64" s="37"/>
      <c r="BQ64" s="81">
        <f t="shared" si="1"/>
        <v>0</v>
      </c>
      <c r="BR64" s="37"/>
      <c r="BS64" s="37"/>
      <c r="BT64" s="37"/>
      <c r="BU64" s="37"/>
      <c r="BV64" s="37"/>
      <c r="BW64" s="37"/>
      <c r="BX64" s="37"/>
      <c r="BY64" s="37"/>
      <c r="BZ64" s="37"/>
      <c r="CA64" s="37"/>
      <c r="CB64" s="37"/>
      <c r="CC64" s="37"/>
      <c r="CD64" s="37"/>
      <c r="CE64" s="37"/>
      <c r="CF64" s="37"/>
      <c r="CG64" s="37"/>
      <c r="CH64" s="37"/>
      <c r="CI64" s="37"/>
      <c r="CJ64" s="37"/>
      <c r="CK64" s="37"/>
      <c r="CL64" s="37"/>
      <c r="CM64" s="37"/>
      <c r="CN64" s="37"/>
      <c r="CO64" s="37"/>
      <c r="CP64" s="37"/>
      <c r="CQ64" s="37"/>
      <c r="CR64" s="37"/>
      <c r="CS64" s="37"/>
      <c r="CT64" s="37"/>
      <c r="CU64" s="37"/>
      <c r="CV64" s="37"/>
      <c r="CW64" s="37"/>
      <c r="CX64" s="81">
        <f t="shared" si="2"/>
        <v>0</v>
      </c>
      <c r="CY64" s="37"/>
      <c r="CZ64" s="37"/>
      <c r="DA64" s="37"/>
      <c r="DB64" s="37"/>
      <c r="DC64" s="37"/>
      <c r="DD64" s="37"/>
      <c r="DE64" s="37"/>
      <c r="DF64" s="37"/>
      <c r="DG64" s="37"/>
      <c r="DH64" s="37"/>
      <c r="DI64" s="37"/>
      <c r="DJ64" s="37"/>
      <c r="DK64" s="37"/>
      <c r="DL64" s="37"/>
      <c r="DM64" s="37"/>
      <c r="DN64" s="37"/>
      <c r="DO64" s="37"/>
      <c r="DP64" s="37"/>
      <c r="DQ64" s="37"/>
      <c r="DR64" s="37"/>
      <c r="DS64" s="37"/>
      <c r="DT64" s="37"/>
      <c r="DU64" s="37"/>
      <c r="DV64" s="37"/>
      <c r="DW64" s="37"/>
      <c r="DX64" s="37"/>
      <c r="DY64" s="37"/>
      <c r="DZ64" s="37"/>
      <c r="EA64" s="37"/>
      <c r="EB64" s="37"/>
      <c r="EC64" s="37"/>
      <c r="ED64" s="37"/>
      <c r="EE64" s="81">
        <f t="shared" si="3"/>
        <v>0</v>
      </c>
      <c r="EF64" s="37"/>
      <c r="EG64" s="37"/>
      <c r="EH64" s="37"/>
      <c r="EI64" s="37"/>
      <c r="EJ64" s="37"/>
      <c r="EK64" s="37"/>
      <c r="EL64" s="37"/>
      <c r="EM64" s="37"/>
      <c r="EN64" s="37"/>
      <c r="EO64" s="37"/>
      <c r="EP64" s="37"/>
      <c r="EQ64" s="37"/>
      <c r="ER64" s="37"/>
      <c r="ES64" s="37"/>
      <c r="ET64" s="37"/>
      <c r="EU64" s="37"/>
      <c r="EV64" s="37"/>
      <c r="EW64" s="37"/>
      <c r="EX64" s="37"/>
      <c r="EY64" s="37"/>
      <c r="EZ64" s="37"/>
      <c r="FA64" s="37"/>
      <c r="FB64" s="37"/>
      <c r="FC64" s="37"/>
      <c r="FD64" s="37"/>
      <c r="FE64" s="37"/>
      <c r="FF64" s="37"/>
      <c r="FG64" s="37"/>
      <c r="FH64" s="37"/>
      <c r="FI64" s="37"/>
      <c r="FJ64" s="37"/>
      <c r="FK64" s="37"/>
      <c r="FL64" s="81">
        <f t="shared" si="4"/>
        <v>0</v>
      </c>
      <c r="FM64" s="37"/>
      <c r="FN64" s="37"/>
      <c r="FO64" s="37"/>
      <c r="FP64" s="37"/>
      <c r="FQ64" s="37"/>
      <c r="FR64" s="37"/>
      <c r="FS64" s="37"/>
      <c r="FT64" s="37"/>
      <c r="FU64" s="37"/>
      <c r="FV64" s="37"/>
      <c r="FW64" s="37"/>
      <c r="FX64" s="37"/>
      <c r="FY64" s="37"/>
      <c r="FZ64" s="37"/>
      <c r="GA64" s="37"/>
      <c r="GB64" s="37"/>
      <c r="GC64" s="37"/>
      <c r="GD64" s="37"/>
      <c r="GE64" s="37"/>
      <c r="GF64" s="37"/>
      <c r="GG64" s="37"/>
      <c r="GH64" s="37"/>
      <c r="GI64" s="37"/>
      <c r="GJ64" s="37"/>
      <c r="GK64" s="37"/>
      <c r="GL64" s="37"/>
      <c r="GM64" s="37"/>
      <c r="GN64" s="37"/>
      <c r="GO64" s="37"/>
      <c r="GP64" s="37"/>
      <c r="GQ64" s="37"/>
      <c r="GR64" s="37"/>
      <c r="GS64" s="81">
        <f t="shared" si="5"/>
        <v>0</v>
      </c>
      <c r="GT64" s="37"/>
      <c r="GU64" s="37"/>
      <c r="GV64" s="37"/>
      <c r="GW64" s="37"/>
      <c r="GX64" s="37"/>
      <c r="GY64" s="37"/>
      <c r="GZ64" s="37"/>
      <c r="HA64" s="37"/>
      <c r="HB64" s="37"/>
      <c r="HC64" s="37"/>
      <c r="HD64" s="37"/>
      <c r="HE64" s="37"/>
      <c r="HF64" s="37"/>
      <c r="HG64" s="37"/>
      <c r="HH64" s="37"/>
      <c r="HI64" s="37"/>
      <c r="HJ64" s="37"/>
      <c r="HK64" s="37"/>
      <c r="HL64" s="37"/>
      <c r="HM64" s="37"/>
      <c r="HN64" s="37"/>
      <c r="HO64" s="37"/>
      <c r="HP64" s="37"/>
      <c r="HQ64" s="37"/>
      <c r="HR64" s="37"/>
      <c r="HS64" s="37"/>
      <c r="HT64" s="37"/>
      <c r="HU64" s="37"/>
      <c r="HV64" s="37"/>
      <c r="HW64" s="37"/>
      <c r="HX64" s="37"/>
      <c r="HY64" s="37"/>
      <c r="HZ64" s="81">
        <f t="shared" si="6"/>
        <v>0</v>
      </c>
    </row>
    <row r="65" spans="1:234" ht="15" customHeight="1">
      <c r="A65" s="440"/>
      <c r="B65" s="91" t="s">
        <v>671</v>
      </c>
      <c r="C65" s="124">
        <v>41698</v>
      </c>
      <c r="D65" s="206"/>
      <c r="E65" s="216"/>
      <c r="F65" s="216"/>
      <c r="G65" s="216"/>
      <c r="H65" s="216"/>
      <c r="I65" s="216"/>
      <c r="J65" s="216"/>
      <c r="K65" s="216"/>
      <c r="L65" s="216"/>
      <c r="M65" s="216"/>
      <c r="N65" s="216"/>
      <c r="O65" s="216"/>
      <c r="P65" s="216"/>
      <c r="Q65" s="216"/>
      <c r="R65" s="216"/>
      <c r="S65" s="216"/>
      <c r="T65" s="216"/>
      <c r="U65" s="216"/>
      <c r="V65" s="216"/>
      <c r="W65" s="216"/>
      <c r="X65" s="216"/>
      <c r="Y65" s="216"/>
      <c r="Z65" s="216"/>
      <c r="AA65" s="225"/>
      <c r="AB65" s="216"/>
      <c r="AC65" s="216"/>
      <c r="AD65" s="216"/>
      <c r="AE65" s="216"/>
      <c r="AF65" s="216"/>
      <c r="AG65" s="216"/>
      <c r="AH65" s="216"/>
      <c r="AI65" s="216"/>
      <c r="AJ65" s="81">
        <f t="shared" si="0"/>
        <v>0</v>
      </c>
      <c r="AK65" s="37"/>
      <c r="AL65" s="37"/>
      <c r="AM65" s="37"/>
      <c r="AN65" s="37"/>
      <c r="AO65" s="37"/>
      <c r="AP65" s="37"/>
      <c r="AQ65" s="37"/>
      <c r="AR65" s="37"/>
      <c r="AS65" s="37"/>
      <c r="AT65" s="37"/>
      <c r="AU65" s="37"/>
      <c r="AV65" s="37"/>
      <c r="AW65" s="37"/>
      <c r="AX65" s="37"/>
      <c r="AY65" s="37"/>
      <c r="AZ65" s="37"/>
      <c r="BA65" s="37"/>
      <c r="BB65" s="37"/>
      <c r="BC65" s="37"/>
      <c r="BD65" s="37"/>
      <c r="BE65" s="37"/>
      <c r="BF65" s="37"/>
      <c r="BG65" s="37"/>
      <c r="BH65" s="37"/>
      <c r="BI65" s="37"/>
      <c r="BJ65" s="37"/>
      <c r="BK65" s="37"/>
      <c r="BL65" s="37"/>
      <c r="BM65" s="37"/>
      <c r="BN65" s="37"/>
      <c r="BO65" s="37"/>
      <c r="BP65" s="37"/>
      <c r="BQ65" s="81">
        <f t="shared" si="1"/>
        <v>0</v>
      </c>
      <c r="BR65" s="37"/>
      <c r="BS65" s="37"/>
      <c r="BT65" s="37"/>
      <c r="BU65" s="37"/>
      <c r="BV65" s="37"/>
      <c r="BW65" s="37"/>
      <c r="BX65" s="37"/>
      <c r="BY65" s="37"/>
      <c r="BZ65" s="37"/>
      <c r="CA65" s="37"/>
      <c r="CB65" s="37"/>
      <c r="CC65" s="37"/>
      <c r="CD65" s="37"/>
      <c r="CE65" s="37"/>
      <c r="CF65" s="37"/>
      <c r="CG65" s="37"/>
      <c r="CH65" s="37"/>
      <c r="CI65" s="37"/>
      <c r="CJ65" s="37"/>
      <c r="CK65" s="37"/>
      <c r="CL65" s="37"/>
      <c r="CM65" s="37"/>
      <c r="CN65" s="37"/>
      <c r="CO65" s="37"/>
      <c r="CP65" s="37"/>
      <c r="CQ65" s="37"/>
      <c r="CR65" s="37"/>
      <c r="CS65" s="37"/>
      <c r="CT65" s="37"/>
      <c r="CU65" s="37"/>
      <c r="CV65" s="37"/>
      <c r="CW65" s="37"/>
      <c r="CX65" s="81">
        <f t="shared" si="2"/>
        <v>0</v>
      </c>
      <c r="CY65" s="37"/>
      <c r="CZ65" s="37"/>
      <c r="DA65" s="37"/>
      <c r="DB65" s="37"/>
      <c r="DC65" s="37"/>
      <c r="DD65" s="37"/>
      <c r="DE65" s="37"/>
      <c r="DF65" s="37"/>
      <c r="DG65" s="37"/>
      <c r="DH65" s="37"/>
      <c r="DI65" s="37"/>
      <c r="DJ65" s="37"/>
      <c r="DK65" s="37"/>
      <c r="DL65" s="37"/>
      <c r="DM65" s="37"/>
      <c r="DN65" s="37"/>
      <c r="DO65" s="37"/>
      <c r="DP65" s="37"/>
      <c r="DQ65" s="37"/>
      <c r="DR65" s="37"/>
      <c r="DS65" s="37"/>
      <c r="DT65" s="37"/>
      <c r="DU65" s="37"/>
      <c r="DV65" s="37"/>
      <c r="DW65" s="37"/>
      <c r="DX65" s="37"/>
      <c r="DY65" s="37"/>
      <c r="DZ65" s="37"/>
      <c r="EA65" s="37"/>
      <c r="EB65" s="37"/>
      <c r="EC65" s="37"/>
      <c r="ED65" s="37"/>
      <c r="EE65" s="81">
        <f t="shared" si="3"/>
        <v>0</v>
      </c>
      <c r="EF65" s="37"/>
      <c r="EG65" s="37"/>
      <c r="EH65" s="37"/>
      <c r="EI65" s="37"/>
      <c r="EJ65" s="37"/>
      <c r="EK65" s="37"/>
      <c r="EL65" s="37"/>
      <c r="EM65" s="37"/>
      <c r="EN65" s="37"/>
      <c r="EO65" s="37"/>
      <c r="EP65" s="37"/>
      <c r="EQ65" s="37"/>
      <c r="ER65" s="37"/>
      <c r="ES65" s="37"/>
      <c r="ET65" s="37"/>
      <c r="EU65" s="37"/>
      <c r="EV65" s="37"/>
      <c r="EW65" s="37"/>
      <c r="EX65" s="37"/>
      <c r="EY65" s="37"/>
      <c r="EZ65" s="37"/>
      <c r="FA65" s="37"/>
      <c r="FB65" s="37"/>
      <c r="FC65" s="37"/>
      <c r="FD65" s="37"/>
      <c r="FE65" s="37"/>
      <c r="FF65" s="37"/>
      <c r="FG65" s="37"/>
      <c r="FH65" s="37"/>
      <c r="FI65" s="37"/>
      <c r="FJ65" s="37"/>
      <c r="FK65" s="37"/>
      <c r="FL65" s="81">
        <f t="shared" si="4"/>
        <v>0</v>
      </c>
      <c r="FM65" s="37"/>
      <c r="FN65" s="37"/>
      <c r="FO65" s="37"/>
      <c r="FP65" s="37"/>
      <c r="FQ65" s="37"/>
      <c r="FR65" s="37"/>
      <c r="FS65" s="37"/>
      <c r="FT65" s="37"/>
      <c r="FU65" s="37"/>
      <c r="FV65" s="37"/>
      <c r="FW65" s="37"/>
      <c r="FX65" s="37"/>
      <c r="FY65" s="37"/>
      <c r="FZ65" s="37"/>
      <c r="GA65" s="37"/>
      <c r="GB65" s="37"/>
      <c r="GC65" s="37"/>
      <c r="GD65" s="37"/>
      <c r="GE65" s="37"/>
      <c r="GF65" s="37"/>
      <c r="GG65" s="37"/>
      <c r="GH65" s="37"/>
      <c r="GI65" s="37"/>
      <c r="GJ65" s="37"/>
      <c r="GK65" s="37"/>
      <c r="GL65" s="37"/>
      <c r="GM65" s="37"/>
      <c r="GN65" s="37"/>
      <c r="GO65" s="37"/>
      <c r="GP65" s="37"/>
      <c r="GQ65" s="37"/>
      <c r="GR65" s="37"/>
      <c r="GS65" s="81">
        <f t="shared" si="5"/>
        <v>0</v>
      </c>
      <c r="GT65" s="37"/>
      <c r="GU65" s="37"/>
      <c r="GV65" s="37"/>
      <c r="GW65" s="37"/>
      <c r="GX65" s="37"/>
      <c r="GY65" s="37"/>
      <c r="GZ65" s="37"/>
      <c r="HA65" s="37"/>
      <c r="HB65" s="37"/>
      <c r="HC65" s="37"/>
      <c r="HD65" s="37"/>
      <c r="HE65" s="37"/>
      <c r="HF65" s="37"/>
      <c r="HG65" s="37"/>
      <c r="HH65" s="37"/>
      <c r="HI65" s="37"/>
      <c r="HJ65" s="37"/>
      <c r="HK65" s="37"/>
      <c r="HL65" s="37"/>
      <c r="HM65" s="37"/>
      <c r="HN65" s="37"/>
      <c r="HO65" s="37"/>
      <c r="HP65" s="37"/>
      <c r="HQ65" s="37"/>
      <c r="HR65" s="37"/>
      <c r="HS65" s="37"/>
      <c r="HT65" s="37"/>
      <c r="HU65" s="37"/>
      <c r="HV65" s="37"/>
      <c r="HW65" s="37"/>
      <c r="HX65" s="37"/>
      <c r="HY65" s="37"/>
      <c r="HZ65" s="81">
        <f t="shared" si="6"/>
        <v>0</v>
      </c>
    </row>
    <row r="66" spans="1:234" ht="15" customHeight="1" thickBot="1">
      <c r="A66" s="440"/>
      <c r="B66" s="91" t="s">
        <v>672</v>
      </c>
      <c r="C66" s="125">
        <v>41729</v>
      </c>
      <c r="D66" s="244"/>
      <c r="E66" s="217"/>
      <c r="F66" s="217"/>
      <c r="G66" s="217"/>
      <c r="H66" s="217"/>
      <c r="I66" s="217"/>
      <c r="J66" s="217"/>
      <c r="K66" s="217"/>
      <c r="L66" s="217"/>
      <c r="M66" s="217"/>
      <c r="N66" s="217"/>
      <c r="O66" s="217"/>
      <c r="P66" s="217"/>
      <c r="Q66" s="217"/>
      <c r="R66" s="217"/>
      <c r="S66" s="217"/>
      <c r="T66" s="217"/>
      <c r="U66" s="217"/>
      <c r="V66" s="217"/>
      <c r="W66" s="217"/>
      <c r="X66" s="217"/>
      <c r="Y66" s="217"/>
      <c r="Z66" s="217"/>
      <c r="AA66" s="226"/>
      <c r="AB66" s="217"/>
      <c r="AC66" s="217"/>
      <c r="AD66" s="217"/>
      <c r="AE66" s="217"/>
      <c r="AF66" s="217"/>
      <c r="AG66" s="217"/>
      <c r="AH66" s="217"/>
      <c r="AI66" s="217"/>
      <c r="AJ66" s="84">
        <f t="shared" si="0"/>
        <v>0</v>
      </c>
      <c r="AK66" s="38"/>
      <c r="AL66" s="38"/>
      <c r="AM66" s="38"/>
      <c r="AN66" s="245"/>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84">
        <f t="shared" si="1"/>
        <v>0</v>
      </c>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84">
        <f t="shared" si="2"/>
        <v>0</v>
      </c>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84">
        <f t="shared" si="3"/>
        <v>0</v>
      </c>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84">
        <f t="shared" si="4"/>
        <v>0</v>
      </c>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84">
        <f t="shared" si="5"/>
        <v>0</v>
      </c>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84">
        <f t="shared" si="6"/>
        <v>0</v>
      </c>
    </row>
    <row r="67" spans="1:234" ht="15" customHeight="1" thickTop="1">
      <c r="A67" s="440"/>
      <c r="B67" s="93" t="s">
        <v>674</v>
      </c>
      <c r="C67" s="123">
        <v>41759</v>
      </c>
      <c r="D67" s="206"/>
      <c r="E67" s="218"/>
      <c r="F67" s="218"/>
      <c r="G67" s="218"/>
      <c r="H67" s="218"/>
      <c r="I67" s="218"/>
      <c r="J67" s="218"/>
      <c r="K67" s="218"/>
      <c r="L67" s="218"/>
      <c r="M67" s="218"/>
      <c r="N67" s="218"/>
      <c r="O67" s="218"/>
      <c r="P67" s="218"/>
      <c r="Q67" s="218"/>
      <c r="R67" s="218"/>
      <c r="S67" s="218"/>
      <c r="T67" s="218"/>
      <c r="U67" s="218"/>
      <c r="V67" s="218"/>
      <c r="W67" s="218"/>
      <c r="X67" s="218"/>
      <c r="Y67" s="218"/>
      <c r="Z67" s="218"/>
      <c r="AA67" s="227"/>
      <c r="AB67" s="218"/>
      <c r="AC67" s="218"/>
      <c r="AD67" s="218"/>
      <c r="AE67" s="218"/>
      <c r="AF67" s="218"/>
      <c r="AG67" s="218"/>
      <c r="AH67" s="218"/>
      <c r="AI67" s="218"/>
      <c r="AJ67" s="83">
        <f t="shared" si="0"/>
        <v>0</v>
      </c>
      <c r="AK67" s="45"/>
      <c r="AL67" s="45"/>
      <c r="AM67" s="45"/>
      <c r="AN67" s="36"/>
      <c r="AO67" s="45"/>
      <c r="AP67" s="45"/>
      <c r="AQ67" s="45"/>
      <c r="AR67" s="45"/>
      <c r="AS67" s="45"/>
      <c r="AT67" s="45"/>
      <c r="AU67" s="45"/>
      <c r="AV67" s="45"/>
      <c r="AW67" s="45"/>
      <c r="AX67" s="45"/>
      <c r="AY67" s="45"/>
      <c r="AZ67" s="45"/>
      <c r="BA67" s="45"/>
      <c r="BB67" s="45"/>
      <c r="BC67" s="45"/>
      <c r="BD67" s="45"/>
      <c r="BE67" s="45"/>
      <c r="BF67" s="45"/>
      <c r="BG67" s="45"/>
      <c r="BH67" s="45"/>
      <c r="BI67" s="45"/>
      <c r="BJ67" s="45"/>
      <c r="BK67" s="45"/>
      <c r="BL67" s="45"/>
      <c r="BM67" s="45"/>
      <c r="BN67" s="45"/>
      <c r="BO67" s="45"/>
      <c r="BP67" s="45"/>
      <c r="BQ67" s="83">
        <f t="shared" si="1"/>
        <v>0</v>
      </c>
      <c r="BR67" s="45"/>
      <c r="BS67" s="45"/>
      <c r="BT67" s="45"/>
      <c r="BU67" s="45"/>
      <c r="BV67" s="45"/>
      <c r="BW67" s="45"/>
      <c r="BX67" s="45"/>
      <c r="BY67" s="45"/>
      <c r="BZ67" s="45"/>
      <c r="CA67" s="45"/>
      <c r="CB67" s="45"/>
      <c r="CC67" s="45"/>
      <c r="CD67" s="45"/>
      <c r="CE67" s="45"/>
      <c r="CF67" s="45"/>
      <c r="CG67" s="45"/>
      <c r="CH67" s="45"/>
      <c r="CI67" s="45"/>
      <c r="CJ67" s="45"/>
      <c r="CK67" s="45"/>
      <c r="CL67" s="45"/>
      <c r="CM67" s="45"/>
      <c r="CN67" s="45"/>
      <c r="CO67" s="45"/>
      <c r="CP67" s="45"/>
      <c r="CQ67" s="45"/>
      <c r="CR67" s="45"/>
      <c r="CS67" s="45"/>
      <c r="CT67" s="45"/>
      <c r="CU67" s="45"/>
      <c r="CV67" s="45"/>
      <c r="CW67" s="45"/>
      <c r="CX67" s="83">
        <f t="shared" si="2"/>
        <v>0</v>
      </c>
      <c r="CY67" s="45"/>
      <c r="CZ67" s="45"/>
      <c r="DA67" s="45"/>
      <c r="DB67" s="45"/>
      <c r="DC67" s="45"/>
      <c r="DD67" s="45"/>
      <c r="DE67" s="45"/>
      <c r="DF67" s="45"/>
      <c r="DG67" s="45"/>
      <c r="DH67" s="45"/>
      <c r="DI67" s="45"/>
      <c r="DJ67" s="45"/>
      <c r="DK67" s="45"/>
      <c r="DL67" s="45"/>
      <c r="DM67" s="45"/>
      <c r="DN67" s="45"/>
      <c r="DO67" s="45"/>
      <c r="DP67" s="45"/>
      <c r="DQ67" s="45"/>
      <c r="DR67" s="45"/>
      <c r="DS67" s="45"/>
      <c r="DT67" s="45"/>
      <c r="DU67" s="45"/>
      <c r="DV67" s="45"/>
      <c r="DW67" s="45"/>
      <c r="DX67" s="45"/>
      <c r="DY67" s="45"/>
      <c r="DZ67" s="45"/>
      <c r="EA67" s="45"/>
      <c r="EB67" s="45"/>
      <c r="EC67" s="45"/>
      <c r="ED67" s="45"/>
      <c r="EE67" s="83">
        <f t="shared" si="3"/>
        <v>0</v>
      </c>
      <c r="EF67" s="45"/>
      <c r="EG67" s="45"/>
      <c r="EH67" s="45"/>
      <c r="EI67" s="45"/>
      <c r="EJ67" s="45"/>
      <c r="EK67" s="45"/>
      <c r="EL67" s="45"/>
      <c r="EM67" s="45"/>
      <c r="EN67" s="45"/>
      <c r="EO67" s="45"/>
      <c r="EP67" s="45"/>
      <c r="EQ67" s="45"/>
      <c r="ER67" s="45"/>
      <c r="ES67" s="45"/>
      <c r="ET67" s="45"/>
      <c r="EU67" s="45"/>
      <c r="EV67" s="45"/>
      <c r="EW67" s="45"/>
      <c r="EX67" s="45"/>
      <c r="EY67" s="45"/>
      <c r="EZ67" s="45"/>
      <c r="FA67" s="45"/>
      <c r="FB67" s="45"/>
      <c r="FC67" s="45"/>
      <c r="FD67" s="45"/>
      <c r="FE67" s="45"/>
      <c r="FF67" s="45"/>
      <c r="FG67" s="45"/>
      <c r="FH67" s="45"/>
      <c r="FI67" s="45"/>
      <c r="FJ67" s="45"/>
      <c r="FK67" s="45"/>
      <c r="FL67" s="83">
        <f t="shared" si="4"/>
        <v>0</v>
      </c>
      <c r="FM67" s="45"/>
      <c r="FN67" s="45"/>
      <c r="FO67" s="45"/>
      <c r="FP67" s="45"/>
      <c r="FQ67" s="45"/>
      <c r="FR67" s="45"/>
      <c r="FS67" s="45"/>
      <c r="FT67" s="45"/>
      <c r="FU67" s="45"/>
      <c r="FV67" s="45"/>
      <c r="FW67" s="45"/>
      <c r="FX67" s="45"/>
      <c r="FY67" s="45"/>
      <c r="FZ67" s="45"/>
      <c r="GA67" s="45"/>
      <c r="GB67" s="45"/>
      <c r="GC67" s="45"/>
      <c r="GD67" s="45"/>
      <c r="GE67" s="45"/>
      <c r="GF67" s="45"/>
      <c r="GG67" s="45"/>
      <c r="GH67" s="45"/>
      <c r="GI67" s="45"/>
      <c r="GJ67" s="45"/>
      <c r="GK67" s="45"/>
      <c r="GL67" s="45"/>
      <c r="GM67" s="45"/>
      <c r="GN67" s="45"/>
      <c r="GO67" s="45"/>
      <c r="GP67" s="45"/>
      <c r="GQ67" s="45"/>
      <c r="GR67" s="45"/>
      <c r="GS67" s="83">
        <f t="shared" si="5"/>
        <v>0</v>
      </c>
      <c r="GT67" s="45"/>
      <c r="GU67" s="45"/>
      <c r="GV67" s="45"/>
      <c r="GW67" s="45"/>
      <c r="GX67" s="45"/>
      <c r="GY67" s="45"/>
      <c r="GZ67" s="45"/>
      <c r="HA67" s="45"/>
      <c r="HB67" s="45"/>
      <c r="HC67" s="45"/>
      <c r="HD67" s="45"/>
      <c r="HE67" s="45"/>
      <c r="HF67" s="45"/>
      <c r="HG67" s="45"/>
      <c r="HH67" s="45"/>
      <c r="HI67" s="45"/>
      <c r="HJ67" s="45"/>
      <c r="HK67" s="45"/>
      <c r="HL67" s="45"/>
      <c r="HM67" s="45"/>
      <c r="HN67" s="45"/>
      <c r="HO67" s="45"/>
      <c r="HP67" s="45"/>
      <c r="HQ67" s="45"/>
      <c r="HR67" s="45"/>
      <c r="HS67" s="45"/>
      <c r="HT67" s="45"/>
      <c r="HU67" s="45"/>
      <c r="HV67" s="45"/>
      <c r="HW67" s="45"/>
      <c r="HX67" s="45"/>
      <c r="HY67" s="45"/>
      <c r="HZ67" s="83">
        <f t="shared" si="6"/>
        <v>0</v>
      </c>
    </row>
    <row r="68" spans="1:234" ht="15" customHeight="1">
      <c r="A68" s="440"/>
      <c r="B68" s="91" t="s">
        <v>675</v>
      </c>
      <c r="C68" s="124">
        <v>41790</v>
      </c>
      <c r="D68" s="206"/>
      <c r="E68" s="216"/>
      <c r="F68" s="216"/>
      <c r="G68" s="216"/>
      <c r="H68" s="216"/>
      <c r="I68" s="216"/>
      <c r="J68" s="216"/>
      <c r="K68" s="216"/>
      <c r="L68" s="216"/>
      <c r="M68" s="216"/>
      <c r="N68" s="216"/>
      <c r="O68" s="216"/>
      <c r="P68" s="216"/>
      <c r="Q68" s="216"/>
      <c r="R68" s="216"/>
      <c r="S68" s="216"/>
      <c r="T68" s="216"/>
      <c r="U68" s="216"/>
      <c r="V68" s="216"/>
      <c r="W68" s="216"/>
      <c r="X68" s="216"/>
      <c r="Y68" s="216"/>
      <c r="Z68" s="216"/>
      <c r="AA68" s="225"/>
      <c r="AB68" s="216"/>
      <c r="AC68" s="216"/>
      <c r="AD68" s="216"/>
      <c r="AE68" s="216"/>
      <c r="AF68" s="216"/>
      <c r="AG68" s="216"/>
      <c r="AH68" s="216"/>
      <c r="AI68" s="216"/>
      <c r="AJ68" s="81">
        <f t="shared" si="0"/>
        <v>0</v>
      </c>
      <c r="AK68" s="37"/>
      <c r="AL68" s="37"/>
      <c r="AM68" s="37"/>
      <c r="AN68" s="37"/>
      <c r="AO68" s="37"/>
      <c r="AP68" s="37"/>
      <c r="AQ68" s="37"/>
      <c r="AR68" s="37"/>
      <c r="AS68" s="37"/>
      <c r="AT68" s="37"/>
      <c r="AU68" s="37"/>
      <c r="AV68" s="37"/>
      <c r="AW68" s="37"/>
      <c r="AX68" s="37"/>
      <c r="AY68" s="37"/>
      <c r="AZ68" s="37"/>
      <c r="BA68" s="37"/>
      <c r="BB68" s="37"/>
      <c r="BC68" s="37"/>
      <c r="BD68" s="37"/>
      <c r="BE68" s="37"/>
      <c r="BF68" s="37"/>
      <c r="BG68" s="37"/>
      <c r="BH68" s="37"/>
      <c r="BI68" s="37"/>
      <c r="BJ68" s="37"/>
      <c r="BK68" s="37"/>
      <c r="BL68" s="37"/>
      <c r="BM68" s="37"/>
      <c r="BN68" s="37"/>
      <c r="BO68" s="37"/>
      <c r="BP68" s="37"/>
      <c r="BQ68" s="81">
        <f t="shared" si="1"/>
        <v>0</v>
      </c>
      <c r="BR68" s="37"/>
      <c r="BS68" s="37"/>
      <c r="BT68" s="37"/>
      <c r="BU68" s="37"/>
      <c r="BV68" s="37"/>
      <c r="BW68" s="37"/>
      <c r="BX68" s="37"/>
      <c r="BY68" s="37"/>
      <c r="BZ68" s="37"/>
      <c r="CA68" s="37"/>
      <c r="CB68" s="37"/>
      <c r="CC68" s="37"/>
      <c r="CD68" s="37"/>
      <c r="CE68" s="37"/>
      <c r="CF68" s="37"/>
      <c r="CG68" s="37"/>
      <c r="CH68" s="37"/>
      <c r="CI68" s="37"/>
      <c r="CJ68" s="37"/>
      <c r="CK68" s="37"/>
      <c r="CL68" s="37"/>
      <c r="CM68" s="37"/>
      <c r="CN68" s="37"/>
      <c r="CO68" s="37"/>
      <c r="CP68" s="37"/>
      <c r="CQ68" s="37"/>
      <c r="CR68" s="37"/>
      <c r="CS68" s="37"/>
      <c r="CT68" s="37"/>
      <c r="CU68" s="37"/>
      <c r="CV68" s="37"/>
      <c r="CW68" s="37"/>
      <c r="CX68" s="81">
        <f t="shared" si="2"/>
        <v>0</v>
      </c>
      <c r="CY68" s="37"/>
      <c r="CZ68" s="37"/>
      <c r="DA68" s="37"/>
      <c r="DB68" s="37"/>
      <c r="DC68" s="37"/>
      <c r="DD68" s="37"/>
      <c r="DE68" s="37"/>
      <c r="DF68" s="37"/>
      <c r="DG68" s="37"/>
      <c r="DH68" s="37"/>
      <c r="DI68" s="37"/>
      <c r="DJ68" s="37"/>
      <c r="DK68" s="37"/>
      <c r="DL68" s="37"/>
      <c r="DM68" s="37"/>
      <c r="DN68" s="37"/>
      <c r="DO68" s="37"/>
      <c r="DP68" s="37"/>
      <c r="DQ68" s="37"/>
      <c r="DR68" s="37"/>
      <c r="DS68" s="37"/>
      <c r="DT68" s="37"/>
      <c r="DU68" s="37"/>
      <c r="DV68" s="37"/>
      <c r="DW68" s="37"/>
      <c r="DX68" s="37"/>
      <c r="DY68" s="37"/>
      <c r="DZ68" s="37"/>
      <c r="EA68" s="37"/>
      <c r="EB68" s="37"/>
      <c r="EC68" s="37"/>
      <c r="ED68" s="37"/>
      <c r="EE68" s="81">
        <f t="shared" si="3"/>
        <v>0</v>
      </c>
      <c r="EF68" s="37"/>
      <c r="EG68" s="37"/>
      <c r="EH68" s="37"/>
      <c r="EI68" s="37"/>
      <c r="EJ68" s="37"/>
      <c r="EK68" s="37"/>
      <c r="EL68" s="37"/>
      <c r="EM68" s="37"/>
      <c r="EN68" s="37"/>
      <c r="EO68" s="37"/>
      <c r="EP68" s="37"/>
      <c r="EQ68" s="37"/>
      <c r="ER68" s="37"/>
      <c r="ES68" s="37"/>
      <c r="ET68" s="37"/>
      <c r="EU68" s="37"/>
      <c r="EV68" s="37"/>
      <c r="EW68" s="37"/>
      <c r="EX68" s="37"/>
      <c r="EY68" s="37"/>
      <c r="EZ68" s="37"/>
      <c r="FA68" s="37"/>
      <c r="FB68" s="37"/>
      <c r="FC68" s="37"/>
      <c r="FD68" s="37"/>
      <c r="FE68" s="37"/>
      <c r="FF68" s="37"/>
      <c r="FG68" s="37"/>
      <c r="FH68" s="37"/>
      <c r="FI68" s="37"/>
      <c r="FJ68" s="37"/>
      <c r="FK68" s="37"/>
      <c r="FL68" s="81">
        <f t="shared" si="4"/>
        <v>0</v>
      </c>
      <c r="FM68" s="37"/>
      <c r="FN68" s="37"/>
      <c r="FO68" s="37"/>
      <c r="FP68" s="37"/>
      <c r="FQ68" s="37"/>
      <c r="FR68" s="37"/>
      <c r="FS68" s="37"/>
      <c r="FT68" s="37"/>
      <c r="FU68" s="37"/>
      <c r="FV68" s="37"/>
      <c r="FW68" s="37"/>
      <c r="FX68" s="37"/>
      <c r="FY68" s="37"/>
      <c r="FZ68" s="37"/>
      <c r="GA68" s="37"/>
      <c r="GB68" s="37"/>
      <c r="GC68" s="37"/>
      <c r="GD68" s="37"/>
      <c r="GE68" s="37"/>
      <c r="GF68" s="37"/>
      <c r="GG68" s="37"/>
      <c r="GH68" s="37"/>
      <c r="GI68" s="37"/>
      <c r="GJ68" s="37"/>
      <c r="GK68" s="37"/>
      <c r="GL68" s="37"/>
      <c r="GM68" s="37"/>
      <c r="GN68" s="37"/>
      <c r="GO68" s="37"/>
      <c r="GP68" s="37"/>
      <c r="GQ68" s="37"/>
      <c r="GR68" s="37"/>
      <c r="GS68" s="81">
        <f t="shared" si="5"/>
        <v>0</v>
      </c>
      <c r="GT68" s="37"/>
      <c r="GU68" s="37"/>
      <c r="GV68" s="37"/>
      <c r="GW68" s="37"/>
      <c r="GX68" s="37"/>
      <c r="GY68" s="37"/>
      <c r="GZ68" s="37"/>
      <c r="HA68" s="37"/>
      <c r="HB68" s="37"/>
      <c r="HC68" s="37"/>
      <c r="HD68" s="37"/>
      <c r="HE68" s="37"/>
      <c r="HF68" s="37"/>
      <c r="HG68" s="37"/>
      <c r="HH68" s="37"/>
      <c r="HI68" s="37"/>
      <c r="HJ68" s="37"/>
      <c r="HK68" s="37"/>
      <c r="HL68" s="37"/>
      <c r="HM68" s="37"/>
      <c r="HN68" s="37"/>
      <c r="HO68" s="37"/>
      <c r="HP68" s="37"/>
      <c r="HQ68" s="37"/>
      <c r="HR68" s="37"/>
      <c r="HS68" s="37"/>
      <c r="HT68" s="37"/>
      <c r="HU68" s="37"/>
      <c r="HV68" s="37"/>
      <c r="HW68" s="37"/>
      <c r="HX68" s="37"/>
      <c r="HY68" s="37"/>
      <c r="HZ68" s="81">
        <f t="shared" si="6"/>
        <v>0</v>
      </c>
    </row>
    <row r="69" spans="1:234" ht="15" customHeight="1">
      <c r="A69" s="440"/>
      <c r="B69" s="91" t="s">
        <v>676</v>
      </c>
      <c r="C69" s="124">
        <v>41820</v>
      </c>
      <c r="D69" s="206"/>
      <c r="E69" s="216"/>
      <c r="F69" s="216"/>
      <c r="G69" s="216"/>
      <c r="H69" s="216"/>
      <c r="I69" s="216"/>
      <c r="J69" s="216"/>
      <c r="K69" s="216"/>
      <c r="L69" s="216"/>
      <c r="M69" s="216"/>
      <c r="N69" s="216"/>
      <c r="O69" s="216"/>
      <c r="P69" s="216"/>
      <c r="Q69" s="216"/>
      <c r="R69" s="216"/>
      <c r="S69" s="216"/>
      <c r="T69" s="216"/>
      <c r="U69" s="216"/>
      <c r="V69" s="216"/>
      <c r="W69" s="216"/>
      <c r="X69" s="216"/>
      <c r="Y69" s="216"/>
      <c r="Z69" s="216"/>
      <c r="AA69" s="225"/>
      <c r="AB69" s="216"/>
      <c r="AC69" s="216"/>
      <c r="AD69" s="216"/>
      <c r="AE69" s="216"/>
      <c r="AF69" s="216"/>
      <c r="AG69" s="216"/>
      <c r="AH69" s="216"/>
      <c r="AI69" s="216"/>
      <c r="AJ69" s="81">
        <f t="shared" si="0"/>
        <v>0</v>
      </c>
      <c r="AK69" s="37"/>
      <c r="AL69" s="37"/>
      <c r="AM69" s="37"/>
      <c r="AN69" s="37"/>
      <c r="AO69" s="37"/>
      <c r="AP69" s="37"/>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37"/>
      <c r="BO69" s="37"/>
      <c r="BP69" s="37"/>
      <c r="BQ69" s="81">
        <f t="shared" si="1"/>
        <v>0</v>
      </c>
      <c r="BR69" s="37"/>
      <c r="BS69" s="37"/>
      <c r="BT69" s="37"/>
      <c r="BU69" s="37"/>
      <c r="BV69" s="37"/>
      <c r="BW69" s="37"/>
      <c r="BX69" s="37"/>
      <c r="BY69" s="37"/>
      <c r="BZ69" s="37"/>
      <c r="CA69" s="37"/>
      <c r="CB69" s="37"/>
      <c r="CC69" s="37"/>
      <c r="CD69" s="37"/>
      <c r="CE69" s="37"/>
      <c r="CF69" s="37"/>
      <c r="CG69" s="37"/>
      <c r="CH69" s="37"/>
      <c r="CI69" s="37"/>
      <c r="CJ69" s="37"/>
      <c r="CK69" s="37"/>
      <c r="CL69" s="37"/>
      <c r="CM69" s="37"/>
      <c r="CN69" s="37"/>
      <c r="CO69" s="37"/>
      <c r="CP69" s="37"/>
      <c r="CQ69" s="37"/>
      <c r="CR69" s="37"/>
      <c r="CS69" s="37"/>
      <c r="CT69" s="37"/>
      <c r="CU69" s="37"/>
      <c r="CV69" s="37"/>
      <c r="CW69" s="37"/>
      <c r="CX69" s="81">
        <f t="shared" si="2"/>
        <v>0</v>
      </c>
      <c r="CY69" s="37"/>
      <c r="CZ69" s="37"/>
      <c r="DA69" s="37"/>
      <c r="DB69" s="37"/>
      <c r="DC69" s="37"/>
      <c r="DD69" s="37"/>
      <c r="DE69" s="37"/>
      <c r="DF69" s="37"/>
      <c r="DG69" s="37"/>
      <c r="DH69" s="37"/>
      <c r="DI69" s="37"/>
      <c r="DJ69" s="37"/>
      <c r="DK69" s="37"/>
      <c r="DL69" s="37"/>
      <c r="DM69" s="37"/>
      <c r="DN69" s="37"/>
      <c r="DO69" s="37"/>
      <c r="DP69" s="37"/>
      <c r="DQ69" s="37"/>
      <c r="DR69" s="37"/>
      <c r="DS69" s="37"/>
      <c r="DT69" s="37"/>
      <c r="DU69" s="37"/>
      <c r="DV69" s="37"/>
      <c r="DW69" s="37"/>
      <c r="DX69" s="37"/>
      <c r="DY69" s="37"/>
      <c r="DZ69" s="37"/>
      <c r="EA69" s="37"/>
      <c r="EB69" s="37"/>
      <c r="EC69" s="37"/>
      <c r="ED69" s="37"/>
      <c r="EE69" s="81">
        <f t="shared" si="3"/>
        <v>0</v>
      </c>
      <c r="EF69" s="37"/>
      <c r="EG69" s="37"/>
      <c r="EH69" s="37"/>
      <c r="EI69" s="37"/>
      <c r="EJ69" s="37"/>
      <c r="EK69" s="37"/>
      <c r="EL69" s="37"/>
      <c r="EM69" s="37"/>
      <c r="EN69" s="37"/>
      <c r="EO69" s="37"/>
      <c r="EP69" s="37"/>
      <c r="EQ69" s="37"/>
      <c r="ER69" s="37"/>
      <c r="ES69" s="37"/>
      <c r="ET69" s="37"/>
      <c r="EU69" s="37"/>
      <c r="EV69" s="37"/>
      <c r="EW69" s="37"/>
      <c r="EX69" s="37"/>
      <c r="EY69" s="37"/>
      <c r="EZ69" s="37"/>
      <c r="FA69" s="37"/>
      <c r="FB69" s="37"/>
      <c r="FC69" s="37"/>
      <c r="FD69" s="37"/>
      <c r="FE69" s="37"/>
      <c r="FF69" s="37"/>
      <c r="FG69" s="37"/>
      <c r="FH69" s="37"/>
      <c r="FI69" s="37"/>
      <c r="FJ69" s="37"/>
      <c r="FK69" s="37"/>
      <c r="FL69" s="81">
        <f t="shared" si="4"/>
        <v>0</v>
      </c>
      <c r="FM69" s="37"/>
      <c r="FN69" s="37"/>
      <c r="FO69" s="37"/>
      <c r="FP69" s="37"/>
      <c r="FQ69" s="37"/>
      <c r="FR69" s="37"/>
      <c r="FS69" s="37"/>
      <c r="FT69" s="37"/>
      <c r="FU69" s="37"/>
      <c r="FV69" s="37"/>
      <c r="FW69" s="37"/>
      <c r="FX69" s="37"/>
      <c r="FY69" s="37"/>
      <c r="FZ69" s="37"/>
      <c r="GA69" s="37"/>
      <c r="GB69" s="37"/>
      <c r="GC69" s="37"/>
      <c r="GD69" s="37"/>
      <c r="GE69" s="37"/>
      <c r="GF69" s="37"/>
      <c r="GG69" s="37"/>
      <c r="GH69" s="37"/>
      <c r="GI69" s="37"/>
      <c r="GJ69" s="37"/>
      <c r="GK69" s="37"/>
      <c r="GL69" s="37"/>
      <c r="GM69" s="37"/>
      <c r="GN69" s="37"/>
      <c r="GO69" s="37"/>
      <c r="GP69" s="37"/>
      <c r="GQ69" s="37"/>
      <c r="GR69" s="37"/>
      <c r="GS69" s="81">
        <f t="shared" si="5"/>
        <v>0</v>
      </c>
      <c r="GT69" s="37"/>
      <c r="GU69" s="37"/>
      <c r="GV69" s="37"/>
      <c r="GW69" s="37"/>
      <c r="GX69" s="37"/>
      <c r="GY69" s="37"/>
      <c r="GZ69" s="37"/>
      <c r="HA69" s="37"/>
      <c r="HB69" s="37"/>
      <c r="HC69" s="37"/>
      <c r="HD69" s="37"/>
      <c r="HE69" s="37"/>
      <c r="HF69" s="37"/>
      <c r="HG69" s="37"/>
      <c r="HH69" s="37"/>
      <c r="HI69" s="37"/>
      <c r="HJ69" s="37"/>
      <c r="HK69" s="37"/>
      <c r="HL69" s="37"/>
      <c r="HM69" s="37"/>
      <c r="HN69" s="37"/>
      <c r="HO69" s="37"/>
      <c r="HP69" s="37"/>
      <c r="HQ69" s="37"/>
      <c r="HR69" s="37"/>
      <c r="HS69" s="37"/>
      <c r="HT69" s="37"/>
      <c r="HU69" s="37"/>
      <c r="HV69" s="37"/>
      <c r="HW69" s="37"/>
      <c r="HX69" s="37"/>
      <c r="HY69" s="37"/>
      <c r="HZ69" s="81">
        <f t="shared" si="6"/>
        <v>0</v>
      </c>
    </row>
    <row r="70" spans="1:234" ht="15" customHeight="1">
      <c r="A70" s="440"/>
      <c r="B70" s="91" t="s">
        <v>677</v>
      </c>
      <c r="C70" s="124">
        <v>41851</v>
      </c>
      <c r="D70" s="206"/>
      <c r="E70" s="216"/>
      <c r="F70" s="216"/>
      <c r="G70" s="216"/>
      <c r="H70" s="216"/>
      <c r="I70" s="216"/>
      <c r="J70" s="216"/>
      <c r="K70" s="216"/>
      <c r="L70" s="216"/>
      <c r="M70" s="216"/>
      <c r="N70" s="216"/>
      <c r="O70" s="216"/>
      <c r="P70" s="216"/>
      <c r="Q70" s="216"/>
      <c r="R70" s="216"/>
      <c r="S70" s="216"/>
      <c r="T70" s="216"/>
      <c r="U70" s="216"/>
      <c r="V70" s="216"/>
      <c r="W70" s="216"/>
      <c r="X70" s="216"/>
      <c r="Y70" s="216"/>
      <c r="Z70" s="216"/>
      <c r="AA70" s="225"/>
      <c r="AB70" s="216"/>
      <c r="AC70" s="216"/>
      <c r="AD70" s="216"/>
      <c r="AE70" s="216"/>
      <c r="AF70" s="216"/>
      <c r="AG70" s="216"/>
      <c r="AH70" s="216"/>
      <c r="AI70" s="216"/>
      <c r="AJ70" s="81">
        <f t="shared" si="0"/>
        <v>0</v>
      </c>
      <c r="AK70" s="37"/>
      <c r="AL70" s="37"/>
      <c r="AM70" s="37"/>
      <c r="AN70" s="37"/>
      <c r="AO70" s="37"/>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37"/>
      <c r="BN70" s="37"/>
      <c r="BO70" s="37"/>
      <c r="BP70" s="37"/>
      <c r="BQ70" s="81">
        <f t="shared" si="1"/>
        <v>0</v>
      </c>
      <c r="BR70" s="37"/>
      <c r="BS70" s="37"/>
      <c r="BT70" s="37"/>
      <c r="BU70" s="37"/>
      <c r="BV70" s="37"/>
      <c r="BW70" s="37"/>
      <c r="BX70" s="37"/>
      <c r="BY70" s="37"/>
      <c r="BZ70" s="37"/>
      <c r="CA70" s="37"/>
      <c r="CB70" s="37"/>
      <c r="CC70" s="37"/>
      <c r="CD70" s="37"/>
      <c r="CE70" s="37"/>
      <c r="CF70" s="37"/>
      <c r="CG70" s="37"/>
      <c r="CH70" s="37"/>
      <c r="CI70" s="37"/>
      <c r="CJ70" s="37"/>
      <c r="CK70" s="37"/>
      <c r="CL70" s="37"/>
      <c r="CM70" s="37"/>
      <c r="CN70" s="37"/>
      <c r="CO70" s="37"/>
      <c r="CP70" s="37"/>
      <c r="CQ70" s="37"/>
      <c r="CR70" s="37"/>
      <c r="CS70" s="37"/>
      <c r="CT70" s="37"/>
      <c r="CU70" s="37"/>
      <c r="CV70" s="37"/>
      <c r="CW70" s="37"/>
      <c r="CX70" s="81">
        <f t="shared" si="2"/>
        <v>0</v>
      </c>
      <c r="CY70" s="37"/>
      <c r="CZ70" s="37"/>
      <c r="DA70" s="37"/>
      <c r="DB70" s="37"/>
      <c r="DC70" s="37"/>
      <c r="DD70" s="37"/>
      <c r="DE70" s="37"/>
      <c r="DF70" s="37"/>
      <c r="DG70" s="37"/>
      <c r="DH70" s="37"/>
      <c r="DI70" s="37"/>
      <c r="DJ70" s="37"/>
      <c r="DK70" s="37"/>
      <c r="DL70" s="37"/>
      <c r="DM70" s="37"/>
      <c r="DN70" s="37"/>
      <c r="DO70" s="37"/>
      <c r="DP70" s="37"/>
      <c r="DQ70" s="37"/>
      <c r="DR70" s="37"/>
      <c r="DS70" s="37"/>
      <c r="DT70" s="37"/>
      <c r="DU70" s="37"/>
      <c r="DV70" s="37"/>
      <c r="DW70" s="37"/>
      <c r="DX70" s="37"/>
      <c r="DY70" s="37"/>
      <c r="DZ70" s="37"/>
      <c r="EA70" s="37"/>
      <c r="EB70" s="37"/>
      <c r="EC70" s="37"/>
      <c r="ED70" s="37"/>
      <c r="EE70" s="81">
        <f t="shared" si="3"/>
        <v>0</v>
      </c>
      <c r="EF70" s="37"/>
      <c r="EG70" s="37"/>
      <c r="EH70" s="37"/>
      <c r="EI70" s="37"/>
      <c r="EJ70" s="37"/>
      <c r="EK70" s="37"/>
      <c r="EL70" s="37"/>
      <c r="EM70" s="37"/>
      <c r="EN70" s="37"/>
      <c r="EO70" s="37"/>
      <c r="EP70" s="37"/>
      <c r="EQ70" s="37"/>
      <c r="ER70" s="37"/>
      <c r="ES70" s="37"/>
      <c r="ET70" s="37"/>
      <c r="EU70" s="37"/>
      <c r="EV70" s="37"/>
      <c r="EW70" s="37"/>
      <c r="EX70" s="37"/>
      <c r="EY70" s="37"/>
      <c r="EZ70" s="37"/>
      <c r="FA70" s="37"/>
      <c r="FB70" s="37"/>
      <c r="FC70" s="37"/>
      <c r="FD70" s="37"/>
      <c r="FE70" s="37"/>
      <c r="FF70" s="37"/>
      <c r="FG70" s="37"/>
      <c r="FH70" s="37"/>
      <c r="FI70" s="37"/>
      <c r="FJ70" s="37"/>
      <c r="FK70" s="37"/>
      <c r="FL70" s="81">
        <f t="shared" si="4"/>
        <v>0</v>
      </c>
      <c r="FM70" s="37"/>
      <c r="FN70" s="37"/>
      <c r="FO70" s="37"/>
      <c r="FP70" s="37"/>
      <c r="FQ70" s="37"/>
      <c r="FR70" s="37"/>
      <c r="FS70" s="37"/>
      <c r="FT70" s="37"/>
      <c r="FU70" s="37"/>
      <c r="FV70" s="37"/>
      <c r="FW70" s="37"/>
      <c r="FX70" s="37"/>
      <c r="FY70" s="37"/>
      <c r="FZ70" s="37"/>
      <c r="GA70" s="37"/>
      <c r="GB70" s="37"/>
      <c r="GC70" s="37"/>
      <c r="GD70" s="37"/>
      <c r="GE70" s="37"/>
      <c r="GF70" s="37"/>
      <c r="GG70" s="37"/>
      <c r="GH70" s="37"/>
      <c r="GI70" s="37"/>
      <c r="GJ70" s="37"/>
      <c r="GK70" s="37"/>
      <c r="GL70" s="37"/>
      <c r="GM70" s="37"/>
      <c r="GN70" s="37"/>
      <c r="GO70" s="37"/>
      <c r="GP70" s="37"/>
      <c r="GQ70" s="37"/>
      <c r="GR70" s="37"/>
      <c r="GS70" s="81">
        <f t="shared" si="5"/>
        <v>0</v>
      </c>
      <c r="GT70" s="37"/>
      <c r="GU70" s="37"/>
      <c r="GV70" s="37"/>
      <c r="GW70" s="37"/>
      <c r="GX70" s="37"/>
      <c r="GY70" s="37"/>
      <c r="GZ70" s="37"/>
      <c r="HA70" s="37"/>
      <c r="HB70" s="37"/>
      <c r="HC70" s="37"/>
      <c r="HD70" s="37"/>
      <c r="HE70" s="37"/>
      <c r="HF70" s="37"/>
      <c r="HG70" s="37"/>
      <c r="HH70" s="37"/>
      <c r="HI70" s="37"/>
      <c r="HJ70" s="37"/>
      <c r="HK70" s="37"/>
      <c r="HL70" s="37"/>
      <c r="HM70" s="37"/>
      <c r="HN70" s="37"/>
      <c r="HO70" s="37"/>
      <c r="HP70" s="37"/>
      <c r="HQ70" s="37"/>
      <c r="HR70" s="37"/>
      <c r="HS70" s="37"/>
      <c r="HT70" s="37"/>
      <c r="HU70" s="37"/>
      <c r="HV70" s="37"/>
      <c r="HW70" s="37"/>
      <c r="HX70" s="37"/>
      <c r="HY70" s="37"/>
      <c r="HZ70" s="81">
        <f t="shared" si="6"/>
        <v>0</v>
      </c>
    </row>
    <row r="71" spans="1:234" ht="15" customHeight="1">
      <c r="A71" s="440"/>
      <c r="B71" s="91" t="s">
        <v>678</v>
      </c>
      <c r="C71" s="124">
        <v>41882</v>
      </c>
      <c r="D71" s="206"/>
      <c r="E71" s="216"/>
      <c r="F71" s="216"/>
      <c r="G71" s="216"/>
      <c r="H71" s="216"/>
      <c r="I71" s="216"/>
      <c r="J71" s="216"/>
      <c r="K71" s="216"/>
      <c r="L71" s="216"/>
      <c r="M71" s="216"/>
      <c r="N71" s="216"/>
      <c r="O71" s="216"/>
      <c r="P71" s="216"/>
      <c r="Q71" s="216"/>
      <c r="R71" s="216"/>
      <c r="S71" s="216"/>
      <c r="T71" s="216"/>
      <c r="U71" s="216"/>
      <c r="V71" s="216"/>
      <c r="W71" s="216"/>
      <c r="X71" s="216"/>
      <c r="Y71" s="216"/>
      <c r="Z71" s="216"/>
      <c r="AA71" s="225"/>
      <c r="AB71" s="216"/>
      <c r="AC71" s="216"/>
      <c r="AD71" s="216"/>
      <c r="AE71" s="216"/>
      <c r="AF71" s="216"/>
      <c r="AG71" s="216"/>
      <c r="AH71" s="216"/>
      <c r="AI71" s="216"/>
      <c r="AJ71" s="81">
        <f t="shared" si="0"/>
        <v>0</v>
      </c>
      <c r="AK71" s="37"/>
      <c r="AL71" s="37"/>
      <c r="AM71" s="37"/>
      <c r="AN71" s="37"/>
      <c r="AO71" s="37"/>
      <c r="AP71" s="37"/>
      <c r="AQ71" s="37"/>
      <c r="AR71" s="37"/>
      <c r="AS71" s="37"/>
      <c r="AT71" s="37"/>
      <c r="AU71" s="37"/>
      <c r="AV71" s="37"/>
      <c r="AW71" s="37"/>
      <c r="AX71" s="37"/>
      <c r="AY71" s="37"/>
      <c r="AZ71" s="37"/>
      <c r="BA71" s="37"/>
      <c r="BB71" s="37"/>
      <c r="BC71" s="37"/>
      <c r="BD71" s="37"/>
      <c r="BE71" s="37"/>
      <c r="BF71" s="37"/>
      <c r="BG71" s="37"/>
      <c r="BH71" s="37"/>
      <c r="BI71" s="37"/>
      <c r="BJ71" s="37"/>
      <c r="BK71" s="37"/>
      <c r="BL71" s="37"/>
      <c r="BM71" s="37"/>
      <c r="BN71" s="37"/>
      <c r="BO71" s="37"/>
      <c r="BP71" s="37"/>
      <c r="BQ71" s="81">
        <f t="shared" si="1"/>
        <v>0</v>
      </c>
      <c r="BR71" s="37"/>
      <c r="BS71" s="37"/>
      <c r="BT71" s="37"/>
      <c r="BU71" s="37"/>
      <c r="BV71" s="37"/>
      <c r="BW71" s="37"/>
      <c r="BX71" s="37"/>
      <c r="BY71" s="37"/>
      <c r="BZ71" s="37"/>
      <c r="CA71" s="37"/>
      <c r="CB71" s="37"/>
      <c r="CC71" s="37"/>
      <c r="CD71" s="37"/>
      <c r="CE71" s="37"/>
      <c r="CF71" s="37"/>
      <c r="CG71" s="37"/>
      <c r="CH71" s="37"/>
      <c r="CI71" s="37"/>
      <c r="CJ71" s="37"/>
      <c r="CK71" s="37"/>
      <c r="CL71" s="37"/>
      <c r="CM71" s="37"/>
      <c r="CN71" s="37"/>
      <c r="CO71" s="37"/>
      <c r="CP71" s="37"/>
      <c r="CQ71" s="37"/>
      <c r="CR71" s="37"/>
      <c r="CS71" s="37"/>
      <c r="CT71" s="37"/>
      <c r="CU71" s="37"/>
      <c r="CV71" s="37"/>
      <c r="CW71" s="37"/>
      <c r="CX71" s="81">
        <f t="shared" si="2"/>
        <v>0</v>
      </c>
      <c r="CY71" s="37"/>
      <c r="CZ71" s="37"/>
      <c r="DA71" s="37"/>
      <c r="DB71" s="37"/>
      <c r="DC71" s="37"/>
      <c r="DD71" s="37"/>
      <c r="DE71" s="37"/>
      <c r="DF71" s="37"/>
      <c r="DG71" s="37"/>
      <c r="DH71" s="37"/>
      <c r="DI71" s="37"/>
      <c r="DJ71" s="37"/>
      <c r="DK71" s="37"/>
      <c r="DL71" s="37"/>
      <c r="DM71" s="37"/>
      <c r="DN71" s="37"/>
      <c r="DO71" s="37"/>
      <c r="DP71" s="37"/>
      <c r="DQ71" s="37"/>
      <c r="DR71" s="37"/>
      <c r="DS71" s="37"/>
      <c r="DT71" s="37"/>
      <c r="DU71" s="37"/>
      <c r="DV71" s="37"/>
      <c r="DW71" s="37"/>
      <c r="DX71" s="37"/>
      <c r="DY71" s="37"/>
      <c r="DZ71" s="37"/>
      <c r="EA71" s="37"/>
      <c r="EB71" s="37"/>
      <c r="EC71" s="37"/>
      <c r="ED71" s="37"/>
      <c r="EE71" s="81">
        <f t="shared" si="3"/>
        <v>0</v>
      </c>
      <c r="EF71" s="37"/>
      <c r="EG71" s="37"/>
      <c r="EH71" s="37"/>
      <c r="EI71" s="37"/>
      <c r="EJ71" s="37"/>
      <c r="EK71" s="37"/>
      <c r="EL71" s="37"/>
      <c r="EM71" s="37"/>
      <c r="EN71" s="37"/>
      <c r="EO71" s="37"/>
      <c r="EP71" s="37"/>
      <c r="EQ71" s="37"/>
      <c r="ER71" s="37"/>
      <c r="ES71" s="37"/>
      <c r="ET71" s="37"/>
      <c r="EU71" s="37"/>
      <c r="EV71" s="37"/>
      <c r="EW71" s="37"/>
      <c r="EX71" s="37"/>
      <c r="EY71" s="37"/>
      <c r="EZ71" s="37"/>
      <c r="FA71" s="37"/>
      <c r="FB71" s="37"/>
      <c r="FC71" s="37"/>
      <c r="FD71" s="37"/>
      <c r="FE71" s="37"/>
      <c r="FF71" s="37"/>
      <c r="FG71" s="37"/>
      <c r="FH71" s="37"/>
      <c r="FI71" s="37"/>
      <c r="FJ71" s="37"/>
      <c r="FK71" s="37"/>
      <c r="FL71" s="81">
        <f t="shared" si="4"/>
        <v>0</v>
      </c>
      <c r="FM71" s="37"/>
      <c r="FN71" s="37"/>
      <c r="FO71" s="37"/>
      <c r="FP71" s="37"/>
      <c r="FQ71" s="37"/>
      <c r="FR71" s="37"/>
      <c r="FS71" s="37"/>
      <c r="FT71" s="37"/>
      <c r="FU71" s="37"/>
      <c r="FV71" s="37"/>
      <c r="FW71" s="37"/>
      <c r="FX71" s="37"/>
      <c r="FY71" s="37"/>
      <c r="FZ71" s="37"/>
      <c r="GA71" s="37"/>
      <c r="GB71" s="37"/>
      <c r="GC71" s="37"/>
      <c r="GD71" s="37"/>
      <c r="GE71" s="37"/>
      <c r="GF71" s="37"/>
      <c r="GG71" s="37"/>
      <c r="GH71" s="37"/>
      <c r="GI71" s="37"/>
      <c r="GJ71" s="37"/>
      <c r="GK71" s="37"/>
      <c r="GL71" s="37"/>
      <c r="GM71" s="37"/>
      <c r="GN71" s="37"/>
      <c r="GO71" s="37"/>
      <c r="GP71" s="37"/>
      <c r="GQ71" s="37"/>
      <c r="GR71" s="37"/>
      <c r="GS71" s="81">
        <f t="shared" si="5"/>
        <v>0</v>
      </c>
      <c r="GT71" s="37"/>
      <c r="GU71" s="37"/>
      <c r="GV71" s="37"/>
      <c r="GW71" s="37"/>
      <c r="GX71" s="37"/>
      <c r="GY71" s="37"/>
      <c r="GZ71" s="37"/>
      <c r="HA71" s="37"/>
      <c r="HB71" s="37"/>
      <c r="HC71" s="37"/>
      <c r="HD71" s="37"/>
      <c r="HE71" s="37"/>
      <c r="HF71" s="37"/>
      <c r="HG71" s="37"/>
      <c r="HH71" s="37"/>
      <c r="HI71" s="37"/>
      <c r="HJ71" s="37"/>
      <c r="HK71" s="37"/>
      <c r="HL71" s="37"/>
      <c r="HM71" s="37"/>
      <c r="HN71" s="37"/>
      <c r="HO71" s="37"/>
      <c r="HP71" s="37"/>
      <c r="HQ71" s="37"/>
      <c r="HR71" s="37"/>
      <c r="HS71" s="37"/>
      <c r="HT71" s="37"/>
      <c r="HU71" s="37"/>
      <c r="HV71" s="37"/>
      <c r="HW71" s="37"/>
      <c r="HX71" s="37"/>
      <c r="HY71" s="37"/>
      <c r="HZ71" s="81">
        <f t="shared" si="6"/>
        <v>0</v>
      </c>
    </row>
    <row r="72" spans="1:234" ht="15" customHeight="1">
      <c r="A72" s="440"/>
      <c r="B72" s="91" t="s">
        <v>679</v>
      </c>
      <c r="C72" s="124">
        <v>41912</v>
      </c>
      <c r="D72" s="206"/>
      <c r="E72" s="216"/>
      <c r="F72" s="216"/>
      <c r="G72" s="216"/>
      <c r="H72" s="216"/>
      <c r="I72" s="216"/>
      <c r="J72" s="216"/>
      <c r="K72" s="216"/>
      <c r="L72" s="216"/>
      <c r="M72" s="216"/>
      <c r="N72" s="216"/>
      <c r="O72" s="216"/>
      <c r="P72" s="216"/>
      <c r="Q72" s="216"/>
      <c r="R72" s="216"/>
      <c r="S72" s="216"/>
      <c r="T72" s="216"/>
      <c r="U72" s="216"/>
      <c r="V72" s="216"/>
      <c r="W72" s="216"/>
      <c r="X72" s="216"/>
      <c r="Y72" s="216"/>
      <c r="Z72" s="216"/>
      <c r="AA72" s="225"/>
      <c r="AB72" s="216"/>
      <c r="AC72" s="216"/>
      <c r="AD72" s="216"/>
      <c r="AE72" s="216"/>
      <c r="AF72" s="216"/>
      <c r="AG72" s="216"/>
      <c r="AH72" s="216"/>
      <c r="AI72" s="216"/>
      <c r="AJ72" s="81">
        <f t="shared" si="0"/>
        <v>0</v>
      </c>
      <c r="AK72" s="37"/>
      <c r="AL72" s="37"/>
      <c r="AM72" s="37"/>
      <c r="AN72" s="37"/>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81">
        <f t="shared" si="1"/>
        <v>0</v>
      </c>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81">
        <f t="shared" si="2"/>
        <v>0</v>
      </c>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81">
        <f t="shared" si="3"/>
        <v>0</v>
      </c>
      <c r="EF72" s="37"/>
      <c r="EG72" s="37"/>
      <c r="EH72" s="37"/>
      <c r="EI72" s="37"/>
      <c r="EJ72" s="37"/>
      <c r="EK72" s="37"/>
      <c r="EL72" s="37"/>
      <c r="EM72" s="37"/>
      <c r="EN72" s="37"/>
      <c r="EO72" s="37"/>
      <c r="EP72" s="37"/>
      <c r="EQ72" s="37"/>
      <c r="ER72" s="37"/>
      <c r="ES72" s="37"/>
      <c r="ET72" s="37"/>
      <c r="EU72" s="37"/>
      <c r="EV72" s="37"/>
      <c r="EW72" s="37"/>
      <c r="EX72" s="37"/>
      <c r="EY72" s="37"/>
      <c r="EZ72" s="37"/>
      <c r="FA72" s="37"/>
      <c r="FB72" s="37"/>
      <c r="FC72" s="37"/>
      <c r="FD72" s="37"/>
      <c r="FE72" s="37"/>
      <c r="FF72" s="37"/>
      <c r="FG72" s="37"/>
      <c r="FH72" s="37"/>
      <c r="FI72" s="37"/>
      <c r="FJ72" s="37"/>
      <c r="FK72" s="37"/>
      <c r="FL72" s="81">
        <f t="shared" si="4"/>
        <v>0</v>
      </c>
      <c r="FM72" s="37"/>
      <c r="FN72" s="37"/>
      <c r="FO72" s="37"/>
      <c r="FP72" s="37"/>
      <c r="FQ72" s="37"/>
      <c r="FR72" s="37"/>
      <c r="FS72" s="37"/>
      <c r="FT72" s="37"/>
      <c r="FU72" s="37"/>
      <c r="FV72" s="37"/>
      <c r="FW72" s="37"/>
      <c r="FX72" s="37"/>
      <c r="FY72" s="37"/>
      <c r="FZ72" s="37"/>
      <c r="GA72" s="37"/>
      <c r="GB72" s="37"/>
      <c r="GC72" s="37"/>
      <c r="GD72" s="37"/>
      <c r="GE72" s="37"/>
      <c r="GF72" s="37"/>
      <c r="GG72" s="37"/>
      <c r="GH72" s="37"/>
      <c r="GI72" s="37"/>
      <c r="GJ72" s="37"/>
      <c r="GK72" s="37"/>
      <c r="GL72" s="37"/>
      <c r="GM72" s="37"/>
      <c r="GN72" s="37"/>
      <c r="GO72" s="37"/>
      <c r="GP72" s="37"/>
      <c r="GQ72" s="37"/>
      <c r="GR72" s="37"/>
      <c r="GS72" s="81">
        <f t="shared" si="5"/>
        <v>0</v>
      </c>
      <c r="GT72" s="37"/>
      <c r="GU72" s="37"/>
      <c r="GV72" s="37"/>
      <c r="GW72" s="37"/>
      <c r="GX72" s="37"/>
      <c r="GY72" s="37"/>
      <c r="GZ72" s="37"/>
      <c r="HA72" s="37"/>
      <c r="HB72" s="37"/>
      <c r="HC72" s="37"/>
      <c r="HD72" s="37"/>
      <c r="HE72" s="37"/>
      <c r="HF72" s="37"/>
      <c r="HG72" s="37"/>
      <c r="HH72" s="37"/>
      <c r="HI72" s="37"/>
      <c r="HJ72" s="37"/>
      <c r="HK72" s="37"/>
      <c r="HL72" s="37"/>
      <c r="HM72" s="37"/>
      <c r="HN72" s="37"/>
      <c r="HO72" s="37"/>
      <c r="HP72" s="37"/>
      <c r="HQ72" s="37"/>
      <c r="HR72" s="37"/>
      <c r="HS72" s="37"/>
      <c r="HT72" s="37"/>
      <c r="HU72" s="37"/>
      <c r="HV72" s="37"/>
      <c r="HW72" s="37"/>
      <c r="HX72" s="37"/>
      <c r="HY72" s="37"/>
      <c r="HZ72" s="81">
        <f t="shared" si="6"/>
        <v>0</v>
      </c>
    </row>
    <row r="73" spans="1:234" ht="15" customHeight="1">
      <c r="A73" s="440"/>
      <c r="B73" s="91" t="s">
        <v>680</v>
      </c>
      <c r="C73" s="124">
        <v>41943</v>
      </c>
      <c r="D73" s="206"/>
      <c r="E73" s="216"/>
      <c r="F73" s="216"/>
      <c r="G73" s="216"/>
      <c r="H73" s="216"/>
      <c r="I73" s="216"/>
      <c r="J73" s="216"/>
      <c r="K73" s="216"/>
      <c r="L73" s="216"/>
      <c r="M73" s="216"/>
      <c r="N73" s="216"/>
      <c r="O73" s="216"/>
      <c r="P73" s="216"/>
      <c r="Q73" s="216"/>
      <c r="R73" s="216"/>
      <c r="S73" s="216"/>
      <c r="T73" s="216"/>
      <c r="U73" s="216"/>
      <c r="V73" s="216"/>
      <c r="W73" s="216"/>
      <c r="X73" s="216"/>
      <c r="Y73" s="216"/>
      <c r="Z73" s="216"/>
      <c r="AA73" s="225"/>
      <c r="AB73" s="216"/>
      <c r="AC73" s="216"/>
      <c r="AD73" s="216"/>
      <c r="AE73" s="216"/>
      <c r="AF73" s="216"/>
      <c r="AG73" s="216"/>
      <c r="AH73" s="216"/>
      <c r="AI73" s="216"/>
      <c r="AJ73" s="81">
        <f t="shared" si="0"/>
        <v>0</v>
      </c>
      <c r="AK73" s="37"/>
      <c r="AL73" s="37"/>
      <c r="AM73" s="37"/>
      <c r="AN73" s="37"/>
      <c r="AO73" s="37"/>
      <c r="AP73" s="37"/>
      <c r="AQ73" s="37"/>
      <c r="AR73" s="37"/>
      <c r="AS73" s="37"/>
      <c r="AT73" s="37"/>
      <c r="AU73" s="37"/>
      <c r="AV73" s="37"/>
      <c r="AW73" s="37"/>
      <c r="AX73" s="37"/>
      <c r="AY73" s="37"/>
      <c r="AZ73" s="37"/>
      <c r="BA73" s="37"/>
      <c r="BB73" s="37"/>
      <c r="BC73" s="37"/>
      <c r="BD73" s="37"/>
      <c r="BE73" s="37"/>
      <c r="BF73" s="37"/>
      <c r="BG73" s="37"/>
      <c r="BH73" s="37"/>
      <c r="BI73" s="37"/>
      <c r="BJ73" s="37"/>
      <c r="BK73" s="37"/>
      <c r="BL73" s="37"/>
      <c r="BM73" s="37"/>
      <c r="BN73" s="37"/>
      <c r="BO73" s="37"/>
      <c r="BP73" s="37"/>
      <c r="BQ73" s="81">
        <f t="shared" si="1"/>
        <v>0</v>
      </c>
      <c r="BR73" s="37"/>
      <c r="BS73" s="37"/>
      <c r="BT73" s="37"/>
      <c r="BU73" s="37"/>
      <c r="BV73" s="37"/>
      <c r="BW73" s="37"/>
      <c r="BX73" s="37"/>
      <c r="BY73" s="37"/>
      <c r="BZ73" s="37"/>
      <c r="CA73" s="37"/>
      <c r="CB73" s="37"/>
      <c r="CC73" s="37"/>
      <c r="CD73" s="37"/>
      <c r="CE73" s="37"/>
      <c r="CF73" s="37"/>
      <c r="CG73" s="37"/>
      <c r="CH73" s="37"/>
      <c r="CI73" s="37"/>
      <c r="CJ73" s="37"/>
      <c r="CK73" s="37"/>
      <c r="CL73" s="37"/>
      <c r="CM73" s="37"/>
      <c r="CN73" s="37"/>
      <c r="CO73" s="37"/>
      <c r="CP73" s="37"/>
      <c r="CQ73" s="37"/>
      <c r="CR73" s="37"/>
      <c r="CS73" s="37"/>
      <c r="CT73" s="37"/>
      <c r="CU73" s="37"/>
      <c r="CV73" s="37"/>
      <c r="CW73" s="37"/>
      <c r="CX73" s="81">
        <f t="shared" si="2"/>
        <v>0</v>
      </c>
      <c r="CY73" s="37"/>
      <c r="CZ73" s="37"/>
      <c r="DA73" s="37"/>
      <c r="DB73" s="37"/>
      <c r="DC73" s="37"/>
      <c r="DD73" s="37"/>
      <c r="DE73" s="37"/>
      <c r="DF73" s="37"/>
      <c r="DG73" s="37"/>
      <c r="DH73" s="37"/>
      <c r="DI73" s="37"/>
      <c r="DJ73" s="37"/>
      <c r="DK73" s="37"/>
      <c r="DL73" s="37"/>
      <c r="DM73" s="37"/>
      <c r="DN73" s="37"/>
      <c r="DO73" s="37"/>
      <c r="DP73" s="37"/>
      <c r="DQ73" s="37"/>
      <c r="DR73" s="37"/>
      <c r="DS73" s="37"/>
      <c r="DT73" s="37"/>
      <c r="DU73" s="37"/>
      <c r="DV73" s="37"/>
      <c r="DW73" s="37"/>
      <c r="DX73" s="37"/>
      <c r="DY73" s="37"/>
      <c r="DZ73" s="37"/>
      <c r="EA73" s="37"/>
      <c r="EB73" s="37"/>
      <c r="EC73" s="37"/>
      <c r="ED73" s="37"/>
      <c r="EE73" s="81">
        <f t="shared" si="3"/>
        <v>0</v>
      </c>
      <c r="EF73" s="37"/>
      <c r="EG73" s="37"/>
      <c r="EH73" s="37"/>
      <c r="EI73" s="37"/>
      <c r="EJ73" s="37"/>
      <c r="EK73" s="37"/>
      <c r="EL73" s="37"/>
      <c r="EM73" s="37"/>
      <c r="EN73" s="37"/>
      <c r="EO73" s="37"/>
      <c r="EP73" s="37"/>
      <c r="EQ73" s="37"/>
      <c r="ER73" s="37"/>
      <c r="ES73" s="37"/>
      <c r="ET73" s="37"/>
      <c r="EU73" s="37"/>
      <c r="EV73" s="37"/>
      <c r="EW73" s="37"/>
      <c r="EX73" s="37"/>
      <c r="EY73" s="37"/>
      <c r="EZ73" s="37"/>
      <c r="FA73" s="37"/>
      <c r="FB73" s="37"/>
      <c r="FC73" s="37"/>
      <c r="FD73" s="37"/>
      <c r="FE73" s="37"/>
      <c r="FF73" s="37"/>
      <c r="FG73" s="37"/>
      <c r="FH73" s="37"/>
      <c r="FI73" s="37"/>
      <c r="FJ73" s="37"/>
      <c r="FK73" s="37"/>
      <c r="FL73" s="81">
        <f t="shared" si="4"/>
        <v>0</v>
      </c>
      <c r="FM73" s="37"/>
      <c r="FN73" s="37"/>
      <c r="FO73" s="37"/>
      <c r="FP73" s="37"/>
      <c r="FQ73" s="37"/>
      <c r="FR73" s="37"/>
      <c r="FS73" s="37"/>
      <c r="FT73" s="37"/>
      <c r="FU73" s="37"/>
      <c r="FV73" s="37"/>
      <c r="FW73" s="37"/>
      <c r="FX73" s="37"/>
      <c r="FY73" s="37"/>
      <c r="FZ73" s="37"/>
      <c r="GA73" s="37"/>
      <c r="GB73" s="37"/>
      <c r="GC73" s="37"/>
      <c r="GD73" s="37"/>
      <c r="GE73" s="37"/>
      <c r="GF73" s="37"/>
      <c r="GG73" s="37"/>
      <c r="GH73" s="37"/>
      <c r="GI73" s="37"/>
      <c r="GJ73" s="37"/>
      <c r="GK73" s="37"/>
      <c r="GL73" s="37"/>
      <c r="GM73" s="37"/>
      <c r="GN73" s="37"/>
      <c r="GO73" s="37"/>
      <c r="GP73" s="37"/>
      <c r="GQ73" s="37"/>
      <c r="GR73" s="37"/>
      <c r="GS73" s="81">
        <f t="shared" si="5"/>
        <v>0</v>
      </c>
      <c r="GT73" s="37"/>
      <c r="GU73" s="37"/>
      <c r="GV73" s="37"/>
      <c r="GW73" s="37"/>
      <c r="GX73" s="37"/>
      <c r="GY73" s="37"/>
      <c r="GZ73" s="37"/>
      <c r="HA73" s="37"/>
      <c r="HB73" s="37"/>
      <c r="HC73" s="37"/>
      <c r="HD73" s="37"/>
      <c r="HE73" s="37"/>
      <c r="HF73" s="37"/>
      <c r="HG73" s="37"/>
      <c r="HH73" s="37"/>
      <c r="HI73" s="37"/>
      <c r="HJ73" s="37"/>
      <c r="HK73" s="37"/>
      <c r="HL73" s="37"/>
      <c r="HM73" s="37"/>
      <c r="HN73" s="37"/>
      <c r="HO73" s="37"/>
      <c r="HP73" s="37"/>
      <c r="HQ73" s="37"/>
      <c r="HR73" s="37"/>
      <c r="HS73" s="37"/>
      <c r="HT73" s="37"/>
      <c r="HU73" s="37"/>
      <c r="HV73" s="37"/>
      <c r="HW73" s="37"/>
      <c r="HX73" s="37"/>
      <c r="HY73" s="37"/>
      <c r="HZ73" s="81">
        <f t="shared" si="6"/>
        <v>0</v>
      </c>
    </row>
    <row r="74" spans="1:234" ht="15" customHeight="1">
      <c r="A74" s="440"/>
      <c r="B74" s="91" t="s">
        <v>681</v>
      </c>
      <c r="C74" s="124">
        <v>41973</v>
      </c>
      <c r="D74" s="206"/>
      <c r="E74" s="216"/>
      <c r="F74" s="216"/>
      <c r="G74" s="216"/>
      <c r="H74" s="216"/>
      <c r="I74" s="216"/>
      <c r="J74" s="216"/>
      <c r="K74" s="216"/>
      <c r="L74" s="216"/>
      <c r="M74" s="216"/>
      <c r="N74" s="216"/>
      <c r="O74" s="216"/>
      <c r="P74" s="216"/>
      <c r="Q74" s="216"/>
      <c r="R74" s="216"/>
      <c r="S74" s="216"/>
      <c r="T74" s="216"/>
      <c r="U74" s="216"/>
      <c r="V74" s="216"/>
      <c r="W74" s="216"/>
      <c r="X74" s="216"/>
      <c r="Y74" s="216"/>
      <c r="Z74" s="216"/>
      <c r="AA74" s="225"/>
      <c r="AB74" s="216"/>
      <c r="AC74" s="216"/>
      <c r="AD74" s="216"/>
      <c r="AE74" s="216"/>
      <c r="AF74" s="216"/>
      <c r="AG74" s="216"/>
      <c r="AH74" s="216"/>
      <c r="AI74" s="216"/>
      <c r="AJ74" s="81">
        <f t="shared" si="0"/>
        <v>0</v>
      </c>
      <c r="AK74" s="37"/>
      <c r="AL74" s="37"/>
      <c r="AM74" s="37"/>
      <c r="AN74" s="37"/>
      <c r="AO74" s="37"/>
      <c r="AP74" s="37"/>
      <c r="AQ74" s="37"/>
      <c r="AR74" s="37"/>
      <c r="AS74" s="37"/>
      <c r="AT74" s="37"/>
      <c r="AU74" s="37"/>
      <c r="AV74" s="37"/>
      <c r="AW74" s="37"/>
      <c r="AX74" s="37"/>
      <c r="AY74" s="37"/>
      <c r="AZ74" s="37"/>
      <c r="BA74" s="37"/>
      <c r="BB74" s="37"/>
      <c r="BC74" s="37"/>
      <c r="BD74" s="37"/>
      <c r="BE74" s="37"/>
      <c r="BF74" s="37"/>
      <c r="BG74" s="37"/>
      <c r="BH74" s="37"/>
      <c r="BI74" s="37"/>
      <c r="BJ74" s="37"/>
      <c r="BK74" s="37"/>
      <c r="BL74" s="37"/>
      <c r="BM74" s="37"/>
      <c r="BN74" s="37"/>
      <c r="BO74" s="37"/>
      <c r="BP74" s="37"/>
      <c r="BQ74" s="81">
        <f t="shared" si="1"/>
        <v>0</v>
      </c>
      <c r="BR74" s="37"/>
      <c r="BS74" s="37"/>
      <c r="BT74" s="37"/>
      <c r="BU74" s="37"/>
      <c r="BV74" s="37"/>
      <c r="BW74" s="37"/>
      <c r="BX74" s="37"/>
      <c r="BY74" s="37"/>
      <c r="BZ74" s="37"/>
      <c r="CA74" s="37"/>
      <c r="CB74" s="37"/>
      <c r="CC74" s="37"/>
      <c r="CD74" s="37"/>
      <c r="CE74" s="37"/>
      <c r="CF74" s="37"/>
      <c r="CG74" s="37"/>
      <c r="CH74" s="37"/>
      <c r="CI74" s="37"/>
      <c r="CJ74" s="37"/>
      <c r="CK74" s="37"/>
      <c r="CL74" s="37"/>
      <c r="CM74" s="37"/>
      <c r="CN74" s="37"/>
      <c r="CO74" s="37"/>
      <c r="CP74" s="37"/>
      <c r="CQ74" s="37"/>
      <c r="CR74" s="37"/>
      <c r="CS74" s="37"/>
      <c r="CT74" s="37"/>
      <c r="CU74" s="37"/>
      <c r="CV74" s="37"/>
      <c r="CW74" s="37"/>
      <c r="CX74" s="81">
        <f t="shared" si="2"/>
        <v>0</v>
      </c>
      <c r="CY74" s="37"/>
      <c r="CZ74" s="37"/>
      <c r="DA74" s="37"/>
      <c r="DB74" s="37"/>
      <c r="DC74" s="37"/>
      <c r="DD74" s="37"/>
      <c r="DE74" s="37"/>
      <c r="DF74" s="37"/>
      <c r="DG74" s="37"/>
      <c r="DH74" s="37"/>
      <c r="DI74" s="37"/>
      <c r="DJ74" s="37"/>
      <c r="DK74" s="37"/>
      <c r="DL74" s="37"/>
      <c r="DM74" s="37"/>
      <c r="DN74" s="37"/>
      <c r="DO74" s="37"/>
      <c r="DP74" s="37"/>
      <c r="DQ74" s="37"/>
      <c r="DR74" s="37"/>
      <c r="DS74" s="37"/>
      <c r="DT74" s="37"/>
      <c r="DU74" s="37"/>
      <c r="DV74" s="37"/>
      <c r="DW74" s="37"/>
      <c r="DX74" s="37"/>
      <c r="DY74" s="37"/>
      <c r="DZ74" s="37"/>
      <c r="EA74" s="37"/>
      <c r="EB74" s="37"/>
      <c r="EC74" s="37"/>
      <c r="ED74" s="37"/>
      <c r="EE74" s="81">
        <f t="shared" si="3"/>
        <v>0</v>
      </c>
      <c r="EF74" s="37"/>
      <c r="EG74" s="37"/>
      <c r="EH74" s="37"/>
      <c r="EI74" s="37"/>
      <c r="EJ74" s="37"/>
      <c r="EK74" s="37"/>
      <c r="EL74" s="37"/>
      <c r="EM74" s="37"/>
      <c r="EN74" s="37"/>
      <c r="EO74" s="37"/>
      <c r="EP74" s="37"/>
      <c r="EQ74" s="37"/>
      <c r="ER74" s="37"/>
      <c r="ES74" s="37"/>
      <c r="ET74" s="37"/>
      <c r="EU74" s="37"/>
      <c r="EV74" s="37"/>
      <c r="EW74" s="37"/>
      <c r="EX74" s="37"/>
      <c r="EY74" s="37"/>
      <c r="EZ74" s="37"/>
      <c r="FA74" s="37"/>
      <c r="FB74" s="37"/>
      <c r="FC74" s="37"/>
      <c r="FD74" s="37"/>
      <c r="FE74" s="37"/>
      <c r="FF74" s="37"/>
      <c r="FG74" s="37"/>
      <c r="FH74" s="37"/>
      <c r="FI74" s="37"/>
      <c r="FJ74" s="37"/>
      <c r="FK74" s="37"/>
      <c r="FL74" s="81">
        <f t="shared" si="4"/>
        <v>0</v>
      </c>
      <c r="FM74" s="37"/>
      <c r="FN74" s="37"/>
      <c r="FO74" s="37"/>
      <c r="FP74" s="37"/>
      <c r="FQ74" s="37"/>
      <c r="FR74" s="37"/>
      <c r="FS74" s="37"/>
      <c r="FT74" s="37"/>
      <c r="FU74" s="37"/>
      <c r="FV74" s="37"/>
      <c r="FW74" s="37"/>
      <c r="FX74" s="37"/>
      <c r="FY74" s="37"/>
      <c r="FZ74" s="37"/>
      <c r="GA74" s="37"/>
      <c r="GB74" s="37"/>
      <c r="GC74" s="37"/>
      <c r="GD74" s="37"/>
      <c r="GE74" s="37"/>
      <c r="GF74" s="37"/>
      <c r="GG74" s="37"/>
      <c r="GH74" s="37"/>
      <c r="GI74" s="37"/>
      <c r="GJ74" s="37"/>
      <c r="GK74" s="37"/>
      <c r="GL74" s="37"/>
      <c r="GM74" s="37"/>
      <c r="GN74" s="37"/>
      <c r="GO74" s="37"/>
      <c r="GP74" s="37"/>
      <c r="GQ74" s="37"/>
      <c r="GR74" s="37"/>
      <c r="GS74" s="81">
        <f t="shared" si="5"/>
        <v>0</v>
      </c>
      <c r="GT74" s="37"/>
      <c r="GU74" s="37"/>
      <c r="GV74" s="37"/>
      <c r="GW74" s="37"/>
      <c r="GX74" s="37"/>
      <c r="GY74" s="37"/>
      <c r="GZ74" s="37"/>
      <c r="HA74" s="37"/>
      <c r="HB74" s="37"/>
      <c r="HC74" s="37"/>
      <c r="HD74" s="37"/>
      <c r="HE74" s="37"/>
      <c r="HF74" s="37"/>
      <c r="HG74" s="37"/>
      <c r="HH74" s="37"/>
      <c r="HI74" s="37"/>
      <c r="HJ74" s="37"/>
      <c r="HK74" s="37"/>
      <c r="HL74" s="37"/>
      <c r="HM74" s="37"/>
      <c r="HN74" s="37"/>
      <c r="HO74" s="37"/>
      <c r="HP74" s="37"/>
      <c r="HQ74" s="37"/>
      <c r="HR74" s="37"/>
      <c r="HS74" s="37"/>
      <c r="HT74" s="37"/>
      <c r="HU74" s="37"/>
      <c r="HV74" s="37"/>
      <c r="HW74" s="37"/>
      <c r="HX74" s="37"/>
      <c r="HY74" s="37"/>
      <c r="HZ74" s="81">
        <f t="shared" si="6"/>
        <v>0</v>
      </c>
    </row>
    <row r="75" spans="1:234" ht="15" customHeight="1">
      <c r="A75" s="440"/>
      <c r="B75" s="91" t="s">
        <v>673</v>
      </c>
      <c r="C75" s="124">
        <v>42004</v>
      </c>
      <c r="D75" s="206"/>
      <c r="E75" s="216"/>
      <c r="F75" s="216"/>
      <c r="G75" s="216"/>
      <c r="H75" s="216"/>
      <c r="I75" s="216"/>
      <c r="J75" s="216"/>
      <c r="K75" s="216"/>
      <c r="L75" s="216"/>
      <c r="M75" s="216"/>
      <c r="N75" s="216"/>
      <c r="O75" s="216"/>
      <c r="P75" s="216"/>
      <c r="Q75" s="216"/>
      <c r="R75" s="216"/>
      <c r="S75" s="216"/>
      <c r="T75" s="216"/>
      <c r="U75" s="216"/>
      <c r="V75" s="216"/>
      <c r="W75" s="216"/>
      <c r="X75" s="216"/>
      <c r="Y75" s="216"/>
      <c r="Z75" s="216"/>
      <c r="AA75" s="225"/>
      <c r="AB75" s="216"/>
      <c r="AC75" s="216"/>
      <c r="AD75" s="216"/>
      <c r="AE75" s="216"/>
      <c r="AF75" s="216"/>
      <c r="AG75" s="216"/>
      <c r="AH75" s="216"/>
      <c r="AI75" s="216"/>
      <c r="AJ75" s="81">
        <f t="shared" si="0"/>
        <v>0</v>
      </c>
      <c r="AK75" s="37"/>
      <c r="AL75" s="37"/>
      <c r="AM75" s="37"/>
      <c r="AN75" s="37"/>
      <c r="AO75" s="37"/>
      <c r="AP75" s="37"/>
      <c r="AQ75" s="37"/>
      <c r="AR75" s="37"/>
      <c r="AS75" s="37"/>
      <c r="AT75" s="37"/>
      <c r="AU75" s="37"/>
      <c r="AV75" s="37"/>
      <c r="AW75" s="37"/>
      <c r="AX75" s="37"/>
      <c r="AY75" s="37"/>
      <c r="AZ75" s="37"/>
      <c r="BA75" s="37"/>
      <c r="BB75" s="37"/>
      <c r="BC75" s="37"/>
      <c r="BD75" s="37"/>
      <c r="BE75" s="37"/>
      <c r="BF75" s="37"/>
      <c r="BG75" s="37"/>
      <c r="BH75" s="37"/>
      <c r="BI75" s="37"/>
      <c r="BJ75" s="37"/>
      <c r="BK75" s="37"/>
      <c r="BL75" s="37"/>
      <c r="BM75" s="37"/>
      <c r="BN75" s="37"/>
      <c r="BO75" s="37"/>
      <c r="BP75" s="37"/>
      <c r="BQ75" s="81">
        <f t="shared" si="1"/>
        <v>0</v>
      </c>
      <c r="BR75" s="37"/>
      <c r="BS75" s="37"/>
      <c r="BT75" s="37"/>
      <c r="BU75" s="37"/>
      <c r="BV75" s="37"/>
      <c r="BW75" s="37"/>
      <c r="BX75" s="37"/>
      <c r="BY75" s="37"/>
      <c r="BZ75" s="37"/>
      <c r="CA75" s="37"/>
      <c r="CB75" s="37"/>
      <c r="CC75" s="37"/>
      <c r="CD75" s="37"/>
      <c r="CE75" s="37"/>
      <c r="CF75" s="37"/>
      <c r="CG75" s="37"/>
      <c r="CH75" s="37"/>
      <c r="CI75" s="37"/>
      <c r="CJ75" s="37"/>
      <c r="CK75" s="37"/>
      <c r="CL75" s="37"/>
      <c r="CM75" s="37"/>
      <c r="CN75" s="37"/>
      <c r="CO75" s="37"/>
      <c r="CP75" s="37"/>
      <c r="CQ75" s="37"/>
      <c r="CR75" s="37"/>
      <c r="CS75" s="37"/>
      <c r="CT75" s="37"/>
      <c r="CU75" s="37"/>
      <c r="CV75" s="37"/>
      <c r="CW75" s="37"/>
      <c r="CX75" s="81">
        <f t="shared" si="2"/>
        <v>0</v>
      </c>
      <c r="CY75" s="37"/>
      <c r="CZ75" s="37"/>
      <c r="DA75" s="37"/>
      <c r="DB75" s="37"/>
      <c r="DC75" s="37"/>
      <c r="DD75" s="37"/>
      <c r="DE75" s="37"/>
      <c r="DF75" s="37"/>
      <c r="DG75" s="37"/>
      <c r="DH75" s="37"/>
      <c r="DI75" s="37"/>
      <c r="DJ75" s="37"/>
      <c r="DK75" s="37"/>
      <c r="DL75" s="37"/>
      <c r="DM75" s="37"/>
      <c r="DN75" s="37"/>
      <c r="DO75" s="37"/>
      <c r="DP75" s="37"/>
      <c r="DQ75" s="37"/>
      <c r="DR75" s="37"/>
      <c r="DS75" s="37"/>
      <c r="DT75" s="37"/>
      <c r="DU75" s="37"/>
      <c r="DV75" s="37"/>
      <c r="DW75" s="37"/>
      <c r="DX75" s="37"/>
      <c r="DY75" s="37"/>
      <c r="DZ75" s="37"/>
      <c r="EA75" s="37"/>
      <c r="EB75" s="37"/>
      <c r="EC75" s="37"/>
      <c r="ED75" s="37"/>
      <c r="EE75" s="81">
        <f t="shared" si="3"/>
        <v>0</v>
      </c>
      <c r="EF75" s="37"/>
      <c r="EG75" s="37"/>
      <c r="EH75" s="37"/>
      <c r="EI75" s="37"/>
      <c r="EJ75" s="37"/>
      <c r="EK75" s="37"/>
      <c r="EL75" s="37"/>
      <c r="EM75" s="37"/>
      <c r="EN75" s="37"/>
      <c r="EO75" s="37"/>
      <c r="EP75" s="37"/>
      <c r="EQ75" s="37"/>
      <c r="ER75" s="37"/>
      <c r="ES75" s="37"/>
      <c r="ET75" s="37"/>
      <c r="EU75" s="37"/>
      <c r="EV75" s="37"/>
      <c r="EW75" s="37"/>
      <c r="EX75" s="37"/>
      <c r="EY75" s="37"/>
      <c r="EZ75" s="37"/>
      <c r="FA75" s="37"/>
      <c r="FB75" s="37"/>
      <c r="FC75" s="37"/>
      <c r="FD75" s="37"/>
      <c r="FE75" s="37"/>
      <c r="FF75" s="37"/>
      <c r="FG75" s="37"/>
      <c r="FH75" s="37"/>
      <c r="FI75" s="37"/>
      <c r="FJ75" s="37"/>
      <c r="FK75" s="37"/>
      <c r="FL75" s="81">
        <f t="shared" si="4"/>
        <v>0</v>
      </c>
      <c r="FM75" s="37"/>
      <c r="FN75" s="37"/>
      <c r="FO75" s="37"/>
      <c r="FP75" s="37"/>
      <c r="FQ75" s="37"/>
      <c r="FR75" s="37"/>
      <c r="FS75" s="37"/>
      <c r="FT75" s="37"/>
      <c r="FU75" s="37"/>
      <c r="FV75" s="37"/>
      <c r="FW75" s="37"/>
      <c r="FX75" s="37"/>
      <c r="FY75" s="37"/>
      <c r="FZ75" s="37"/>
      <c r="GA75" s="37"/>
      <c r="GB75" s="37"/>
      <c r="GC75" s="37"/>
      <c r="GD75" s="37"/>
      <c r="GE75" s="37"/>
      <c r="GF75" s="37"/>
      <c r="GG75" s="37"/>
      <c r="GH75" s="37"/>
      <c r="GI75" s="37"/>
      <c r="GJ75" s="37"/>
      <c r="GK75" s="37"/>
      <c r="GL75" s="37"/>
      <c r="GM75" s="37"/>
      <c r="GN75" s="37"/>
      <c r="GO75" s="37"/>
      <c r="GP75" s="37"/>
      <c r="GQ75" s="37"/>
      <c r="GR75" s="37"/>
      <c r="GS75" s="81">
        <f t="shared" si="5"/>
        <v>0</v>
      </c>
      <c r="GT75" s="37"/>
      <c r="GU75" s="37"/>
      <c r="GV75" s="37"/>
      <c r="GW75" s="37"/>
      <c r="GX75" s="37"/>
      <c r="GY75" s="37"/>
      <c r="GZ75" s="37"/>
      <c r="HA75" s="37"/>
      <c r="HB75" s="37"/>
      <c r="HC75" s="37"/>
      <c r="HD75" s="37"/>
      <c r="HE75" s="37"/>
      <c r="HF75" s="37"/>
      <c r="HG75" s="37"/>
      <c r="HH75" s="37"/>
      <c r="HI75" s="37"/>
      <c r="HJ75" s="37"/>
      <c r="HK75" s="37"/>
      <c r="HL75" s="37"/>
      <c r="HM75" s="37"/>
      <c r="HN75" s="37"/>
      <c r="HO75" s="37"/>
      <c r="HP75" s="37"/>
      <c r="HQ75" s="37"/>
      <c r="HR75" s="37"/>
      <c r="HS75" s="37"/>
      <c r="HT75" s="37"/>
      <c r="HU75" s="37"/>
      <c r="HV75" s="37"/>
      <c r="HW75" s="37"/>
      <c r="HX75" s="37"/>
      <c r="HY75" s="37"/>
      <c r="HZ75" s="81">
        <f t="shared" si="6"/>
        <v>0</v>
      </c>
    </row>
    <row r="76" spans="1:234" ht="15" customHeight="1">
      <c r="A76" s="440"/>
      <c r="B76" s="91" t="s">
        <v>670</v>
      </c>
      <c r="C76" s="124">
        <v>42035</v>
      </c>
      <c r="D76" s="206"/>
      <c r="E76" s="216"/>
      <c r="F76" s="216"/>
      <c r="G76" s="216"/>
      <c r="H76" s="216"/>
      <c r="I76" s="216"/>
      <c r="J76" s="216"/>
      <c r="K76" s="216"/>
      <c r="L76" s="216"/>
      <c r="M76" s="216"/>
      <c r="N76" s="216"/>
      <c r="O76" s="216"/>
      <c r="P76" s="216"/>
      <c r="Q76" s="216"/>
      <c r="R76" s="216"/>
      <c r="S76" s="216"/>
      <c r="T76" s="216"/>
      <c r="U76" s="216"/>
      <c r="V76" s="216"/>
      <c r="W76" s="216"/>
      <c r="X76" s="216"/>
      <c r="Y76" s="216"/>
      <c r="Z76" s="216"/>
      <c r="AA76" s="225"/>
      <c r="AB76" s="216"/>
      <c r="AC76" s="216"/>
      <c r="AD76" s="216"/>
      <c r="AE76" s="216"/>
      <c r="AF76" s="216"/>
      <c r="AG76" s="216"/>
      <c r="AH76" s="216"/>
      <c r="AI76" s="216"/>
      <c r="AJ76" s="81">
        <f t="shared" si="0"/>
        <v>0</v>
      </c>
      <c r="AK76" s="37"/>
      <c r="AL76" s="37"/>
      <c r="AM76" s="37"/>
      <c r="AN76" s="37"/>
      <c r="AO76" s="37"/>
      <c r="AP76" s="37"/>
      <c r="AQ76" s="37"/>
      <c r="AR76" s="37"/>
      <c r="AS76" s="37"/>
      <c r="AT76" s="37"/>
      <c r="AU76" s="37"/>
      <c r="AV76" s="37"/>
      <c r="AW76" s="37"/>
      <c r="AX76" s="37"/>
      <c r="AY76" s="37"/>
      <c r="AZ76" s="37"/>
      <c r="BA76" s="37"/>
      <c r="BB76" s="37"/>
      <c r="BC76" s="37"/>
      <c r="BD76" s="37"/>
      <c r="BE76" s="37"/>
      <c r="BF76" s="37"/>
      <c r="BG76" s="37"/>
      <c r="BH76" s="37"/>
      <c r="BI76" s="37"/>
      <c r="BJ76" s="37"/>
      <c r="BK76" s="37"/>
      <c r="BL76" s="37"/>
      <c r="BM76" s="37"/>
      <c r="BN76" s="37"/>
      <c r="BO76" s="37"/>
      <c r="BP76" s="37"/>
      <c r="BQ76" s="81">
        <f t="shared" si="1"/>
        <v>0</v>
      </c>
      <c r="BR76" s="37"/>
      <c r="BS76" s="37"/>
      <c r="BT76" s="37"/>
      <c r="BU76" s="37"/>
      <c r="BV76" s="37"/>
      <c r="BW76" s="37"/>
      <c r="BX76" s="37"/>
      <c r="BY76" s="37"/>
      <c r="BZ76" s="37"/>
      <c r="CA76" s="37"/>
      <c r="CB76" s="37"/>
      <c r="CC76" s="37"/>
      <c r="CD76" s="37"/>
      <c r="CE76" s="37"/>
      <c r="CF76" s="37"/>
      <c r="CG76" s="37"/>
      <c r="CH76" s="37"/>
      <c r="CI76" s="37"/>
      <c r="CJ76" s="37"/>
      <c r="CK76" s="37"/>
      <c r="CL76" s="37"/>
      <c r="CM76" s="37"/>
      <c r="CN76" s="37"/>
      <c r="CO76" s="37"/>
      <c r="CP76" s="37"/>
      <c r="CQ76" s="37"/>
      <c r="CR76" s="37"/>
      <c r="CS76" s="37"/>
      <c r="CT76" s="37"/>
      <c r="CU76" s="37"/>
      <c r="CV76" s="37"/>
      <c r="CW76" s="37"/>
      <c r="CX76" s="81">
        <f t="shared" si="2"/>
        <v>0</v>
      </c>
      <c r="CY76" s="37"/>
      <c r="CZ76" s="37"/>
      <c r="DA76" s="37"/>
      <c r="DB76" s="37"/>
      <c r="DC76" s="37"/>
      <c r="DD76" s="37"/>
      <c r="DE76" s="37"/>
      <c r="DF76" s="37"/>
      <c r="DG76" s="37"/>
      <c r="DH76" s="37"/>
      <c r="DI76" s="37"/>
      <c r="DJ76" s="37"/>
      <c r="DK76" s="37"/>
      <c r="DL76" s="37"/>
      <c r="DM76" s="37"/>
      <c r="DN76" s="37"/>
      <c r="DO76" s="37"/>
      <c r="DP76" s="37"/>
      <c r="DQ76" s="37"/>
      <c r="DR76" s="37"/>
      <c r="DS76" s="37"/>
      <c r="DT76" s="37"/>
      <c r="DU76" s="37"/>
      <c r="DV76" s="37"/>
      <c r="DW76" s="37"/>
      <c r="DX76" s="37"/>
      <c r="DY76" s="37"/>
      <c r="DZ76" s="37"/>
      <c r="EA76" s="37"/>
      <c r="EB76" s="37"/>
      <c r="EC76" s="37"/>
      <c r="ED76" s="37"/>
      <c r="EE76" s="81">
        <f t="shared" si="3"/>
        <v>0</v>
      </c>
      <c r="EF76" s="37"/>
      <c r="EG76" s="37"/>
      <c r="EH76" s="37"/>
      <c r="EI76" s="37"/>
      <c r="EJ76" s="37"/>
      <c r="EK76" s="37"/>
      <c r="EL76" s="37"/>
      <c r="EM76" s="37"/>
      <c r="EN76" s="37"/>
      <c r="EO76" s="37"/>
      <c r="EP76" s="37"/>
      <c r="EQ76" s="37"/>
      <c r="ER76" s="37"/>
      <c r="ES76" s="37"/>
      <c r="ET76" s="37"/>
      <c r="EU76" s="37"/>
      <c r="EV76" s="37"/>
      <c r="EW76" s="37"/>
      <c r="EX76" s="37"/>
      <c r="EY76" s="37"/>
      <c r="EZ76" s="37"/>
      <c r="FA76" s="37"/>
      <c r="FB76" s="37"/>
      <c r="FC76" s="37"/>
      <c r="FD76" s="37"/>
      <c r="FE76" s="37"/>
      <c r="FF76" s="37"/>
      <c r="FG76" s="37"/>
      <c r="FH76" s="37"/>
      <c r="FI76" s="37"/>
      <c r="FJ76" s="37"/>
      <c r="FK76" s="37"/>
      <c r="FL76" s="81">
        <f t="shared" si="4"/>
        <v>0</v>
      </c>
      <c r="FM76" s="37"/>
      <c r="FN76" s="37"/>
      <c r="FO76" s="37"/>
      <c r="FP76" s="37"/>
      <c r="FQ76" s="37"/>
      <c r="FR76" s="37"/>
      <c r="FS76" s="37"/>
      <c r="FT76" s="37"/>
      <c r="FU76" s="37"/>
      <c r="FV76" s="37"/>
      <c r="FW76" s="37"/>
      <c r="FX76" s="37"/>
      <c r="FY76" s="37"/>
      <c r="FZ76" s="37"/>
      <c r="GA76" s="37"/>
      <c r="GB76" s="37"/>
      <c r="GC76" s="37"/>
      <c r="GD76" s="37"/>
      <c r="GE76" s="37"/>
      <c r="GF76" s="37"/>
      <c r="GG76" s="37"/>
      <c r="GH76" s="37"/>
      <c r="GI76" s="37"/>
      <c r="GJ76" s="37"/>
      <c r="GK76" s="37"/>
      <c r="GL76" s="37"/>
      <c r="GM76" s="37"/>
      <c r="GN76" s="37"/>
      <c r="GO76" s="37"/>
      <c r="GP76" s="37"/>
      <c r="GQ76" s="37"/>
      <c r="GR76" s="37"/>
      <c r="GS76" s="81">
        <f t="shared" si="5"/>
        <v>0</v>
      </c>
      <c r="GT76" s="37"/>
      <c r="GU76" s="37"/>
      <c r="GV76" s="37"/>
      <c r="GW76" s="37"/>
      <c r="GX76" s="37"/>
      <c r="GY76" s="37"/>
      <c r="GZ76" s="37"/>
      <c r="HA76" s="37"/>
      <c r="HB76" s="37"/>
      <c r="HC76" s="37"/>
      <c r="HD76" s="37"/>
      <c r="HE76" s="37"/>
      <c r="HF76" s="37"/>
      <c r="HG76" s="37"/>
      <c r="HH76" s="37"/>
      <c r="HI76" s="37"/>
      <c r="HJ76" s="37"/>
      <c r="HK76" s="37"/>
      <c r="HL76" s="37"/>
      <c r="HM76" s="37"/>
      <c r="HN76" s="37"/>
      <c r="HO76" s="37"/>
      <c r="HP76" s="37"/>
      <c r="HQ76" s="37"/>
      <c r="HR76" s="37"/>
      <c r="HS76" s="37"/>
      <c r="HT76" s="37"/>
      <c r="HU76" s="37"/>
      <c r="HV76" s="37"/>
      <c r="HW76" s="37"/>
      <c r="HX76" s="37"/>
      <c r="HY76" s="37"/>
      <c r="HZ76" s="81">
        <f t="shared" si="6"/>
        <v>0</v>
      </c>
    </row>
    <row r="77" spans="1:234" ht="15" customHeight="1">
      <c r="A77" s="440"/>
      <c r="B77" s="91" t="s">
        <v>671</v>
      </c>
      <c r="C77" s="124">
        <v>42063</v>
      </c>
      <c r="D77" s="206"/>
      <c r="E77" s="216"/>
      <c r="F77" s="216"/>
      <c r="G77" s="216"/>
      <c r="H77" s="216"/>
      <c r="I77" s="216"/>
      <c r="J77" s="216"/>
      <c r="K77" s="216"/>
      <c r="L77" s="216"/>
      <c r="M77" s="216"/>
      <c r="N77" s="216"/>
      <c r="O77" s="216"/>
      <c r="P77" s="216"/>
      <c r="Q77" s="216"/>
      <c r="R77" s="216"/>
      <c r="S77" s="216"/>
      <c r="T77" s="216"/>
      <c r="U77" s="216"/>
      <c r="V77" s="216"/>
      <c r="W77" s="216"/>
      <c r="X77" s="216"/>
      <c r="Y77" s="216"/>
      <c r="Z77" s="216"/>
      <c r="AA77" s="225"/>
      <c r="AB77" s="216"/>
      <c r="AC77" s="216"/>
      <c r="AD77" s="216"/>
      <c r="AE77" s="216"/>
      <c r="AF77" s="216"/>
      <c r="AG77" s="216"/>
      <c r="AH77" s="216"/>
      <c r="AI77" s="216"/>
      <c r="AJ77" s="81">
        <f t="shared" si="0"/>
        <v>0</v>
      </c>
      <c r="AK77" s="37"/>
      <c r="AL77" s="37"/>
      <c r="AM77" s="37"/>
      <c r="AN77" s="37"/>
      <c r="AO77" s="37"/>
      <c r="AP77" s="37"/>
      <c r="AQ77" s="37"/>
      <c r="AR77" s="37"/>
      <c r="AS77" s="37"/>
      <c r="AT77" s="37"/>
      <c r="AU77" s="37"/>
      <c r="AV77" s="37"/>
      <c r="AW77" s="37"/>
      <c r="AX77" s="37"/>
      <c r="AY77" s="37"/>
      <c r="AZ77" s="37"/>
      <c r="BA77" s="37"/>
      <c r="BB77" s="37"/>
      <c r="BC77" s="37"/>
      <c r="BD77" s="37"/>
      <c r="BE77" s="37"/>
      <c r="BF77" s="37"/>
      <c r="BG77" s="37"/>
      <c r="BH77" s="37"/>
      <c r="BI77" s="37"/>
      <c r="BJ77" s="37"/>
      <c r="BK77" s="37"/>
      <c r="BL77" s="37"/>
      <c r="BM77" s="37"/>
      <c r="BN77" s="37"/>
      <c r="BO77" s="37"/>
      <c r="BP77" s="37"/>
      <c r="BQ77" s="81">
        <f t="shared" si="1"/>
        <v>0</v>
      </c>
      <c r="BR77" s="37"/>
      <c r="BS77" s="37"/>
      <c r="BT77" s="37"/>
      <c r="BU77" s="37"/>
      <c r="BV77" s="37"/>
      <c r="BW77" s="37"/>
      <c r="BX77" s="37"/>
      <c r="BY77" s="37"/>
      <c r="BZ77" s="37"/>
      <c r="CA77" s="37"/>
      <c r="CB77" s="37"/>
      <c r="CC77" s="37"/>
      <c r="CD77" s="37"/>
      <c r="CE77" s="37"/>
      <c r="CF77" s="37"/>
      <c r="CG77" s="37"/>
      <c r="CH77" s="37"/>
      <c r="CI77" s="37"/>
      <c r="CJ77" s="37"/>
      <c r="CK77" s="37"/>
      <c r="CL77" s="37"/>
      <c r="CM77" s="37"/>
      <c r="CN77" s="37"/>
      <c r="CO77" s="37"/>
      <c r="CP77" s="37"/>
      <c r="CQ77" s="37"/>
      <c r="CR77" s="37"/>
      <c r="CS77" s="37"/>
      <c r="CT77" s="37"/>
      <c r="CU77" s="37"/>
      <c r="CV77" s="37"/>
      <c r="CW77" s="37"/>
      <c r="CX77" s="81">
        <f t="shared" si="2"/>
        <v>0</v>
      </c>
      <c r="CY77" s="37"/>
      <c r="CZ77" s="37"/>
      <c r="DA77" s="37"/>
      <c r="DB77" s="37"/>
      <c r="DC77" s="37"/>
      <c r="DD77" s="37"/>
      <c r="DE77" s="37"/>
      <c r="DF77" s="37"/>
      <c r="DG77" s="37"/>
      <c r="DH77" s="37"/>
      <c r="DI77" s="37"/>
      <c r="DJ77" s="37"/>
      <c r="DK77" s="37"/>
      <c r="DL77" s="37"/>
      <c r="DM77" s="37"/>
      <c r="DN77" s="37"/>
      <c r="DO77" s="37"/>
      <c r="DP77" s="37"/>
      <c r="DQ77" s="37"/>
      <c r="DR77" s="37"/>
      <c r="DS77" s="37"/>
      <c r="DT77" s="37"/>
      <c r="DU77" s="37"/>
      <c r="DV77" s="37"/>
      <c r="DW77" s="37"/>
      <c r="DX77" s="37"/>
      <c r="DY77" s="37"/>
      <c r="DZ77" s="37"/>
      <c r="EA77" s="37"/>
      <c r="EB77" s="37"/>
      <c r="EC77" s="37"/>
      <c r="ED77" s="37"/>
      <c r="EE77" s="81">
        <f t="shared" si="3"/>
        <v>0</v>
      </c>
      <c r="EF77" s="37"/>
      <c r="EG77" s="37"/>
      <c r="EH77" s="37"/>
      <c r="EI77" s="37"/>
      <c r="EJ77" s="37"/>
      <c r="EK77" s="37"/>
      <c r="EL77" s="37"/>
      <c r="EM77" s="37"/>
      <c r="EN77" s="37"/>
      <c r="EO77" s="37"/>
      <c r="EP77" s="37"/>
      <c r="EQ77" s="37"/>
      <c r="ER77" s="37"/>
      <c r="ES77" s="37"/>
      <c r="ET77" s="37"/>
      <c r="EU77" s="37"/>
      <c r="EV77" s="37"/>
      <c r="EW77" s="37"/>
      <c r="EX77" s="37"/>
      <c r="EY77" s="37"/>
      <c r="EZ77" s="37"/>
      <c r="FA77" s="37"/>
      <c r="FB77" s="37"/>
      <c r="FC77" s="37"/>
      <c r="FD77" s="37"/>
      <c r="FE77" s="37"/>
      <c r="FF77" s="37"/>
      <c r="FG77" s="37"/>
      <c r="FH77" s="37"/>
      <c r="FI77" s="37"/>
      <c r="FJ77" s="37"/>
      <c r="FK77" s="37"/>
      <c r="FL77" s="81">
        <f t="shared" si="4"/>
        <v>0</v>
      </c>
      <c r="FM77" s="37"/>
      <c r="FN77" s="37"/>
      <c r="FO77" s="37"/>
      <c r="FP77" s="37"/>
      <c r="FQ77" s="37"/>
      <c r="FR77" s="37"/>
      <c r="FS77" s="37"/>
      <c r="FT77" s="37"/>
      <c r="FU77" s="37"/>
      <c r="FV77" s="37"/>
      <c r="FW77" s="37"/>
      <c r="FX77" s="37"/>
      <c r="FY77" s="37"/>
      <c r="FZ77" s="37"/>
      <c r="GA77" s="37"/>
      <c r="GB77" s="37"/>
      <c r="GC77" s="37"/>
      <c r="GD77" s="37"/>
      <c r="GE77" s="37"/>
      <c r="GF77" s="37"/>
      <c r="GG77" s="37"/>
      <c r="GH77" s="37"/>
      <c r="GI77" s="37"/>
      <c r="GJ77" s="37"/>
      <c r="GK77" s="37"/>
      <c r="GL77" s="37"/>
      <c r="GM77" s="37"/>
      <c r="GN77" s="37"/>
      <c r="GO77" s="37"/>
      <c r="GP77" s="37"/>
      <c r="GQ77" s="37"/>
      <c r="GR77" s="37"/>
      <c r="GS77" s="81">
        <f t="shared" si="5"/>
        <v>0</v>
      </c>
      <c r="GT77" s="37"/>
      <c r="GU77" s="37"/>
      <c r="GV77" s="37"/>
      <c r="GW77" s="37"/>
      <c r="GX77" s="37"/>
      <c r="GY77" s="37"/>
      <c r="GZ77" s="37"/>
      <c r="HA77" s="37"/>
      <c r="HB77" s="37"/>
      <c r="HC77" s="37"/>
      <c r="HD77" s="37"/>
      <c r="HE77" s="37"/>
      <c r="HF77" s="37"/>
      <c r="HG77" s="37"/>
      <c r="HH77" s="37"/>
      <c r="HI77" s="37"/>
      <c r="HJ77" s="37"/>
      <c r="HK77" s="37"/>
      <c r="HL77" s="37"/>
      <c r="HM77" s="37"/>
      <c r="HN77" s="37"/>
      <c r="HO77" s="37"/>
      <c r="HP77" s="37"/>
      <c r="HQ77" s="37"/>
      <c r="HR77" s="37"/>
      <c r="HS77" s="37"/>
      <c r="HT77" s="37"/>
      <c r="HU77" s="37"/>
      <c r="HV77" s="37"/>
      <c r="HW77" s="37"/>
      <c r="HX77" s="37"/>
      <c r="HY77" s="37"/>
      <c r="HZ77" s="81">
        <f t="shared" si="6"/>
        <v>0</v>
      </c>
    </row>
    <row r="78" spans="1:234" ht="15" customHeight="1">
      <c r="A78" s="440"/>
      <c r="B78" s="91" t="s">
        <v>672</v>
      </c>
      <c r="C78" s="124">
        <v>42094</v>
      </c>
      <c r="D78" s="206"/>
      <c r="E78" s="216"/>
      <c r="F78" s="216"/>
      <c r="G78" s="216"/>
      <c r="H78" s="216"/>
      <c r="I78" s="216"/>
      <c r="J78" s="216"/>
      <c r="K78" s="216"/>
      <c r="L78" s="216"/>
      <c r="M78" s="216"/>
      <c r="N78" s="216"/>
      <c r="O78" s="216"/>
      <c r="P78" s="216"/>
      <c r="Q78" s="216"/>
      <c r="R78" s="216"/>
      <c r="S78" s="216"/>
      <c r="T78" s="216"/>
      <c r="U78" s="216"/>
      <c r="V78" s="216"/>
      <c r="W78" s="216"/>
      <c r="X78" s="216"/>
      <c r="Y78" s="216"/>
      <c r="Z78" s="216"/>
      <c r="AA78" s="225"/>
      <c r="AB78" s="216"/>
      <c r="AC78" s="216"/>
      <c r="AD78" s="216"/>
      <c r="AE78" s="216"/>
      <c r="AF78" s="216"/>
      <c r="AG78" s="216"/>
      <c r="AH78" s="216"/>
      <c r="AI78" s="216"/>
      <c r="AJ78" s="81">
        <f t="shared" si="0"/>
        <v>0</v>
      </c>
      <c r="AK78" s="37"/>
      <c r="AL78" s="37"/>
      <c r="AM78" s="37"/>
      <c r="AN78" s="37"/>
      <c r="AO78" s="37"/>
      <c r="AP78" s="37"/>
      <c r="AQ78" s="37"/>
      <c r="AR78" s="37"/>
      <c r="AS78" s="37"/>
      <c r="AT78" s="37"/>
      <c r="AU78" s="37"/>
      <c r="AV78" s="37"/>
      <c r="AW78" s="37"/>
      <c r="AX78" s="37"/>
      <c r="AY78" s="37"/>
      <c r="AZ78" s="37"/>
      <c r="BA78" s="37"/>
      <c r="BB78" s="37"/>
      <c r="BC78" s="37"/>
      <c r="BD78" s="37"/>
      <c r="BE78" s="37"/>
      <c r="BF78" s="37"/>
      <c r="BG78" s="37"/>
      <c r="BH78" s="37"/>
      <c r="BI78" s="37"/>
      <c r="BJ78" s="37"/>
      <c r="BK78" s="37"/>
      <c r="BL78" s="37"/>
      <c r="BM78" s="37"/>
      <c r="BN78" s="37"/>
      <c r="BO78" s="37"/>
      <c r="BP78" s="37"/>
      <c r="BQ78" s="81">
        <f t="shared" si="1"/>
        <v>0</v>
      </c>
      <c r="BR78" s="37"/>
      <c r="BS78" s="37"/>
      <c r="BT78" s="37"/>
      <c r="BU78" s="37"/>
      <c r="BV78" s="37"/>
      <c r="BW78" s="37"/>
      <c r="BX78" s="37"/>
      <c r="BY78" s="37"/>
      <c r="BZ78" s="37"/>
      <c r="CA78" s="37"/>
      <c r="CB78" s="37"/>
      <c r="CC78" s="37"/>
      <c r="CD78" s="37"/>
      <c r="CE78" s="37"/>
      <c r="CF78" s="37"/>
      <c r="CG78" s="37"/>
      <c r="CH78" s="37"/>
      <c r="CI78" s="37"/>
      <c r="CJ78" s="37"/>
      <c r="CK78" s="37"/>
      <c r="CL78" s="37"/>
      <c r="CM78" s="37"/>
      <c r="CN78" s="37"/>
      <c r="CO78" s="37"/>
      <c r="CP78" s="37"/>
      <c r="CQ78" s="37"/>
      <c r="CR78" s="37"/>
      <c r="CS78" s="37"/>
      <c r="CT78" s="37"/>
      <c r="CU78" s="37"/>
      <c r="CV78" s="37"/>
      <c r="CW78" s="37"/>
      <c r="CX78" s="81">
        <f t="shared" si="2"/>
        <v>0</v>
      </c>
      <c r="CY78" s="37"/>
      <c r="CZ78" s="37"/>
      <c r="DA78" s="37"/>
      <c r="DB78" s="37"/>
      <c r="DC78" s="37"/>
      <c r="DD78" s="37"/>
      <c r="DE78" s="37"/>
      <c r="DF78" s="37"/>
      <c r="DG78" s="37"/>
      <c r="DH78" s="37"/>
      <c r="DI78" s="37"/>
      <c r="DJ78" s="37"/>
      <c r="DK78" s="37"/>
      <c r="DL78" s="37"/>
      <c r="DM78" s="37"/>
      <c r="DN78" s="37"/>
      <c r="DO78" s="37"/>
      <c r="DP78" s="37"/>
      <c r="DQ78" s="37"/>
      <c r="DR78" s="37"/>
      <c r="DS78" s="37"/>
      <c r="DT78" s="37"/>
      <c r="DU78" s="37"/>
      <c r="DV78" s="37"/>
      <c r="DW78" s="37"/>
      <c r="DX78" s="37"/>
      <c r="DY78" s="37"/>
      <c r="DZ78" s="37"/>
      <c r="EA78" s="37"/>
      <c r="EB78" s="37"/>
      <c r="EC78" s="37"/>
      <c r="ED78" s="37"/>
      <c r="EE78" s="81">
        <f t="shared" si="3"/>
        <v>0</v>
      </c>
      <c r="EF78" s="37"/>
      <c r="EG78" s="37"/>
      <c r="EH78" s="37"/>
      <c r="EI78" s="37"/>
      <c r="EJ78" s="37"/>
      <c r="EK78" s="37"/>
      <c r="EL78" s="37"/>
      <c r="EM78" s="37"/>
      <c r="EN78" s="37"/>
      <c r="EO78" s="37"/>
      <c r="EP78" s="37"/>
      <c r="EQ78" s="37"/>
      <c r="ER78" s="37"/>
      <c r="ES78" s="37"/>
      <c r="ET78" s="37"/>
      <c r="EU78" s="37"/>
      <c r="EV78" s="37"/>
      <c r="EW78" s="37"/>
      <c r="EX78" s="37"/>
      <c r="EY78" s="37"/>
      <c r="EZ78" s="37"/>
      <c r="FA78" s="37"/>
      <c r="FB78" s="37"/>
      <c r="FC78" s="37"/>
      <c r="FD78" s="37"/>
      <c r="FE78" s="37"/>
      <c r="FF78" s="37"/>
      <c r="FG78" s="37"/>
      <c r="FH78" s="37"/>
      <c r="FI78" s="37"/>
      <c r="FJ78" s="37"/>
      <c r="FK78" s="37"/>
      <c r="FL78" s="81">
        <f t="shared" si="4"/>
        <v>0</v>
      </c>
      <c r="FM78" s="37"/>
      <c r="FN78" s="37"/>
      <c r="FO78" s="37"/>
      <c r="FP78" s="37"/>
      <c r="FQ78" s="37"/>
      <c r="FR78" s="37"/>
      <c r="FS78" s="37"/>
      <c r="FT78" s="37"/>
      <c r="FU78" s="37"/>
      <c r="FV78" s="37"/>
      <c r="FW78" s="37"/>
      <c r="FX78" s="37"/>
      <c r="FY78" s="37"/>
      <c r="FZ78" s="37"/>
      <c r="GA78" s="37"/>
      <c r="GB78" s="37"/>
      <c r="GC78" s="37"/>
      <c r="GD78" s="37"/>
      <c r="GE78" s="37"/>
      <c r="GF78" s="37"/>
      <c r="GG78" s="37"/>
      <c r="GH78" s="37"/>
      <c r="GI78" s="37"/>
      <c r="GJ78" s="37"/>
      <c r="GK78" s="37"/>
      <c r="GL78" s="37"/>
      <c r="GM78" s="37"/>
      <c r="GN78" s="37"/>
      <c r="GO78" s="37"/>
      <c r="GP78" s="37"/>
      <c r="GQ78" s="37"/>
      <c r="GR78" s="37"/>
      <c r="GS78" s="81">
        <f t="shared" si="5"/>
        <v>0</v>
      </c>
      <c r="GT78" s="37"/>
      <c r="GU78" s="37"/>
      <c r="GV78" s="37"/>
      <c r="GW78" s="37"/>
      <c r="GX78" s="37"/>
      <c r="GY78" s="37"/>
      <c r="GZ78" s="37"/>
      <c r="HA78" s="37"/>
      <c r="HB78" s="37"/>
      <c r="HC78" s="37"/>
      <c r="HD78" s="37"/>
      <c r="HE78" s="37"/>
      <c r="HF78" s="37"/>
      <c r="HG78" s="37"/>
      <c r="HH78" s="37"/>
      <c r="HI78" s="37"/>
      <c r="HJ78" s="37"/>
      <c r="HK78" s="37"/>
      <c r="HL78" s="37"/>
      <c r="HM78" s="37"/>
      <c r="HN78" s="37"/>
      <c r="HO78" s="37"/>
      <c r="HP78" s="37"/>
      <c r="HQ78" s="37"/>
      <c r="HR78" s="37"/>
      <c r="HS78" s="37"/>
      <c r="HT78" s="37"/>
      <c r="HU78" s="37"/>
      <c r="HV78" s="37"/>
      <c r="HW78" s="37"/>
      <c r="HX78" s="37"/>
      <c r="HY78" s="38"/>
      <c r="HZ78" s="81">
        <f t="shared" si="6"/>
        <v>0</v>
      </c>
    </row>
    <row r="79" spans="1:234" ht="15" customHeight="1" thickBot="1">
      <c r="A79" s="441"/>
      <c r="B79" s="94" t="s">
        <v>674</v>
      </c>
      <c r="C79" s="126">
        <v>42124</v>
      </c>
      <c r="D79" s="210"/>
      <c r="E79" s="219"/>
      <c r="F79" s="219"/>
      <c r="G79" s="219"/>
      <c r="H79" s="219"/>
      <c r="I79" s="219"/>
      <c r="J79" s="219"/>
      <c r="K79" s="219"/>
      <c r="L79" s="219"/>
      <c r="M79" s="219"/>
      <c r="N79" s="219"/>
      <c r="O79" s="219"/>
      <c r="P79" s="219"/>
      <c r="Q79" s="219"/>
      <c r="R79" s="219"/>
      <c r="S79" s="219"/>
      <c r="T79" s="219"/>
      <c r="U79" s="219"/>
      <c r="V79" s="219"/>
      <c r="W79" s="219"/>
      <c r="X79" s="228"/>
      <c r="Y79" s="228"/>
      <c r="Z79" s="228"/>
      <c r="AA79" s="229"/>
      <c r="AB79" s="219"/>
      <c r="AC79" s="219"/>
      <c r="AD79" s="219"/>
      <c r="AE79" s="219"/>
      <c r="AF79" s="219"/>
      <c r="AG79" s="219"/>
      <c r="AH79" s="219"/>
      <c r="AI79" s="219"/>
      <c r="AJ79" s="81">
        <f t="shared" si="0"/>
        <v>0</v>
      </c>
      <c r="AK79" s="39"/>
      <c r="AL79" s="39"/>
      <c r="AM79" s="39"/>
      <c r="AN79" s="39"/>
      <c r="AO79" s="39"/>
      <c r="AP79" s="39"/>
      <c r="AQ79" s="39"/>
      <c r="AR79" s="39"/>
      <c r="AS79" s="39"/>
      <c r="AT79" s="39"/>
      <c r="AU79" s="39"/>
      <c r="AV79" s="39"/>
      <c r="AW79" s="39"/>
      <c r="AX79" s="39"/>
      <c r="AY79" s="39"/>
      <c r="AZ79" s="39"/>
      <c r="BA79" s="39"/>
      <c r="BB79" s="39"/>
      <c r="BC79" s="39"/>
      <c r="BD79" s="39"/>
      <c r="BE79" s="39"/>
      <c r="BF79" s="39"/>
      <c r="BG79" s="39"/>
      <c r="BH79" s="39"/>
      <c r="BI79" s="39"/>
      <c r="BJ79" s="39"/>
      <c r="BK79" s="39"/>
      <c r="BL79" s="39"/>
      <c r="BM79" s="39"/>
      <c r="BN79" s="39"/>
      <c r="BO79" s="39"/>
      <c r="BP79" s="39"/>
      <c r="BQ79" s="81">
        <f t="shared" si="1"/>
        <v>0</v>
      </c>
      <c r="BR79" s="39"/>
      <c r="BS79" s="39"/>
      <c r="BT79" s="39"/>
      <c r="BU79" s="39"/>
      <c r="BV79" s="39"/>
      <c r="BW79" s="39"/>
      <c r="BX79" s="39"/>
      <c r="BY79" s="39"/>
      <c r="BZ79" s="39"/>
      <c r="CA79" s="39"/>
      <c r="CB79" s="39"/>
      <c r="CC79" s="39"/>
      <c r="CD79" s="39"/>
      <c r="CE79" s="39"/>
      <c r="CF79" s="39"/>
      <c r="CG79" s="39"/>
      <c r="CH79" s="39"/>
      <c r="CI79" s="39"/>
      <c r="CJ79" s="39"/>
      <c r="CK79" s="39"/>
      <c r="CL79" s="39"/>
      <c r="CM79" s="39"/>
      <c r="CN79" s="39"/>
      <c r="CO79" s="39"/>
      <c r="CP79" s="39"/>
      <c r="CQ79" s="39"/>
      <c r="CR79" s="39"/>
      <c r="CS79" s="39"/>
      <c r="CT79" s="39"/>
      <c r="CU79" s="39"/>
      <c r="CV79" s="39"/>
      <c r="CW79" s="39"/>
      <c r="CX79" s="81">
        <f t="shared" si="2"/>
        <v>0</v>
      </c>
      <c r="CY79" s="39"/>
      <c r="CZ79" s="39"/>
      <c r="DA79" s="39"/>
      <c r="DB79" s="39"/>
      <c r="DC79" s="39"/>
      <c r="DD79" s="39"/>
      <c r="DE79" s="39"/>
      <c r="DF79" s="39"/>
      <c r="DG79" s="39"/>
      <c r="DH79" s="39"/>
      <c r="DI79" s="39"/>
      <c r="DJ79" s="39"/>
      <c r="DK79" s="39"/>
      <c r="DL79" s="39"/>
      <c r="DM79" s="39"/>
      <c r="DN79" s="39"/>
      <c r="DO79" s="39"/>
      <c r="DP79" s="39"/>
      <c r="DQ79" s="39"/>
      <c r="DR79" s="39"/>
      <c r="DS79" s="39"/>
      <c r="DT79" s="39"/>
      <c r="DU79" s="39"/>
      <c r="DV79" s="39"/>
      <c r="DW79" s="39"/>
      <c r="DX79" s="39"/>
      <c r="DY79" s="39"/>
      <c r="DZ79" s="39"/>
      <c r="EA79" s="39"/>
      <c r="EB79" s="39"/>
      <c r="EC79" s="39"/>
      <c r="ED79" s="39"/>
      <c r="EE79" s="81">
        <f t="shared" si="3"/>
        <v>0</v>
      </c>
      <c r="EF79" s="39"/>
      <c r="EG79" s="39"/>
      <c r="EH79" s="39"/>
      <c r="EI79" s="39"/>
      <c r="EJ79" s="39"/>
      <c r="EK79" s="39"/>
      <c r="EL79" s="39"/>
      <c r="EM79" s="39"/>
      <c r="EN79" s="39"/>
      <c r="EO79" s="39"/>
      <c r="EP79" s="39"/>
      <c r="EQ79" s="39"/>
      <c r="ER79" s="39"/>
      <c r="ES79" s="39"/>
      <c r="ET79" s="39"/>
      <c r="EU79" s="39"/>
      <c r="EV79" s="39"/>
      <c r="EW79" s="39"/>
      <c r="EX79" s="39"/>
      <c r="EY79" s="39"/>
      <c r="EZ79" s="39"/>
      <c r="FA79" s="39"/>
      <c r="FB79" s="39"/>
      <c r="FC79" s="39"/>
      <c r="FD79" s="39"/>
      <c r="FE79" s="39"/>
      <c r="FF79" s="39"/>
      <c r="FG79" s="39"/>
      <c r="FH79" s="39"/>
      <c r="FI79" s="39"/>
      <c r="FJ79" s="39"/>
      <c r="FK79" s="39"/>
      <c r="FL79" s="81">
        <f t="shared" si="4"/>
        <v>0</v>
      </c>
      <c r="FM79" s="39"/>
      <c r="FN79" s="39"/>
      <c r="FO79" s="39"/>
      <c r="FP79" s="39"/>
      <c r="FQ79" s="39"/>
      <c r="FR79" s="39"/>
      <c r="FS79" s="39"/>
      <c r="FT79" s="39"/>
      <c r="FU79" s="39"/>
      <c r="FV79" s="39"/>
      <c r="FW79" s="39"/>
      <c r="FX79" s="39"/>
      <c r="FY79" s="39"/>
      <c r="FZ79" s="39"/>
      <c r="GA79" s="39"/>
      <c r="GB79" s="39"/>
      <c r="GC79" s="39"/>
      <c r="GD79" s="39"/>
      <c r="GE79" s="39"/>
      <c r="GF79" s="39"/>
      <c r="GG79" s="39"/>
      <c r="GH79" s="39"/>
      <c r="GI79" s="39"/>
      <c r="GJ79" s="39"/>
      <c r="GK79" s="39"/>
      <c r="GL79" s="39"/>
      <c r="GM79" s="39"/>
      <c r="GN79" s="39"/>
      <c r="GO79" s="39"/>
      <c r="GP79" s="39"/>
      <c r="GQ79" s="39"/>
      <c r="GR79" s="39"/>
      <c r="GS79" s="81">
        <f t="shared" si="5"/>
        <v>0</v>
      </c>
      <c r="GT79" s="40"/>
      <c r="GU79" s="40"/>
      <c r="GV79" s="40"/>
      <c r="GW79" s="40"/>
      <c r="GX79" s="40"/>
      <c r="GY79" s="40"/>
      <c r="GZ79" s="40"/>
      <c r="HA79" s="40"/>
      <c r="HB79" s="41"/>
      <c r="HC79" s="40"/>
      <c r="HD79" s="41"/>
      <c r="HE79" s="40"/>
      <c r="HF79" s="41"/>
      <c r="HG79" s="40"/>
      <c r="HH79" s="41"/>
      <c r="HI79" s="41"/>
      <c r="HJ79" s="40"/>
      <c r="HK79" s="41"/>
      <c r="HL79" s="40"/>
      <c r="HM79" s="41"/>
      <c r="HN79" s="40"/>
      <c r="HO79" s="41"/>
      <c r="HP79" s="40"/>
      <c r="HQ79" s="41"/>
      <c r="HR79" s="40"/>
      <c r="HS79" s="41"/>
      <c r="HT79" s="40"/>
      <c r="HU79" s="41"/>
      <c r="HV79" s="41"/>
      <c r="HW79" s="41"/>
      <c r="HX79" s="41"/>
      <c r="HY79" s="131"/>
      <c r="HZ79" s="81">
        <f t="shared" si="6"/>
        <v>0</v>
      </c>
    </row>
    <row r="80" spans="1:234" ht="15" customHeight="1" thickBot="1">
      <c r="A80" s="436" t="s">
        <v>56</v>
      </c>
      <c r="B80" s="437"/>
      <c r="C80" s="438"/>
      <c r="D80" s="249"/>
      <c r="E80" s="228"/>
      <c r="F80" s="228"/>
      <c r="G80" s="228"/>
      <c r="H80" s="228"/>
      <c r="I80" s="228"/>
      <c r="J80" s="228"/>
      <c r="K80" s="228"/>
      <c r="L80" s="228"/>
      <c r="M80" s="228"/>
      <c r="N80" s="228"/>
      <c r="O80" s="228"/>
      <c r="P80" s="228"/>
      <c r="Q80" s="228"/>
      <c r="R80" s="228"/>
      <c r="S80" s="228"/>
      <c r="T80" s="228"/>
      <c r="U80" s="228"/>
      <c r="V80" s="228"/>
      <c r="W80" s="228"/>
      <c r="X80" s="228"/>
      <c r="Y80" s="228"/>
      <c r="Z80" s="228"/>
      <c r="AA80" s="229"/>
      <c r="AB80" s="250"/>
      <c r="AC80" s="228"/>
      <c r="AD80" s="228"/>
      <c r="AE80" s="228"/>
      <c r="AF80" s="228"/>
      <c r="AG80" s="228"/>
      <c r="AH80" s="228"/>
      <c r="AI80" s="228"/>
      <c r="AJ80" s="251"/>
      <c r="AK80" s="228"/>
      <c r="AL80" s="228"/>
      <c r="AM80" s="228"/>
      <c r="AN80" s="228"/>
      <c r="AO80" s="228"/>
      <c r="AP80" s="228"/>
      <c r="AQ80" s="228"/>
      <c r="AR80" s="228"/>
      <c r="AS80" s="252"/>
      <c r="AT80" s="228"/>
      <c r="AU80" s="252"/>
      <c r="AV80" s="252"/>
      <c r="AW80" s="252"/>
      <c r="AX80" s="252"/>
      <c r="AY80" s="252"/>
      <c r="AZ80" s="252"/>
      <c r="BA80" s="253"/>
      <c r="BB80" s="253"/>
      <c r="BC80" s="253"/>
      <c r="BD80" s="253"/>
      <c r="BE80" s="253"/>
      <c r="BF80" s="253"/>
      <c r="BG80" s="254"/>
      <c r="BH80" s="254"/>
      <c r="BI80" s="252"/>
      <c r="BJ80" s="253"/>
      <c r="BK80" s="253"/>
      <c r="BL80" s="253"/>
      <c r="BM80" s="253"/>
      <c r="BN80" s="253"/>
      <c r="BO80" s="253"/>
      <c r="BP80" s="255"/>
      <c r="BQ80" s="251"/>
      <c r="BR80" s="228"/>
      <c r="BS80" s="228"/>
      <c r="BT80" s="228"/>
      <c r="BU80" s="228"/>
      <c r="BV80" s="228"/>
      <c r="BW80" s="228"/>
      <c r="BX80" s="228"/>
      <c r="BY80" s="228"/>
      <c r="BZ80" s="252"/>
      <c r="CA80" s="228"/>
      <c r="CB80" s="252"/>
      <c r="CC80" s="252"/>
      <c r="CD80" s="252"/>
      <c r="CE80" s="252"/>
      <c r="CF80" s="252"/>
      <c r="CG80" s="252"/>
      <c r="CH80" s="253"/>
      <c r="CI80" s="253"/>
      <c r="CJ80" s="253"/>
      <c r="CK80" s="253"/>
      <c r="CL80" s="253"/>
      <c r="CM80" s="253"/>
      <c r="CN80" s="254"/>
      <c r="CO80" s="254"/>
      <c r="CP80" s="252"/>
      <c r="CQ80" s="253"/>
      <c r="CR80" s="253"/>
      <c r="CS80" s="253"/>
      <c r="CT80" s="253"/>
      <c r="CU80" s="253"/>
      <c r="CV80" s="253"/>
      <c r="CW80" s="255"/>
      <c r="CX80" s="251"/>
      <c r="CY80" s="228"/>
      <c r="CZ80" s="228"/>
      <c r="DA80" s="228"/>
      <c r="DB80" s="228"/>
      <c r="DC80" s="228"/>
      <c r="DD80" s="228"/>
      <c r="DE80" s="228"/>
      <c r="DF80" s="228"/>
      <c r="DG80" s="252"/>
      <c r="DH80" s="228"/>
      <c r="DI80" s="252"/>
      <c r="DJ80" s="252"/>
      <c r="DK80" s="252"/>
      <c r="DL80" s="252"/>
      <c r="DM80" s="252"/>
      <c r="DN80" s="252"/>
      <c r="DO80" s="253"/>
      <c r="DP80" s="253"/>
      <c r="DQ80" s="253"/>
      <c r="DR80" s="253"/>
      <c r="DS80" s="253"/>
      <c r="DT80" s="253"/>
      <c r="DU80" s="254"/>
      <c r="DV80" s="254"/>
      <c r="DW80" s="252"/>
      <c r="DX80" s="253"/>
      <c r="DY80" s="253"/>
      <c r="DZ80" s="253"/>
      <c r="EA80" s="253"/>
      <c r="EB80" s="253"/>
      <c r="EC80" s="253"/>
      <c r="ED80" s="255"/>
      <c r="EE80" s="251"/>
      <c r="EF80" s="228"/>
      <c r="EG80" s="228"/>
      <c r="EH80" s="228"/>
      <c r="EI80" s="228"/>
      <c r="EJ80" s="228"/>
      <c r="EK80" s="228"/>
      <c r="EL80" s="228"/>
      <c r="EM80" s="228"/>
      <c r="EN80" s="252"/>
      <c r="EO80" s="228"/>
      <c r="EP80" s="252"/>
      <c r="EQ80" s="252"/>
      <c r="ER80" s="252"/>
      <c r="ES80" s="252"/>
      <c r="ET80" s="252"/>
      <c r="EU80" s="252"/>
      <c r="EV80" s="253"/>
      <c r="EW80" s="253"/>
      <c r="EX80" s="253"/>
      <c r="EY80" s="253"/>
      <c r="EZ80" s="253"/>
      <c r="FA80" s="253"/>
      <c r="FB80" s="254"/>
      <c r="FC80" s="254"/>
      <c r="FD80" s="252"/>
      <c r="FE80" s="253"/>
      <c r="FF80" s="253"/>
      <c r="FG80" s="253"/>
      <c r="FH80" s="253"/>
      <c r="FI80" s="253"/>
      <c r="FJ80" s="253"/>
      <c r="FK80" s="255"/>
      <c r="FL80" s="251"/>
      <c r="FM80" s="228"/>
      <c r="FN80" s="228"/>
      <c r="FO80" s="228"/>
      <c r="FP80" s="228"/>
      <c r="FQ80" s="228"/>
      <c r="FR80" s="228"/>
      <c r="FS80" s="228"/>
      <c r="FT80" s="228"/>
      <c r="FU80" s="252"/>
      <c r="FV80" s="228"/>
      <c r="FW80" s="252"/>
      <c r="FX80" s="252"/>
      <c r="FY80" s="252"/>
      <c r="FZ80" s="252"/>
      <c r="GA80" s="252"/>
      <c r="GB80" s="252"/>
      <c r="GC80" s="253"/>
      <c r="GD80" s="253"/>
      <c r="GE80" s="253"/>
      <c r="GF80" s="253"/>
      <c r="GG80" s="253"/>
      <c r="GH80" s="253"/>
      <c r="GI80" s="254"/>
      <c r="GJ80" s="254"/>
      <c r="GK80" s="252"/>
      <c r="GL80" s="253"/>
      <c r="GM80" s="253"/>
      <c r="GN80" s="253"/>
      <c r="GO80" s="253"/>
      <c r="GP80" s="253"/>
      <c r="GQ80" s="253"/>
      <c r="GR80" s="255"/>
      <c r="GS80" s="251"/>
      <c r="GT80" s="228"/>
      <c r="GU80" s="228"/>
      <c r="GV80" s="228"/>
      <c r="GW80" s="228"/>
      <c r="GX80" s="228"/>
      <c r="GY80" s="228"/>
      <c r="GZ80" s="228"/>
      <c r="HA80" s="228"/>
      <c r="HB80" s="252"/>
      <c r="HC80" s="228"/>
      <c r="HD80" s="252"/>
      <c r="HE80" s="252"/>
      <c r="HF80" s="252"/>
      <c r="HG80" s="252"/>
      <c r="HH80" s="252"/>
      <c r="HI80" s="252"/>
      <c r="HJ80" s="253"/>
      <c r="HK80" s="253"/>
      <c r="HL80" s="253"/>
      <c r="HM80" s="253"/>
      <c r="HN80" s="253"/>
      <c r="HO80" s="253"/>
      <c r="HP80" s="254"/>
      <c r="HQ80" s="254"/>
      <c r="HR80" s="252"/>
      <c r="HS80" s="253"/>
      <c r="HT80" s="253"/>
      <c r="HU80" s="253"/>
      <c r="HV80" s="253"/>
      <c r="HW80" s="253"/>
      <c r="HX80" s="253"/>
      <c r="HY80" s="250"/>
      <c r="HZ80" s="251"/>
    </row>
    <row r="81" spans="1:234" ht="15" customHeight="1" thickBot="1">
      <c r="A81" s="436" t="s">
        <v>57</v>
      </c>
      <c r="B81" s="437"/>
      <c r="C81" s="438"/>
      <c r="D81" s="249"/>
      <c r="E81" s="228"/>
      <c r="F81" s="228"/>
      <c r="G81" s="228"/>
      <c r="H81" s="228"/>
      <c r="I81" s="228"/>
      <c r="J81" s="228"/>
      <c r="K81" s="228"/>
      <c r="L81" s="228"/>
      <c r="M81" s="228"/>
      <c r="N81" s="228"/>
      <c r="O81" s="228"/>
      <c r="P81" s="228"/>
      <c r="Q81" s="228"/>
      <c r="R81" s="228"/>
      <c r="S81" s="228"/>
      <c r="T81" s="228"/>
      <c r="U81" s="228"/>
      <c r="V81" s="228"/>
      <c r="W81" s="228"/>
      <c r="X81" s="228"/>
      <c r="Y81" s="228"/>
      <c r="Z81" s="228"/>
      <c r="AA81" s="229"/>
      <c r="AB81" s="250"/>
      <c r="AC81" s="228"/>
      <c r="AD81" s="228"/>
      <c r="AE81" s="228"/>
      <c r="AF81" s="228"/>
      <c r="AG81" s="228"/>
      <c r="AH81" s="228"/>
      <c r="AI81" s="228"/>
      <c r="AJ81" s="256"/>
      <c r="AK81" s="228"/>
      <c r="AL81" s="228"/>
      <c r="AM81" s="228"/>
      <c r="AN81" s="228"/>
      <c r="AO81" s="228"/>
      <c r="AP81" s="228"/>
      <c r="AQ81" s="228"/>
      <c r="AR81" s="228"/>
      <c r="AS81" s="252"/>
      <c r="AT81" s="228"/>
      <c r="AU81" s="252"/>
      <c r="AV81" s="252"/>
      <c r="AW81" s="252"/>
      <c r="AX81" s="252"/>
      <c r="AY81" s="252"/>
      <c r="AZ81" s="252"/>
      <c r="BA81" s="253"/>
      <c r="BB81" s="253"/>
      <c r="BC81" s="253"/>
      <c r="BD81" s="253"/>
      <c r="BE81" s="253"/>
      <c r="BF81" s="253"/>
      <c r="BG81" s="254"/>
      <c r="BH81" s="254"/>
      <c r="BI81" s="252"/>
      <c r="BJ81" s="253"/>
      <c r="BK81" s="253"/>
      <c r="BL81" s="253"/>
      <c r="BM81" s="253"/>
      <c r="BN81" s="253"/>
      <c r="BO81" s="253"/>
      <c r="BP81" s="252"/>
      <c r="BQ81" s="256"/>
      <c r="BR81" s="228"/>
      <c r="BS81" s="228"/>
      <c r="BT81" s="228"/>
      <c r="BU81" s="228"/>
      <c r="BV81" s="228"/>
      <c r="BW81" s="228"/>
      <c r="BX81" s="228"/>
      <c r="BY81" s="228"/>
      <c r="BZ81" s="252"/>
      <c r="CA81" s="228"/>
      <c r="CB81" s="252"/>
      <c r="CC81" s="252"/>
      <c r="CD81" s="252"/>
      <c r="CE81" s="252"/>
      <c r="CF81" s="252"/>
      <c r="CG81" s="252"/>
      <c r="CH81" s="253"/>
      <c r="CI81" s="253"/>
      <c r="CJ81" s="253"/>
      <c r="CK81" s="253"/>
      <c r="CL81" s="253"/>
      <c r="CM81" s="253"/>
      <c r="CN81" s="254"/>
      <c r="CO81" s="254"/>
      <c r="CP81" s="252"/>
      <c r="CQ81" s="253"/>
      <c r="CR81" s="253"/>
      <c r="CS81" s="253"/>
      <c r="CT81" s="253"/>
      <c r="CU81" s="253"/>
      <c r="CV81" s="253"/>
      <c r="CW81" s="252"/>
      <c r="CX81" s="256"/>
      <c r="CY81" s="228"/>
      <c r="CZ81" s="228"/>
      <c r="DA81" s="228"/>
      <c r="DB81" s="228"/>
      <c r="DC81" s="228"/>
      <c r="DD81" s="228"/>
      <c r="DE81" s="228"/>
      <c r="DF81" s="228"/>
      <c r="DG81" s="252"/>
      <c r="DH81" s="228"/>
      <c r="DI81" s="252"/>
      <c r="DJ81" s="252"/>
      <c r="DK81" s="252"/>
      <c r="DL81" s="252"/>
      <c r="DM81" s="252"/>
      <c r="DN81" s="252"/>
      <c r="DO81" s="253"/>
      <c r="DP81" s="253"/>
      <c r="DQ81" s="253"/>
      <c r="DR81" s="253"/>
      <c r="DS81" s="253"/>
      <c r="DT81" s="253"/>
      <c r="DU81" s="254"/>
      <c r="DV81" s="254"/>
      <c r="DW81" s="252"/>
      <c r="DX81" s="253"/>
      <c r="DY81" s="253"/>
      <c r="DZ81" s="253"/>
      <c r="EA81" s="253"/>
      <c r="EB81" s="253"/>
      <c r="EC81" s="253"/>
      <c r="ED81" s="252"/>
      <c r="EE81" s="256"/>
      <c r="EF81" s="228"/>
      <c r="EG81" s="228"/>
      <c r="EH81" s="228"/>
      <c r="EI81" s="228"/>
      <c r="EJ81" s="228"/>
      <c r="EK81" s="228"/>
      <c r="EL81" s="228"/>
      <c r="EM81" s="228"/>
      <c r="EN81" s="252"/>
      <c r="EO81" s="228"/>
      <c r="EP81" s="252"/>
      <c r="EQ81" s="252"/>
      <c r="ER81" s="252"/>
      <c r="ES81" s="252"/>
      <c r="ET81" s="252"/>
      <c r="EU81" s="252"/>
      <c r="EV81" s="253"/>
      <c r="EW81" s="253"/>
      <c r="EX81" s="253"/>
      <c r="EY81" s="253"/>
      <c r="EZ81" s="253"/>
      <c r="FA81" s="253"/>
      <c r="FB81" s="254"/>
      <c r="FC81" s="254"/>
      <c r="FD81" s="252"/>
      <c r="FE81" s="253"/>
      <c r="FF81" s="253"/>
      <c r="FG81" s="253"/>
      <c r="FH81" s="253"/>
      <c r="FI81" s="253"/>
      <c r="FJ81" s="253"/>
      <c r="FK81" s="253"/>
      <c r="FL81" s="256"/>
      <c r="FM81" s="228"/>
      <c r="FN81" s="228"/>
      <c r="FO81" s="228"/>
      <c r="FP81" s="228"/>
      <c r="FQ81" s="228"/>
      <c r="FR81" s="228"/>
      <c r="FS81" s="228"/>
      <c r="FT81" s="228"/>
      <c r="FU81" s="252"/>
      <c r="FV81" s="228"/>
      <c r="FW81" s="252"/>
      <c r="FX81" s="252"/>
      <c r="FY81" s="252"/>
      <c r="FZ81" s="252"/>
      <c r="GA81" s="252"/>
      <c r="GB81" s="252"/>
      <c r="GC81" s="253"/>
      <c r="GD81" s="253"/>
      <c r="GE81" s="253"/>
      <c r="GF81" s="253"/>
      <c r="GG81" s="253"/>
      <c r="GH81" s="253"/>
      <c r="GI81" s="254"/>
      <c r="GJ81" s="254"/>
      <c r="GK81" s="252"/>
      <c r="GL81" s="253"/>
      <c r="GM81" s="253"/>
      <c r="GN81" s="253"/>
      <c r="GO81" s="253"/>
      <c r="GP81" s="253"/>
      <c r="GQ81" s="253"/>
      <c r="GR81" s="253"/>
      <c r="GS81" s="256"/>
      <c r="GT81" s="228"/>
      <c r="GU81" s="228"/>
      <c r="GV81" s="228"/>
      <c r="GW81" s="228"/>
      <c r="GX81" s="228"/>
      <c r="GY81" s="228"/>
      <c r="GZ81" s="228"/>
      <c r="HA81" s="228"/>
      <c r="HB81" s="252"/>
      <c r="HC81" s="228"/>
      <c r="HD81" s="252"/>
      <c r="HE81" s="252"/>
      <c r="HF81" s="252"/>
      <c r="HG81" s="252"/>
      <c r="HH81" s="252"/>
      <c r="HI81" s="252"/>
      <c r="HJ81" s="253"/>
      <c r="HK81" s="253"/>
      <c r="HL81" s="253"/>
      <c r="HM81" s="253"/>
      <c r="HN81" s="253"/>
      <c r="HO81" s="253"/>
      <c r="HP81" s="254"/>
      <c r="HQ81" s="254"/>
      <c r="HR81" s="252"/>
      <c r="HS81" s="253"/>
      <c r="HT81" s="253"/>
      <c r="HU81" s="253"/>
      <c r="HV81" s="253"/>
      <c r="HW81" s="253"/>
      <c r="HX81" s="253"/>
      <c r="HY81" s="253"/>
      <c r="HZ81" s="256"/>
    </row>
    <row r="82" spans="1:234" ht="15" customHeight="1" thickBot="1">
      <c r="A82" s="436" t="s">
        <v>376</v>
      </c>
      <c r="B82" s="437"/>
      <c r="C82" s="438"/>
      <c r="D82" s="134" t="e">
        <f>SUM(D81)/D80</f>
        <v>#DIV/0!</v>
      </c>
      <c r="E82" s="109" t="e">
        <f t="shared" ref="E82:AI82" si="7">SUM(E81)/E80</f>
        <v>#DIV/0!</v>
      </c>
      <c r="F82" s="109" t="e">
        <f t="shared" si="7"/>
        <v>#DIV/0!</v>
      </c>
      <c r="G82" s="109" t="e">
        <f t="shared" si="7"/>
        <v>#DIV/0!</v>
      </c>
      <c r="H82" s="109" t="e">
        <f t="shared" si="7"/>
        <v>#DIV/0!</v>
      </c>
      <c r="I82" s="109" t="e">
        <f t="shared" si="7"/>
        <v>#DIV/0!</v>
      </c>
      <c r="J82" s="109" t="e">
        <f t="shared" si="7"/>
        <v>#DIV/0!</v>
      </c>
      <c r="K82" s="109" t="e">
        <f t="shared" si="7"/>
        <v>#DIV/0!</v>
      </c>
      <c r="L82" s="109" t="e">
        <f t="shared" si="7"/>
        <v>#DIV/0!</v>
      </c>
      <c r="M82" s="109" t="e">
        <f t="shared" si="7"/>
        <v>#DIV/0!</v>
      </c>
      <c r="N82" s="109" t="e">
        <f t="shared" si="7"/>
        <v>#DIV/0!</v>
      </c>
      <c r="O82" s="109" t="e">
        <f t="shared" si="7"/>
        <v>#DIV/0!</v>
      </c>
      <c r="P82" s="109" t="e">
        <f t="shared" si="7"/>
        <v>#DIV/0!</v>
      </c>
      <c r="Q82" s="109" t="e">
        <f t="shared" si="7"/>
        <v>#DIV/0!</v>
      </c>
      <c r="R82" s="109" t="e">
        <f t="shared" si="7"/>
        <v>#DIV/0!</v>
      </c>
      <c r="S82" s="109" t="e">
        <f t="shared" si="7"/>
        <v>#DIV/0!</v>
      </c>
      <c r="T82" s="109" t="e">
        <f t="shared" si="7"/>
        <v>#DIV/0!</v>
      </c>
      <c r="U82" s="109" t="e">
        <f t="shared" si="7"/>
        <v>#DIV/0!</v>
      </c>
      <c r="V82" s="109" t="e">
        <f t="shared" si="7"/>
        <v>#DIV/0!</v>
      </c>
      <c r="W82" s="109" t="e">
        <f t="shared" si="7"/>
        <v>#DIV/0!</v>
      </c>
      <c r="X82" s="109" t="e">
        <f t="shared" si="7"/>
        <v>#DIV/0!</v>
      </c>
      <c r="Y82" s="109" t="e">
        <f t="shared" si="7"/>
        <v>#DIV/0!</v>
      </c>
      <c r="Z82" s="109" t="e">
        <f t="shared" si="7"/>
        <v>#DIV/0!</v>
      </c>
      <c r="AA82" s="112" t="e">
        <f t="shared" si="7"/>
        <v>#DIV/0!</v>
      </c>
      <c r="AB82" s="128" t="e">
        <f t="shared" si="7"/>
        <v>#DIV/0!</v>
      </c>
      <c r="AC82" s="109" t="e">
        <f t="shared" si="7"/>
        <v>#DIV/0!</v>
      </c>
      <c r="AD82" s="109" t="e">
        <f t="shared" si="7"/>
        <v>#DIV/0!</v>
      </c>
      <c r="AE82" s="109" t="e">
        <f t="shared" si="7"/>
        <v>#DIV/0!</v>
      </c>
      <c r="AF82" s="109" t="e">
        <f t="shared" si="7"/>
        <v>#DIV/0!</v>
      </c>
      <c r="AG82" s="109" t="e">
        <f t="shared" si="7"/>
        <v>#DIV/0!</v>
      </c>
      <c r="AH82" s="109" t="e">
        <f t="shared" si="7"/>
        <v>#DIV/0!</v>
      </c>
      <c r="AI82" s="109" t="e">
        <f t="shared" si="7"/>
        <v>#DIV/0!</v>
      </c>
      <c r="AJ82" s="60"/>
      <c r="AK82" s="109" t="e">
        <f>SUM(AK81/AK80)</f>
        <v>#DIV/0!</v>
      </c>
      <c r="AL82" s="109" t="e">
        <f t="shared" ref="AL82:BP82" si="8">SUM(AL81/AL80)</f>
        <v>#DIV/0!</v>
      </c>
      <c r="AM82" s="109" t="e">
        <f t="shared" si="8"/>
        <v>#DIV/0!</v>
      </c>
      <c r="AN82" s="109" t="e">
        <f t="shared" si="8"/>
        <v>#DIV/0!</v>
      </c>
      <c r="AO82" s="109" t="e">
        <f t="shared" si="8"/>
        <v>#DIV/0!</v>
      </c>
      <c r="AP82" s="109" t="e">
        <f t="shared" si="8"/>
        <v>#DIV/0!</v>
      </c>
      <c r="AQ82" s="109" t="e">
        <f t="shared" si="8"/>
        <v>#DIV/0!</v>
      </c>
      <c r="AR82" s="109" t="e">
        <f t="shared" si="8"/>
        <v>#DIV/0!</v>
      </c>
      <c r="AS82" s="109" t="e">
        <f t="shared" si="8"/>
        <v>#DIV/0!</v>
      </c>
      <c r="AT82" s="109" t="e">
        <f t="shared" si="8"/>
        <v>#DIV/0!</v>
      </c>
      <c r="AU82" s="109" t="e">
        <f t="shared" si="8"/>
        <v>#DIV/0!</v>
      </c>
      <c r="AV82" s="109" t="e">
        <f t="shared" si="8"/>
        <v>#DIV/0!</v>
      </c>
      <c r="AW82" s="109" t="e">
        <f t="shared" si="8"/>
        <v>#DIV/0!</v>
      </c>
      <c r="AX82" s="109" t="e">
        <f t="shared" si="8"/>
        <v>#DIV/0!</v>
      </c>
      <c r="AY82" s="109" t="e">
        <f t="shared" si="8"/>
        <v>#DIV/0!</v>
      </c>
      <c r="AZ82" s="109" t="e">
        <f t="shared" si="8"/>
        <v>#DIV/0!</v>
      </c>
      <c r="BA82" s="109" t="e">
        <f t="shared" si="8"/>
        <v>#DIV/0!</v>
      </c>
      <c r="BB82" s="109" t="e">
        <f t="shared" si="8"/>
        <v>#DIV/0!</v>
      </c>
      <c r="BC82" s="109" t="e">
        <f t="shared" si="8"/>
        <v>#DIV/0!</v>
      </c>
      <c r="BD82" s="109" t="e">
        <f t="shared" si="8"/>
        <v>#DIV/0!</v>
      </c>
      <c r="BE82" s="109" t="e">
        <f t="shared" si="8"/>
        <v>#DIV/0!</v>
      </c>
      <c r="BF82" s="109" t="e">
        <f t="shared" si="8"/>
        <v>#DIV/0!</v>
      </c>
      <c r="BG82" s="109" t="e">
        <f t="shared" si="8"/>
        <v>#DIV/0!</v>
      </c>
      <c r="BH82" s="109" t="e">
        <f t="shared" si="8"/>
        <v>#DIV/0!</v>
      </c>
      <c r="BI82" s="109" t="e">
        <f t="shared" si="8"/>
        <v>#DIV/0!</v>
      </c>
      <c r="BJ82" s="109" t="e">
        <f t="shared" si="8"/>
        <v>#DIV/0!</v>
      </c>
      <c r="BK82" s="109" t="e">
        <f t="shared" si="8"/>
        <v>#DIV/0!</v>
      </c>
      <c r="BL82" s="109" t="e">
        <f t="shared" si="8"/>
        <v>#DIV/0!</v>
      </c>
      <c r="BM82" s="109" t="e">
        <f t="shared" si="8"/>
        <v>#DIV/0!</v>
      </c>
      <c r="BN82" s="109" t="e">
        <f t="shared" si="8"/>
        <v>#DIV/0!</v>
      </c>
      <c r="BO82" s="109" t="e">
        <f t="shared" si="8"/>
        <v>#DIV/0!</v>
      </c>
      <c r="BP82" s="109" t="e">
        <f t="shared" si="8"/>
        <v>#DIV/0!</v>
      </c>
      <c r="BQ82" s="60"/>
      <c r="BR82" s="109" t="e">
        <f t="shared" ref="BR82:CW82" si="9">SUM(BR81/BR80)</f>
        <v>#DIV/0!</v>
      </c>
      <c r="BS82" s="109" t="e">
        <f t="shared" si="9"/>
        <v>#DIV/0!</v>
      </c>
      <c r="BT82" s="109" t="e">
        <f t="shared" si="9"/>
        <v>#DIV/0!</v>
      </c>
      <c r="BU82" s="109" t="e">
        <f t="shared" si="9"/>
        <v>#DIV/0!</v>
      </c>
      <c r="BV82" s="109" t="e">
        <f t="shared" si="9"/>
        <v>#DIV/0!</v>
      </c>
      <c r="BW82" s="109" t="e">
        <f t="shared" si="9"/>
        <v>#DIV/0!</v>
      </c>
      <c r="BX82" s="109" t="e">
        <f t="shared" si="9"/>
        <v>#DIV/0!</v>
      </c>
      <c r="BY82" s="109" t="e">
        <f t="shared" si="9"/>
        <v>#DIV/0!</v>
      </c>
      <c r="BZ82" s="109" t="e">
        <f t="shared" si="9"/>
        <v>#DIV/0!</v>
      </c>
      <c r="CA82" s="109" t="e">
        <f t="shared" si="9"/>
        <v>#DIV/0!</v>
      </c>
      <c r="CB82" s="109" t="e">
        <f t="shared" si="9"/>
        <v>#DIV/0!</v>
      </c>
      <c r="CC82" s="109" t="e">
        <f t="shared" si="9"/>
        <v>#DIV/0!</v>
      </c>
      <c r="CD82" s="109" t="e">
        <f t="shared" si="9"/>
        <v>#DIV/0!</v>
      </c>
      <c r="CE82" s="109" t="e">
        <f t="shared" si="9"/>
        <v>#DIV/0!</v>
      </c>
      <c r="CF82" s="109" t="e">
        <f t="shared" si="9"/>
        <v>#DIV/0!</v>
      </c>
      <c r="CG82" s="109" t="e">
        <f t="shared" si="9"/>
        <v>#DIV/0!</v>
      </c>
      <c r="CH82" s="109" t="e">
        <f t="shared" si="9"/>
        <v>#DIV/0!</v>
      </c>
      <c r="CI82" s="109" t="e">
        <f t="shared" si="9"/>
        <v>#DIV/0!</v>
      </c>
      <c r="CJ82" s="109" t="e">
        <f t="shared" si="9"/>
        <v>#DIV/0!</v>
      </c>
      <c r="CK82" s="109" t="e">
        <f t="shared" si="9"/>
        <v>#DIV/0!</v>
      </c>
      <c r="CL82" s="109" t="e">
        <f t="shared" si="9"/>
        <v>#DIV/0!</v>
      </c>
      <c r="CM82" s="109" t="e">
        <f t="shared" si="9"/>
        <v>#DIV/0!</v>
      </c>
      <c r="CN82" s="109" t="e">
        <f t="shared" si="9"/>
        <v>#DIV/0!</v>
      </c>
      <c r="CO82" s="109" t="e">
        <f t="shared" si="9"/>
        <v>#DIV/0!</v>
      </c>
      <c r="CP82" s="109" t="e">
        <f t="shared" si="9"/>
        <v>#DIV/0!</v>
      </c>
      <c r="CQ82" s="109" t="e">
        <f t="shared" si="9"/>
        <v>#DIV/0!</v>
      </c>
      <c r="CR82" s="109" t="e">
        <f t="shared" si="9"/>
        <v>#DIV/0!</v>
      </c>
      <c r="CS82" s="109" t="e">
        <f t="shared" si="9"/>
        <v>#DIV/0!</v>
      </c>
      <c r="CT82" s="109" t="e">
        <f t="shared" si="9"/>
        <v>#DIV/0!</v>
      </c>
      <c r="CU82" s="109" t="e">
        <f t="shared" si="9"/>
        <v>#DIV/0!</v>
      </c>
      <c r="CV82" s="109" t="e">
        <f t="shared" si="9"/>
        <v>#DIV/0!</v>
      </c>
      <c r="CW82" s="128" t="e">
        <f t="shared" si="9"/>
        <v>#DIV/0!</v>
      </c>
      <c r="CX82" s="60"/>
      <c r="CY82" s="109" t="e">
        <f t="shared" ref="CY82:ED82" si="10">SUM(CY81/CY80)</f>
        <v>#DIV/0!</v>
      </c>
      <c r="CZ82" s="109" t="e">
        <f t="shared" si="10"/>
        <v>#DIV/0!</v>
      </c>
      <c r="DA82" s="109" t="e">
        <f t="shared" si="10"/>
        <v>#DIV/0!</v>
      </c>
      <c r="DB82" s="109" t="e">
        <f t="shared" si="10"/>
        <v>#DIV/0!</v>
      </c>
      <c r="DC82" s="109" t="e">
        <f t="shared" si="10"/>
        <v>#DIV/0!</v>
      </c>
      <c r="DD82" s="109" t="e">
        <f t="shared" si="10"/>
        <v>#DIV/0!</v>
      </c>
      <c r="DE82" s="109" t="e">
        <f t="shared" si="10"/>
        <v>#DIV/0!</v>
      </c>
      <c r="DF82" s="109" t="e">
        <f t="shared" si="10"/>
        <v>#DIV/0!</v>
      </c>
      <c r="DG82" s="109" t="e">
        <f t="shared" si="10"/>
        <v>#DIV/0!</v>
      </c>
      <c r="DH82" s="109" t="e">
        <f t="shared" si="10"/>
        <v>#DIV/0!</v>
      </c>
      <c r="DI82" s="109" t="e">
        <f t="shared" si="10"/>
        <v>#DIV/0!</v>
      </c>
      <c r="DJ82" s="109" t="e">
        <f t="shared" si="10"/>
        <v>#DIV/0!</v>
      </c>
      <c r="DK82" s="109" t="e">
        <f t="shared" si="10"/>
        <v>#DIV/0!</v>
      </c>
      <c r="DL82" s="109" t="e">
        <f t="shared" si="10"/>
        <v>#DIV/0!</v>
      </c>
      <c r="DM82" s="109" t="e">
        <f t="shared" si="10"/>
        <v>#DIV/0!</v>
      </c>
      <c r="DN82" s="109" t="e">
        <f t="shared" si="10"/>
        <v>#DIV/0!</v>
      </c>
      <c r="DO82" s="109" t="e">
        <f t="shared" si="10"/>
        <v>#DIV/0!</v>
      </c>
      <c r="DP82" s="109" t="e">
        <f t="shared" si="10"/>
        <v>#DIV/0!</v>
      </c>
      <c r="DQ82" s="109" t="e">
        <f t="shared" si="10"/>
        <v>#DIV/0!</v>
      </c>
      <c r="DR82" s="109" t="e">
        <f t="shared" si="10"/>
        <v>#DIV/0!</v>
      </c>
      <c r="DS82" s="109" t="e">
        <f t="shared" si="10"/>
        <v>#DIV/0!</v>
      </c>
      <c r="DT82" s="109" t="e">
        <f t="shared" si="10"/>
        <v>#DIV/0!</v>
      </c>
      <c r="DU82" s="109" t="e">
        <f t="shared" si="10"/>
        <v>#DIV/0!</v>
      </c>
      <c r="DV82" s="109" t="e">
        <f t="shared" si="10"/>
        <v>#DIV/0!</v>
      </c>
      <c r="DW82" s="109" t="e">
        <f t="shared" si="10"/>
        <v>#DIV/0!</v>
      </c>
      <c r="DX82" s="109" t="e">
        <f t="shared" si="10"/>
        <v>#DIV/0!</v>
      </c>
      <c r="DY82" s="109" t="e">
        <f t="shared" si="10"/>
        <v>#DIV/0!</v>
      </c>
      <c r="DZ82" s="109" t="e">
        <f t="shared" si="10"/>
        <v>#DIV/0!</v>
      </c>
      <c r="EA82" s="109" t="e">
        <f t="shared" si="10"/>
        <v>#DIV/0!</v>
      </c>
      <c r="EB82" s="109" t="e">
        <f t="shared" si="10"/>
        <v>#DIV/0!</v>
      </c>
      <c r="EC82" s="109" t="e">
        <f t="shared" si="10"/>
        <v>#DIV/0!</v>
      </c>
      <c r="ED82" s="128" t="e">
        <f t="shared" si="10"/>
        <v>#DIV/0!</v>
      </c>
      <c r="EE82" s="60"/>
      <c r="EF82" s="40" t="e">
        <f t="shared" ref="EF82:FK82" si="11">SUM(EF81/EF80)</f>
        <v>#DIV/0!</v>
      </c>
      <c r="EG82" s="40" t="e">
        <f t="shared" si="11"/>
        <v>#DIV/0!</v>
      </c>
      <c r="EH82" s="40" t="e">
        <f t="shared" si="11"/>
        <v>#DIV/0!</v>
      </c>
      <c r="EI82" s="40" t="e">
        <f t="shared" si="11"/>
        <v>#DIV/0!</v>
      </c>
      <c r="EJ82" s="40" t="e">
        <f t="shared" si="11"/>
        <v>#DIV/0!</v>
      </c>
      <c r="EK82" s="40" t="e">
        <f t="shared" si="11"/>
        <v>#DIV/0!</v>
      </c>
      <c r="EL82" s="40" t="e">
        <f t="shared" si="11"/>
        <v>#DIV/0!</v>
      </c>
      <c r="EM82" s="40" t="e">
        <f t="shared" si="11"/>
        <v>#DIV/0!</v>
      </c>
      <c r="EN82" s="41" t="e">
        <f t="shared" si="11"/>
        <v>#DIV/0!</v>
      </c>
      <c r="EO82" s="40" t="e">
        <f t="shared" si="11"/>
        <v>#DIV/0!</v>
      </c>
      <c r="EP82" s="41" t="e">
        <f t="shared" si="11"/>
        <v>#DIV/0!</v>
      </c>
      <c r="EQ82" s="41" t="e">
        <f t="shared" si="11"/>
        <v>#DIV/0!</v>
      </c>
      <c r="ER82" s="41" t="e">
        <f t="shared" si="11"/>
        <v>#DIV/0!</v>
      </c>
      <c r="ES82" s="41" t="e">
        <f t="shared" si="11"/>
        <v>#DIV/0!</v>
      </c>
      <c r="ET82" s="41" t="e">
        <f t="shared" si="11"/>
        <v>#DIV/0!</v>
      </c>
      <c r="EU82" s="41" t="e">
        <f t="shared" si="11"/>
        <v>#DIV/0!</v>
      </c>
      <c r="EV82" s="42" t="e">
        <f t="shared" si="11"/>
        <v>#DIV/0!</v>
      </c>
      <c r="EW82" s="42" t="e">
        <f t="shared" si="11"/>
        <v>#DIV/0!</v>
      </c>
      <c r="EX82" s="42" t="e">
        <f t="shared" si="11"/>
        <v>#DIV/0!</v>
      </c>
      <c r="EY82" s="42" t="e">
        <f t="shared" si="11"/>
        <v>#DIV/0!</v>
      </c>
      <c r="EZ82" s="42" t="e">
        <f t="shared" si="11"/>
        <v>#DIV/0!</v>
      </c>
      <c r="FA82" s="42" t="e">
        <f t="shared" si="11"/>
        <v>#DIV/0!</v>
      </c>
      <c r="FB82" s="49" t="e">
        <f t="shared" si="11"/>
        <v>#DIV/0!</v>
      </c>
      <c r="FC82" s="49" t="e">
        <f t="shared" si="11"/>
        <v>#DIV/0!</v>
      </c>
      <c r="FD82" s="41" t="e">
        <f t="shared" si="11"/>
        <v>#DIV/0!</v>
      </c>
      <c r="FE82" s="42" t="e">
        <f t="shared" si="11"/>
        <v>#DIV/0!</v>
      </c>
      <c r="FF82" s="42" t="e">
        <f t="shared" si="11"/>
        <v>#DIV/0!</v>
      </c>
      <c r="FG82" s="42" t="e">
        <f t="shared" si="11"/>
        <v>#DIV/0!</v>
      </c>
      <c r="FH82" s="42" t="e">
        <f t="shared" si="11"/>
        <v>#DIV/0!</v>
      </c>
      <c r="FI82" s="42" t="e">
        <f t="shared" si="11"/>
        <v>#DIV/0!</v>
      </c>
      <c r="FJ82" s="42" t="e">
        <f t="shared" si="11"/>
        <v>#DIV/0!</v>
      </c>
      <c r="FK82" s="42" t="e">
        <f t="shared" si="11"/>
        <v>#DIV/0!</v>
      </c>
      <c r="FL82" s="60"/>
      <c r="FM82" s="40" t="e">
        <f t="shared" ref="FM82:GR82" si="12">SUM(FM81/FM80)</f>
        <v>#DIV/0!</v>
      </c>
      <c r="FN82" s="40" t="e">
        <f t="shared" si="12"/>
        <v>#DIV/0!</v>
      </c>
      <c r="FO82" s="40" t="e">
        <f t="shared" si="12"/>
        <v>#DIV/0!</v>
      </c>
      <c r="FP82" s="40" t="e">
        <f t="shared" si="12"/>
        <v>#DIV/0!</v>
      </c>
      <c r="FQ82" s="40" t="e">
        <f t="shared" si="12"/>
        <v>#DIV/0!</v>
      </c>
      <c r="FR82" s="40" t="e">
        <f t="shared" si="12"/>
        <v>#DIV/0!</v>
      </c>
      <c r="FS82" s="40" t="e">
        <f t="shared" si="12"/>
        <v>#DIV/0!</v>
      </c>
      <c r="FT82" s="40" t="e">
        <f t="shared" si="12"/>
        <v>#DIV/0!</v>
      </c>
      <c r="FU82" s="41" t="e">
        <f t="shared" si="12"/>
        <v>#DIV/0!</v>
      </c>
      <c r="FV82" s="40" t="e">
        <f t="shared" si="12"/>
        <v>#DIV/0!</v>
      </c>
      <c r="FW82" s="41" t="e">
        <f t="shared" si="12"/>
        <v>#DIV/0!</v>
      </c>
      <c r="FX82" s="41" t="e">
        <f t="shared" si="12"/>
        <v>#DIV/0!</v>
      </c>
      <c r="FY82" s="41" t="e">
        <f t="shared" si="12"/>
        <v>#DIV/0!</v>
      </c>
      <c r="FZ82" s="41" t="e">
        <f t="shared" si="12"/>
        <v>#DIV/0!</v>
      </c>
      <c r="GA82" s="41" t="e">
        <f t="shared" si="12"/>
        <v>#DIV/0!</v>
      </c>
      <c r="GB82" s="41" t="e">
        <f t="shared" si="12"/>
        <v>#DIV/0!</v>
      </c>
      <c r="GC82" s="42" t="e">
        <f t="shared" si="12"/>
        <v>#DIV/0!</v>
      </c>
      <c r="GD82" s="42" t="e">
        <f t="shared" si="12"/>
        <v>#DIV/0!</v>
      </c>
      <c r="GE82" s="42" t="e">
        <f t="shared" si="12"/>
        <v>#DIV/0!</v>
      </c>
      <c r="GF82" s="42" t="e">
        <f t="shared" si="12"/>
        <v>#DIV/0!</v>
      </c>
      <c r="GG82" s="42" t="e">
        <f t="shared" si="12"/>
        <v>#DIV/0!</v>
      </c>
      <c r="GH82" s="42" t="e">
        <f t="shared" si="12"/>
        <v>#DIV/0!</v>
      </c>
      <c r="GI82" s="49" t="e">
        <f t="shared" si="12"/>
        <v>#DIV/0!</v>
      </c>
      <c r="GJ82" s="49" t="e">
        <f t="shared" si="12"/>
        <v>#DIV/0!</v>
      </c>
      <c r="GK82" s="41" t="e">
        <f t="shared" si="12"/>
        <v>#DIV/0!</v>
      </c>
      <c r="GL82" s="42" t="e">
        <f t="shared" si="12"/>
        <v>#DIV/0!</v>
      </c>
      <c r="GM82" s="42" t="e">
        <f t="shared" si="12"/>
        <v>#DIV/0!</v>
      </c>
      <c r="GN82" s="42" t="e">
        <f t="shared" si="12"/>
        <v>#DIV/0!</v>
      </c>
      <c r="GO82" s="42" t="e">
        <f t="shared" si="12"/>
        <v>#DIV/0!</v>
      </c>
      <c r="GP82" s="42" t="e">
        <f t="shared" si="12"/>
        <v>#DIV/0!</v>
      </c>
      <c r="GQ82" s="42" t="e">
        <f t="shared" si="12"/>
        <v>#DIV/0!</v>
      </c>
      <c r="GR82" s="42" t="e">
        <f t="shared" si="12"/>
        <v>#DIV/0!</v>
      </c>
      <c r="GS82" s="60"/>
      <c r="GT82" s="40" t="e">
        <f t="shared" ref="GT82:HY82" si="13">SUM(GT81/GT80)</f>
        <v>#DIV/0!</v>
      </c>
      <c r="GU82" s="40" t="e">
        <f t="shared" si="13"/>
        <v>#DIV/0!</v>
      </c>
      <c r="GV82" s="40" t="e">
        <f t="shared" si="13"/>
        <v>#DIV/0!</v>
      </c>
      <c r="GW82" s="40" t="e">
        <f t="shared" si="13"/>
        <v>#DIV/0!</v>
      </c>
      <c r="GX82" s="40" t="e">
        <f t="shared" si="13"/>
        <v>#DIV/0!</v>
      </c>
      <c r="GY82" s="40" t="e">
        <f t="shared" si="13"/>
        <v>#DIV/0!</v>
      </c>
      <c r="GZ82" s="40" t="e">
        <f t="shared" si="13"/>
        <v>#DIV/0!</v>
      </c>
      <c r="HA82" s="40" t="e">
        <f t="shared" si="13"/>
        <v>#DIV/0!</v>
      </c>
      <c r="HB82" s="41" t="e">
        <f t="shared" si="13"/>
        <v>#DIV/0!</v>
      </c>
      <c r="HC82" s="40" t="e">
        <f t="shared" si="13"/>
        <v>#DIV/0!</v>
      </c>
      <c r="HD82" s="41" t="e">
        <f t="shared" si="13"/>
        <v>#DIV/0!</v>
      </c>
      <c r="HE82" s="41" t="e">
        <f t="shared" si="13"/>
        <v>#DIV/0!</v>
      </c>
      <c r="HF82" s="41" t="e">
        <f t="shared" si="13"/>
        <v>#DIV/0!</v>
      </c>
      <c r="HG82" s="41" t="e">
        <f t="shared" si="13"/>
        <v>#DIV/0!</v>
      </c>
      <c r="HH82" s="41" t="e">
        <f t="shared" si="13"/>
        <v>#DIV/0!</v>
      </c>
      <c r="HI82" s="41" t="e">
        <f t="shared" si="13"/>
        <v>#DIV/0!</v>
      </c>
      <c r="HJ82" s="42" t="e">
        <f t="shared" si="13"/>
        <v>#DIV/0!</v>
      </c>
      <c r="HK82" s="42" t="e">
        <f t="shared" si="13"/>
        <v>#DIV/0!</v>
      </c>
      <c r="HL82" s="42" t="e">
        <f t="shared" si="13"/>
        <v>#DIV/0!</v>
      </c>
      <c r="HM82" s="42" t="e">
        <f t="shared" si="13"/>
        <v>#DIV/0!</v>
      </c>
      <c r="HN82" s="42" t="e">
        <f t="shared" si="13"/>
        <v>#DIV/0!</v>
      </c>
      <c r="HO82" s="42" t="e">
        <f t="shared" si="13"/>
        <v>#DIV/0!</v>
      </c>
      <c r="HP82" s="49" t="e">
        <f t="shared" si="13"/>
        <v>#DIV/0!</v>
      </c>
      <c r="HQ82" s="49" t="e">
        <f t="shared" si="13"/>
        <v>#DIV/0!</v>
      </c>
      <c r="HR82" s="41" t="e">
        <f t="shared" si="13"/>
        <v>#DIV/0!</v>
      </c>
      <c r="HS82" s="42" t="e">
        <f t="shared" si="13"/>
        <v>#DIV/0!</v>
      </c>
      <c r="HT82" s="42" t="e">
        <f t="shared" si="13"/>
        <v>#DIV/0!</v>
      </c>
      <c r="HU82" s="42" t="e">
        <f t="shared" si="13"/>
        <v>#DIV/0!</v>
      </c>
      <c r="HV82" s="42" t="e">
        <f t="shared" si="13"/>
        <v>#DIV/0!</v>
      </c>
      <c r="HW82" s="42" t="e">
        <f t="shared" si="13"/>
        <v>#DIV/0!</v>
      </c>
      <c r="HX82" s="42" t="e">
        <f t="shared" si="13"/>
        <v>#DIV/0!</v>
      </c>
      <c r="HY82" s="42" t="e">
        <f t="shared" si="13"/>
        <v>#DIV/0!</v>
      </c>
      <c r="HZ82" s="60"/>
    </row>
  </sheetData>
  <customSheetViews>
    <customSheetView guid="{40F3301A-350B-4C91-8A86-FCF6B8B00353}" scale="70" showPageBreaks="1" showGridLines="0" fitToPage="1" view="pageBreakPreview" topLeftCell="DH37">
      <selection activeCell="DJ45" sqref="DJ45"/>
      <colBreaks count="13" manualBreakCount="13">
        <brk id="29" max="81" man="1"/>
        <brk id="36" max="1048575" man="1"/>
        <brk id="64" max="81" man="1"/>
        <brk id="69" max="1048575" man="1"/>
        <brk id="97" max="81" man="1"/>
        <brk id="102" max="1048575" man="1"/>
        <brk id="130" max="81" man="1"/>
        <brk id="135" max="1048575" man="1"/>
        <brk id="163" max="81" man="1"/>
        <brk id="168" max="1048575" man="1"/>
        <brk id="196" max="81" man="1"/>
        <brk id="201" max="1048575" man="1"/>
        <brk id="229" max="81" man="1"/>
      </colBreaks>
      <pageMargins left="0.70866141732283472" right="0.70866141732283472" top="0.74803149606299213" bottom="0.74803149606299213" header="0.31496062992125984" footer="0.31496062992125984"/>
      <pageSetup paperSize="8" scale="26" fitToWidth="0" orientation="landscape" r:id="rId1"/>
      <headerFooter alignWithMargins="0"/>
    </customSheetView>
    <customSheetView guid="{602C46CA-75E7-4764-8EAC-8D1F7A92EF25}" scale="70" showPageBreaks="1" showGridLines="0" view="pageBreakPreview" topLeftCell="GM33">
      <selection activeCell="GU55" sqref="GU55"/>
      <colBreaks count="6" manualBreakCount="6">
        <brk id="36" max="1048575" man="1"/>
        <brk id="69" max="1048575" man="1"/>
        <brk id="102" max="1048575" man="1"/>
        <brk id="135" max="1048575" man="1"/>
        <brk id="168" max="1048575" man="1"/>
        <brk id="201" max="1048575" man="1"/>
      </colBreaks>
      <pageMargins left="0.70866141732283472" right="0.70866141732283472" top="0.74803149606299213" bottom="0.74803149606299213" header="0.31496062992125984" footer="0.31496062992125984"/>
      <pageSetup paperSize="8" scale="13" fitToWidth="2" fitToHeight="2" orientation="landscape" r:id="rId2"/>
      <headerFooter alignWithMargins="0"/>
    </customSheetView>
    <customSheetView guid="{ABDB51C7-6D08-40F7-B6BE-16703804264F}" scale="50" showPageBreaks="1" showGridLines="0" view="pageBreakPreview" showRuler="0">
      <selection activeCell="D7" sqref="D7:AJ14"/>
      <colBreaks count="6" manualBreakCount="6">
        <brk id="36" max="1048575" man="1"/>
        <brk id="69" max="1048575" man="1"/>
        <brk id="102" max="1048575" man="1"/>
        <brk id="135" max="1048575" man="1"/>
        <brk id="168" max="1048575" man="1"/>
        <brk id="201" max="1048575" man="1"/>
      </colBreaks>
      <pageMargins left="0.70866141732283472" right="0.70866141732283472" top="0.74803149606299213" bottom="0.74803149606299213" header="0.31496062992125984" footer="0.31496062992125984"/>
      <pageSetup paperSize="8" scale="13" fitToWidth="2" fitToHeight="2" orientation="landscape" r:id="rId3"/>
      <headerFooter alignWithMargins="0"/>
    </customSheetView>
    <customSheetView guid="{7C8FB8B5-5EBC-470F-90AF-3696B4743E7A}" scale="70" showPageBreaks="1" showGridLines="0" view="pageBreakPreview" topLeftCell="BQ27">
      <selection activeCell="BW36" sqref="BW36"/>
      <colBreaks count="6" manualBreakCount="6">
        <brk id="36" max="1048575" man="1"/>
        <brk id="69" max="1048575" man="1"/>
        <brk id="102" max="1048575" man="1"/>
        <brk id="135" max="1048575" man="1"/>
        <brk id="168" max="1048575" man="1"/>
        <brk id="201" max="1048575" man="1"/>
      </colBreaks>
      <pageMargins left="0.70866141732283472" right="0.70866141732283472" top="0.74803149606299213" bottom="0.74803149606299213" header="0.31496062992125984" footer="0.31496062992125984"/>
      <pageSetup paperSize="8" scale="13" fitToWidth="2" fitToHeight="2" orientation="landscape" r:id="rId4"/>
      <headerFooter alignWithMargins="0"/>
    </customSheetView>
    <customSheetView guid="{D8208DDB-97EB-4DC8-81A4-48BA925EBC49}" scale="70" showPageBreaks="1" showGridLines="0" view="pageBreakPreview" topLeftCell="DD13">
      <selection activeCell="DH20" sqref="DH20:DJ20"/>
      <colBreaks count="6" manualBreakCount="6">
        <brk id="36" max="1048575" man="1"/>
        <brk id="69" max="1048575" man="1"/>
        <brk id="102" max="1048575" man="1"/>
        <brk id="135" max="1048575" man="1"/>
        <brk id="168" max="1048575" man="1"/>
        <brk id="201" max="1048575" man="1"/>
      </colBreaks>
      <pageMargins left="0.70866141732283472" right="0.70866141732283472" top="0.74803149606299213" bottom="0.74803149606299213" header="0.31496062992125984" footer="0.31496062992125984"/>
      <pageSetup paperSize="8" scale="13" fitToWidth="2" fitToHeight="2" orientation="landscape" r:id="rId5"/>
      <headerFooter alignWithMargins="0"/>
    </customSheetView>
    <customSheetView guid="{9F1F7529-1FF0-4D82-9EDA-00729703BE2B}" scale="70" showPageBreaks="1" showGridLines="0" view="pageBreakPreview" topLeftCell="FP18">
      <selection activeCell="FS43" sqref="FS43"/>
      <colBreaks count="6" manualBreakCount="6">
        <brk id="36" max="1048575" man="1"/>
        <brk id="69" max="1048575" man="1"/>
        <brk id="102" max="1048575" man="1"/>
        <brk id="135" max="1048575" man="1"/>
        <brk id="168" max="1048575" man="1"/>
        <brk id="201" max="1048575" man="1"/>
      </colBreaks>
      <pageMargins left="0.70866141732283472" right="0.70866141732283472" top="0.74803149606299213" bottom="0.74803149606299213" header="0.31496062992125984" footer="0.31496062992125984"/>
      <pageSetup paperSize="8" scale="13" fitToWidth="2" fitToHeight="2" orientation="landscape" r:id="rId6"/>
      <headerFooter alignWithMargins="0"/>
    </customSheetView>
    <customSheetView guid="{85DFE0C7-CF8F-4462-85BC-B49059D30F73}" scale="50" showPageBreaks="1" showGridLines="0" view="pageBreakPreview" topLeftCell="A5">
      <selection activeCell="C13" sqref="C13:C14"/>
      <colBreaks count="6" manualBreakCount="6">
        <brk id="36" max="1048575" man="1"/>
        <brk id="69" max="1048575" man="1"/>
        <brk id="102" max="1048575" man="1"/>
        <brk id="135" max="1048575" man="1"/>
        <brk id="168" max="1048575" man="1"/>
        <brk id="201" max="1048575" man="1"/>
      </colBreaks>
      <pageMargins left="0.70866141732283472" right="0.70866141732283472" top="0.74803149606299213" bottom="0.74803149606299213" header="0.31496062992125984" footer="0.31496062992125984"/>
      <pageSetup paperSize="8" scale="20" fitToWidth="0" orientation="landscape" r:id="rId7"/>
      <headerFooter alignWithMargins="0"/>
    </customSheetView>
  </customSheetViews>
  <mergeCells count="307">
    <mergeCell ref="A1:C1"/>
    <mergeCell ref="E16:F16"/>
    <mergeCell ref="A82:C82"/>
    <mergeCell ref="A39:A79"/>
    <mergeCell ref="A27:C27"/>
    <mergeCell ref="A31:C31"/>
    <mergeCell ref="A81:C81"/>
    <mergeCell ref="A80:C80"/>
    <mergeCell ref="A33:C33"/>
    <mergeCell ref="A37:C37"/>
    <mergeCell ref="A5:B5"/>
    <mergeCell ref="A8:B8"/>
    <mergeCell ref="A13:B13"/>
    <mergeCell ref="A2:C2"/>
    <mergeCell ref="A3:B3"/>
    <mergeCell ref="A4:B4"/>
    <mergeCell ref="A6:B6"/>
    <mergeCell ref="A11:B11"/>
    <mergeCell ref="A12:B12"/>
    <mergeCell ref="A7:B7"/>
    <mergeCell ref="A17:C17"/>
    <mergeCell ref="D7:AJ14"/>
    <mergeCell ref="A35:C36"/>
    <mergeCell ref="A30:C30"/>
    <mergeCell ref="N19:O19"/>
    <mergeCell ref="T19:U19"/>
    <mergeCell ref="Q19:R19"/>
    <mergeCell ref="A15:C15"/>
    <mergeCell ref="HZ33:HZ34"/>
    <mergeCell ref="GT35:GV36"/>
    <mergeCell ref="HZ36:HZ37"/>
    <mergeCell ref="GS33:GS34"/>
    <mergeCell ref="E19:F19"/>
    <mergeCell ref="W19:X19"/>
    <mergeCell ref="HC20:HE20"/>
    <mergeCell ref="FM35:FO36"/>
    <mergeCell ref="GS36:GS37"/>
    <mergeCell ref="EF35:EH36"/>
    <mergeCell ref="GW31:HQ31"/>
    <mergeCell ref="FL36:FL37"/>
    <mergeCell ref="FM37:FO37"/>
    <mergeCell ref="FL33:FL34"/>
    <mergeCell ref="AI19:AJ19"/>
    <mergeCell ref="HR20:HT20"/>
    <mergeCell ref="HU20:HW20"/>
    <mergeCell ref="HX20:HZ20"/>
    <mergeCell ref="GW29:HQ29"/>
    <mergeCell ref="GT28:HZ28"/>
    <mergeCell ref="GW27:HQ27"/>
    <mergeCell ref="HO20:HQ20"/>
    <mergeCell ref="GT26:HZ26"/>
    <mergeCell ref="GZ20:HB20"/>
    <mergeCell ref="H16:AJ16"/>
    <mergeCell ref="GT30:HZ30"/>
    <mergeCell ref="A9:B9"/>
    <mergeCell ref="K19:L19"/>
    <mergeCell ref="Z19:AA19"/>
    <mergeCell ref="AC19:AD19"/>
    <mergeCell ref="AF19:AG19"/>
    <mergeCell ref="H19:I19"/>
    <mergeCell ref="A16:C16"/>
    <mergeCell ref="A10:B10"/>
    <mergeCell ref="A14:B14"/>
    <mergeCell ref="A19:C19"/>
    <mergeCell ref="A23:C23"/>
    <mergeCell ref="A21:C21"/>
    <mergeCell ref="A20:C20"/>
    <mergeCell ref="A22:C22"/>
    <mergeCell ref="A18:C18"/>
    <mergeCell ref="AE20:AG20"/>
    <mergeCell ref="AH20:AJ20"/>
    <mergeCell ref="GU16:GV16"/>
    <mergeCell ref="GX16:HZ16"/>
    <mergeCell ref="GU19:GV19"/>
    <mergeCell ref="GX19:GY19"/>
    <mergeCell ref="HA19:HB19"/>
    <mergeCell ref="HD19:HE19"/>
    <mergeCell ref="HP19:HQ19"/>
    <mergeCell ref="HS19:HT19"/>
    <mergeCell ref="HF20:HH20"/>
    <mergeCell ref="HI20:HK20"/>
    <mergeCell ref="HL20:HN20"/>
    <mergeCell ref="GT20:GV20"/>
    <mergeCell ref="GW20:GY20"/>
    <mergeCell ref="HY19:HZ19"/>
    <mergeCell ref="HV19:HW19"/>
    <mergeCell ref="HG19:HH19"/>
    <mergeCell ref="HJ19:HK19"/>
    <mergeCell ref="HM19:HN19"/>
    <mergeCell ref="GI19:GJ19"/>
    <mergeCell ref="GW25:HQ25"/>
    <mergeCell ref="GT24:HZ24"/>
    <mergeCell ref="GK20:GM20"/>
    <mergeCell ref="EI25:FC25"/>
    <mergeCell ref="FG20:FI20"/>
    <mergeCell ref="GE20:GG20"/>
    <mergeCell ref="FJ20:FL20"/>
    <mergeCell ref="EX20:EZ20"/>
    <mergeCell ref="FH19:FI19"/>
    <mergeCell ref="GO19:GP19"/>
    <mergeCell ref="FP20:FR20"/>
    <mergeCell ref="FS20:FU20"/>
    <mergeCell ref="FV20:FX20"/>
    <mergeCell ref="FY20:GA20"/>
    <mergeCell ref="GB20:GD20"/>
    <mergeCell ref="GN20:GP20"/>
    <mergeCell ref="FQ19:FR19"/>
    <mergeCell ref="FT19:FU19"/>
    <mergeCell ref="EY19:EZ19"/>
    <mergeCell ref="AJ33:AJ34"/>
    <mergeCell ref="BQ33:BQ34"/>
    <mergeCell ref="CX33:CX34"/>
    <mergeCell ref="EE33:EE34"/>
    <mergeCell ref="CY35:DA36"/>
    <mergeCell ref="EE36:EE37"/>
    <mergeCell ref="BR35:BT36"/>
    <mergeCell ref="CX36:CX37"/>
    <mergeCell ref="GF19:GG19"/>
    <mergeCell ref="FB19:FC19"/>
    <mergeCell ref="DI19:DJ19"/>
    <mergeCell ref="DL19:DM19"/>
    <mergeCell ref="ED19:EE19"/>
    <mergeCell ref="DU19:DV19"/>
    <mergeCell ref="FE19:FF19"/>
    <mergeCell ref="BF20:BH20"/>
    <mergeCell ref="AK26:BQ26"/>
    <mergeCell ref="BI20:BK20"/>
    <mergeCell ref="AW20:AY20"/>
    <mergeCell ref="AN27:BH27"/>
    <mergeCell ref="BL20:BN20"/>
    <mergeCell ref="AZ20:BB20"/>
    <mergeCell ref="A29:C29"/>
    <mergeCell ref="G29:AA29"/>
    <mergeCell ref="D30:AJ30"/>
    <mergeCell ref="EI29:FC29"/>
    <mergeCell ref="BU31:CO31"/>
    <mergeCell ref="FP31:GJ31"/>
    <mergeCell ref="FM28:GS28"/>
    <mergeCell ref="FM30:GS30"/>
    <mergeCell ref="EF28:FL28"/>
    <mergeCell ref="FP29:GJ29"/>
    <mergeCell ref="DB31:DV31"/>
    <mergeCell ref="CY30:EE30"/>
    <mergeCell ref="CY28:EE28"/>
    <mergeCell ref="DB29:DV29"/>
    <mergeCell ref="AK30:BQ30"/>
    <mergeCell ref="EI31:FC31"/>
    <mergeCell ref="AN31:BH31"/>
    <mergeCell ref="AN29:BH29"/>
    <mergeCell ref="BU29:CO29"/>
    <mergeCell ref="BR30:CX30"/>
    <mergeCell ref="BR28:CX28"/>
    <mergeCell ref="V20:X20"/>
    <mergeCell ref="DB25:DV25"/>
    <mergeCell ref="DW20:DY20"/>
    <mergeCell ref="FP27:GJ27"/>
    <mergeCell ref="FM26:GS26"/>
    <mergeCell ref="GH20:GJ20"/>
    <mergeCell ref="FP25:GJ25"/>
    <mergeCell ref="EF20:EH20"/>
    <mergeCell ref="CY24:EE24"/>
    <mergeCell ref="CY26:EE26"/>
    <mergeCell ref="EU20:EW20"/>
    <mergeCell ref="GQ20:GS20"/>
    <mergeCell ref="DZ20:EB20"/>
    <mergeCell ref="EC20:EE20"/>
    <mergeCell ref="FA20:FC20"/>
    <mergeCell ref="EF24:FL24"/>
    <mergeCell ref="FM20:FO20"/>
    <mergeCell ref="DB20:DD20"/>
    <mergeCell ref="EI20:EK20"/>
    <mergeCell ref="EO20:EQ20"/>
    <mergeCell ref="EL20:EN20"/>
    <mergeCell ref="ER20:ET20"/>
    <mergeCell ref="DN20:DP20"/>
    <mergeCell ref="CV20:CX20"/>
    <mergeCell ref="A38:C38"/>
    <mergeCell ref="A34:C34"/>
    <mergeCell ref="A32:C32"/>
    <mergeCell ref="DQ20:DS20"/>
    <mergeCell ref="CY20:DA20"/>
    <mergeCell ref="AK24:BQ24"/>
    <mergeCell ref="P20:R20"/>
    <mergeCell ref="AB20:AD20"/>
    <mergeCell ref="AK28:BQ28"/>
    <mergeCell ref="A28:C28"/>
    <mergeCell ref="D28:AJ28"/>
    <mergeCell ref="A26:C26"/>
    <mergeCell ref="D26:AJ26"/>
    <mergeCell ref="DE20:DG20"/>
    <mergeCell ref="CY37:DA37"/>
    <mergeCell ref="G20:I20"/>
    <mergeCell ref="Y20:AA20"/>
    <mergeCell ref="G25:AA25"/>
    <mergeCell ref="AK20:AM20"/>
    <mergeCell ref="A25:C25"/>
    <mergeCell ref="G27:AA27"/>
    <mergeCell ref="S20:U20"/>
    <mergeCell ref="DH20:DJ20"/>
    <mergeCell ref="DK20:DM20"/>
    <mergeCell ref="A24:C24"/>
    <mergeCell ref="BU27:CO27"/>
    <mergeCell ref="DB27:DV27"/>
    <mergeCell ref="D24:AJ24"/>
    <mergeCell ref="CG20:CI20"/>
    <mergeCell ref="DT20:DV20"/>
    <mergeCell ref="J20:L20"/>
    <mergeCell ref="CY1:EE6"/>
    <mergeCell ref="CY7:EE14"/>
    <mergeCell ref="D1:AJ6"/>
    <mergeCell ref="AK1:BQ6"/>
    <mergeCell ref="AK7:BQ14"/>
    <mergeCell ref="BR1:CX6"/>
    <mergeCell ref="AN25:BH25"/>
    <mergeCell ref="AT20:AV20"/>
    <mergeCell ref="AN20:AP20"/>
    <mergeCell ref="CJ20:CL20"/>
    <mergeCell ref="CA20:CC20"/>
    <mergeCell ref="CD20:CF20"/>
    <mergeCell ref="BR24:CX24"/>
    <mergeCell ref="BR26:CX26"/>
    <mergeCell ref="BU25:CO25"/>
    <mergeCell ref="AQ20:AS20"/>
    <mergeCell ref="DF19:DG19"/>
    <mergeCell ref="EF7:FL14"/>
    <mergeCell ref="BV16:CX16"/>
    <mergeCell ref="CZ16:DA16"/>
    <mergeCell ref="CE19:CF19"/>
    <mergeCell ref="CW19:CX19"/>
    <mergeCell ref="EA19:EB19"/>
    <mergeCell ref="DX19:DY19"/>
    <mergeCell ref="DR19:DS19"/>
    <mergeCell ref="BV19:BW19"/>
    <mergeCell ref="BY19:BZ19"/>
    <mergeCell ref="CZ19:DA19"/>
    <mergeCell ref="CB19:CC19"/>
    <mergeCell ref="CQ19:CR19"/>
    <mergeCell ref="CH19:CI19"/>
    <mergeCell ref="CT19:CU19"/>
    <mergeCell ref="DO19:DP19"/>
    <mergeCell ref="DC19:DD19"/>
    <mergeCell ref="DC16:EE16"/>
    <mergeCell ref="BR7:CX14"/>
    <mergeCell ref="EV19:EW19"/>
    <mergeCell ref="EJ19:EK19"/>
    <mergeCell ref="EM19:EN19"/>
    <mergeCell ref="EP19:EQ19"/>
    <mergeCell ref="FK19:FL19"/>
    <mergeCell ref="BS16:BT16"/>
    <mergeCell ref="BO20:BQ20"/>
    <mergeCell ref="CP20:CR20"/>
    <mergeCell ref="CS20:CU20"/>
    <mergeCell ref="BR20:BT20"/>
    <mergeCell ref="BU20:BW20"/>
    <mergeCell ref="BX20:BZ20"/>
    <mergeCell ref="BS19:BT19"/>
    <mergeCell ref="CN19:CO19"/>
    <mergeCell ref="CK19:CL19"/>
    <mergeCell ref="CM20:CO20"/>
    <mergeCell ref="D37:F37"/>
    <mergeCell ref="AK37:AM37"/>
    <mergeCell ref="BR37:BT37"/>
    <mergeCell ref="AJ36:AJ37"/>
    <mergeCell ref="AK35:AM36"/>
    <mergeCell ref="BQ36:BQ37"/>
    <mergeCell ref="D35:F36"/>
    <mergeCell ref="AL16:AM16"/>
    <mergeCell ref="AL19:AM19"/>
    <mergeCell ref="AO19:AP19"/>
    <mergeCell ref="BG19:BH19"/>
    <mergeCell ref="BM19:BN19"/>
    <mergeCell ref="AX19:AY19"/>
    <mergeCell ref="BA19:BB19"/>
    <mergeCell ref="AR19:AS19"/>
    <mergeCell ref="AU19:AV19"/>
    <mergeCell ref="AO16:BQ16"/>
    <mergeCell ref="M20:O20"/>
    <mergeCell ref="G31:AA31"/>
    <mergeCell ref="D20:F20"/>
    <mergeCell ref="BC20:BE20"/>
    <mergeCell ref="BD19:BE19"/>
    <mergeCell ref="BP19:BQ19"/>
    <mergeCell ref="BJ19:BK19"/>
    <mergeCell ref="GT37:GV37"/>
    <mergeCell ref="EF1:FL6"/>
    <mergeCell ref="EF37:EH37"/>
    <mergeCell ref="EG16:EH16"/>
    <mergeCell ref="EF30:FL30"/>
    <mergeCell ref="EF26:FL26"/>
    <mergeCell ref="EJ16:FL16"/>
    <mergeCell ref="EG19:EH19"/>
    <mergeCell ref="FM24:GS24"/>
    <mergeCell ref="FD20:FF20"/>
    <mergeCell ref="FM1:GS6"/>
    <mergeCell ref="FM7:GS14"/>
    <mergeCell ref="GC19:GD19"/>
    <mergeCell ref="FN19:FO19"/>
    <mergeCell ref="GT1:HZ6"/>
    <mergeCell ref="GT7:HZ14"/>
    <mergeCell ref="GR19:GS19"/>
    <mergeCell ref="GL19:GM19"/>
    <mergeCell ref="FZ19:GA19"/>
    <mergeCell ref="FW19:FX19"/>
    <mergeCell ref="FQ16:GS16"/>
    <mergeCell ref="FN16:FO16"/>
    <mergeCell ref="EI27:FC27"/>
    <mergeCell ref="ES19:ET19"/>
  </mergeCells>
  <phoneticPr fontId="8" type="noConversion"/>
  <conditionalFormatting sqref="AJ39:AJ80">
    <cfRule type="expression" dxfId="6563" priority="2046" stopIfTrue="1">
      <formula>NOT(ISERROR(SEARCH("No rating",AJ39)))</formula>
    </cfRule>
    <cfRule type="expression" dxfId="6562" priority="2047" stopIfTrue="1">
      <formula>NOT(ISERROR(SEARCH("Green",AJ39)))</formula>
    </cfRule>
    <cfRule type="expression" dxfId="6561" priority="2048" stopIfTrue="1">
      <formula>NOT(ISERROR(SEARCH("Amber",AJ39)))</formula>
    </cfRule>
  </conditionalFormatting>
  <conditionalFormatting sqref="AJ35 BQ35 CX35 EE35 FL35 GS35 HZ35">
    <cfRule type="containsText" dxfId="6560" priority="2025" stopIfTrue="1" operator="containsText" text="Green">
      <formula>NOT(ISERROR(SEARCH("Green",AJ35)))</formula>
    </cfRule>
    <cfRule type="containsText" dxfId="6559" priority="2026" stopIfTrue="1" operator="containsText" text="Amber">
      <formula>NOT(ISERROR(SEARCH("Amber",AJ35)))</formula>
    </cfRule>
    <cfRule type="containsText" dxfId="6558" priority="2027" stopIfTrue="1" operator="containsText" text="Red">
      <formula>NOT(ISERROR(SEARCH("Red",AJ35)))</formula>
    </cfRule>
  </conditionalFormatting>
  <conditionalFormatting sqref="M39:M79">
    <cfRule type="expression" dxfId="6557" priority="1217" stopIfTrue="1">
      <formula>IF($M39&gt;$M$34,1)</formula>
    </cfRule>
  </conditionalFormatting>
  <conditionalFormatting sqref="N39:N79">
    <cfRule type="expression" dxfId="6556" priority="1216" stopIfTrue="1">
      <formula>IF($N39&gt;$N$34,1)</formula>
    </cfRule>
  </conditionalFormatting>
  <conditionalFormatting sqref="O39:O79">
    <cfRule type="expression" dxfId="6555" priority="1214" stopIfTrue="1">
      <formula>IF($O39&gt;$O$34,1)</formula>
    </cfRule>
  </conditionalFormatting>
  <conditionalFormatting sqref="P39:P79">
    <cfRule type="expression" dxfId="6554" priority="1213" stopIfTrue="1">
      <formula>IF($P39&gt;$P$34,1)</formula>
    </cfRule>
  </conditionalFormatting>
  <conditionalFormatting sqref="Q39:Q79">
    <cfRule type="expression" dxfId="6553" priority="1212" stopIfTrue="1">
      <formula>IF($Q39&gt;$Q$34,1)</formula>
    </cfRule>
  </conditionalFormatting>
  <conditionalFormatting sqref="R39:R79">
    <cfRule type="expression" dxfId="6552" priority="1211" stopIfTrue="1">
      <formula>IF($R39&gt;$R$34,1)</formula>
    </cfRule>
  </conditionalFormatting>
  <conditionalFormatting sqref="S39:S79">
    <cfRule type="expression" dxfId="6551" priority="1210" stopIfTrue="1">
      <formula>IF($S39&gt;$S$34,1)</formula>
    </cfRule>
  </conditionalFormatting>
  <conditionalFormatting sqref="T39:T79">
    <cfRule type="expression" dxfId="6550" priority="1209" stopIfTrue="1">
      <formula>IF($T39&gt;$T$34,1)</formula>
    </cfRule>
  </conditionalFormatting>
  <conditionalFormatting sqref="U39:U79">
    <cfRule type="expression" dxfId="6549" priority="1208" stopIfTrue="1">
      <formula>IF($U39&gt;$U$34,1)</formula>
    </cfRule>
  </conditionalFormatting>
  <conditionalFormatting sqref="V39:V79">
    <cfRule type="expression" dxfId="6548" priority="1207" stopIfTrue="1">
      <formula>IF($V39&gt;$V$34,1)</formula>
    </cfRule>
  </conditionalFormatting>
  <conditionalFormatting sqref="W39:W79">
    <cfRule type="expression" dxfId="6547" priority="1206" stopIfTrue="1">
      <formula>IF($W39&gt;$W$34,1)</formula>
    </cfRule>
  </conditionalFormatting>
  <conditionalFormatting sqref="X39:X78">
    <cfRule type="expression" dxfId="6546" priority="1205" stopIfTrue="1">
      <formula>IF($X39&gt;$X$34,1)</formula>
    </cfRule>
  </conditionalFormatting>
  <conditionalFormatting sqref="Y39:Y78">
    <cfRule type="expression" dxfId="6545" priority="1204" stopIfTrue="1">
      <formula>IF($Y39&gt;$Y$34,1)</formula>
    </cfRule>
  </conditionalFormatting>
  <conditionalFormatting sqref="Z39:Z78">
    <cfRule type="expression" dxfId="6544" priority="1203" stopIfTrue="1">
      <formula>IF($Z39&gt;$Z$34,1)</formula>
    </cfRule>
  </conditionalFormatting>
  <conditionalFormatting sqref="AA39:AA78">
    <cfRule type="expression" dxfId="6543" priority="1202" stopIfTrue="1">
      <formula>IF($AA39&gt;$AA$34,1)</formula>
    </cfRule>
  </conditionalFormatting>
  <conditionalFormatting sqref="AB39:AB79">
    <cfRule type="expression" dxfId="6542" priority="1201" stopIfTrue="1">
      <formula>IF($AB39&gt;$AB$34,1)</formula>
    </cfRule>
  </conditionalFormatting>
  <conditionalFormatting sqref="AC39:AC79">
    <cfRule type="expression" dxfId="6541" priority="1200" stopIfTrue="1">
      <formula>IF($AC39&gt;$AC$34,1)</formula>
    </cfRule>
  </conditionalFormatting>
  <conditionalFormatting sqref="AD39:AD79">
    <cfRule type="expression" dxfId="6540" priority="1199" stopIfTrue="1">
      <formula>IF($AD39&gt;$AD$34,1)</formula>
    </cfRule>
  </conditionalFormatting>
  <conditionalFormatting sqref="AE39:AE79">
    <cfRule type="expression" dxfId="6539" priority="1198" stopIfTrue="1">
      <formula>IF($AE39&gt;$AE$34,1)</formula>
    </cfRule>
  </conditionalFormatting>
  <conditionalFormatting sqref="AF39:AF79">
    <cfRule type="expression" dxfId="6538" priority="1197" stopIfTrue="1">
      <formula>IF($AF39&gt;$AF$34,1)</formula>
    </cfRule>
  </conditionalFormatting>
  <conditionalFormatting sqref="AG39:AG79">
    <cfRule type="expression" dxfId="6537" priority="1196" stopIfTrue="1">
      <formula>IF($AG39&gt;$AG$34,1)</formula>
    </cfRule>
  </conditionalFormatting>
  <conditionalFormatting sqref="AK39:AK79">
    <cfRule type="expression" dxfId="6536" priority="1194" stopIfTrue="1">
      <formula>IF($AK39&gt;$AK$34,1)</formula>
    </cfRule>
  </conditionalFormatting>
  <conditionalFormatting sqref="AL39:AL79">
    <cfRule type="expression" dxfId="6535" priority="1193" stopIfTrue="1">
      <formula>IF($AL39&gt;$AL$34,1)</formula>
    </cfRule>
  </conditionalFormatting>
  <conditionalFormatting sqref="AM39:AM79">
    <cfRule type="expression" dxfId="6534" priority="1192" stopIfTrue="1">
      <formula>IF($AM39&gt;$AM$34,1)</formula>
    </cfRule>
  </conditionalFormatting>
  <conditionalFormatting sqref="AN39:AN79">
    <cfRule type="expression" dxfId="6533" priority="1191" stopIfTrue="1">
      <formula>IF($AN39&gt;$AN$34,1)</formula>
    </cfRule>
  </conditionalFormatting>
  <conditionalFormatting sqref="AQ40:AQ79">
    <cfRule type="expression" dxfId="6532" priority="1188" stopIfTrue="1">
      <formula>IF($AQ40&gt;$AQ$34,1)</formula>
    </cfRule>
  </conditionalFormatting>
  <conditionalFormatting sqref="AR40:AR79">
    <cfRule type="expression" dxfId="6531" priority="1187" stopIfTrue="1">
      <formula>IF($AR40&gt;$AR$34,1)</formula>
    </cfRule>
  </conditionalFormatting>
  <conditionalFormatting sqref="AS40:AS79">
    <cfRule type="expression" dxfId="6530" priority="1186" stopIfTrue="1">
      <formula>IF($AS40&gt;$AS$34,1)</formula>
    </cfRule>
  </conditionalFormatting>
  <conditionalFormatting sqref="AT40:AT79">
    <cfRule type="expression" dxfId="6529" priority="1185" stopIfTrue="1">
      <formula>IF($AT40&gt;$AT$34,1)</formula>
    </cfRule>
  </conditionalFormatting>
  <conditionalFormatting sqref="AU40:AU79">
    <cfRule type="expression" dxfId="6528" priority="1184" stopIfTrue="1">
      <formula>IF($AU40&gt;$AU$34,1)</formula>
    </cfRule>
  </conditionalFormatting>
  <conditionalFormatting sqref="AV40:AV79">
    <cfRule type="expression" dxfId="6527" priority="1183" stopIfTrue="1">
      <formula>IF($AV40&gt;$AV$34,1)</formula>
    </cfRule>
  </conditionalFormatting>
  <conditionalFormatting sqref="AW40:AW79">
    <cfRule type="expression" dxfId="6526" priority="1182" stopIfTrue="1">
      <formula>IF($AW40&gt;$AW$34,1)</formula>
    </cfRule>
  </conditionalFormatting>
  <conditionalFormatting sqref="AX40:AX79">
    <cfRule type="expression" dxfId="6525" priority="1181" stopIfTrue="1">
      <formula>IF($AX40&gt;$AX$34,1)</formula>
    </cfRule>
  </conditionalFormatting>
  <conditionalFormatting sqref="AY40:AY79">
    <cfRule type="expression" dxfId="6524" priority="1180" stopIfTrue="1">
      <formula>IF($AY40&gt;$AY$34,1)</formula>
    </cfRule>
  </conditionalFormatting>
  <conditionalFormatting sqref="BA40:BA79">
    <cfRule type="expression" dxfId="6523" priority="1178" stopIfTrue="1">
      <formula>IF($BA40&gt;$BA$34,1)</formula>
    </cfRule>
  </conditionalFormatting>
  <conditionalFormatting sqref="BB40:BB79">
    <cfRule type="expression" dxfId="6522" priority="1177" stopIfTrue="1">
      <formula>IF($BB40&gt;$BB$34,1)</formula>
    </cfRule>
  </conditionalFormatting>
  <conditionalFormatting sqref="BC40:BC79">
    <cfRule type="expression" dxfId="6521" priority="1176" stopIfTrue="1">
      <formula>IF($BC40&gt;$BC$34,1)</formula>
    </cfRule>
  </conditionalFormatting>
  <conditionalFormatting sqref="BD40:BD79">
    <cfRule type="expression" dxfId="6520" priority="1175" stopIfTrue="1">
      <formula>IF($BD40&gt;$BD$34,1)</formula>
    </cfRule>
  </conditionalFormatting>
  <conditionalFormatting sqref="BE40:BE79">
    <cfRule type="expression" dxfId="6519" priority="1174" stopIfTrue="1">
      <formula>IF($BE40&gt;$BE$34,1)</formula>
    </cfRule>
  </conditionalFormatting>
  <conditionalFormatting sqref="BF40:BF79">
    <cfRule type="expression" dxfId="6518" priority="1173" stopIfTrue="1">
      <formula>IF($BF40&gt;$BF$34,1)</formula>
    </cfRule>
  </conditionalFormatting>
  <conditionalFormatting sqref="BG40:BG79">
    <cfRule type="expression" dxfId="6517" priority="1172" stopIfTrue="1">
      <formula>IF($BG40&gt;$BG$34,1)</formula>
    </cfRule>
  </conditionalFormatting>
  <conditionalFormatting sqref="BH40:BH79">
    <cfRule type="expression" dxfId="6516" priority="1171" stopIfTrue="1">
      <formula>IF($BH40&gt;$BH$34,1)</formula>
    </cfRule>
  </conditionalFormatting>
  <conditionalFormatting sqref="BI40:BI79">
    <cfRule type="expression" dxfId="6515" priority="1170" stopIfTrue="1">
      <formula>IF($BI40&gt;$BI$34,1)</formula>
    </cfRule>
  </conditionalFormatting>
  <conditionalFormatting sqref="BJ40:BJ79">
    <cfRule type="expression" dxfId="6514" priority="1169" stopIfTrue="1">
      <formula>IF($BJ40&gt;$BJ$34,1)</formula>
    </cfRule>
  </conditionalFormatting>
  <conditionalFormatting sqref="BK40:BK79">
    <cfRule type="expression" dxfId="6513" priority="1168" stopIfTrue="1">
      <formula>IF($BK40&gt;$BK$34,1)</formula>
    </cfRule>
  </conditionalFormatting>
  <conditionalFormatting sqref="BL40:BL79">
    <cfRule type="expression" dxfId="6512" priority="1167" stopIfTrue="1">
      <formula>IF($BL40&gt;$BL$34,1)</formula>
    </cfRule>
  </conditionalFormatting>
  <conditionalFormatting sqref="BM40:BM79">
    <cfRule type="expression" dxfId="6511" priority="1166" stopIfTrue="1">
      <formula>IF($BM40&gt;$BM$34,1)</formula>
    </cfRule>
  </conditionalFormatting>
  <conditionalFormatting sqref="BN40:BN79">
    <cfRule type="expression" dxfId="6510" priority="1165" stopIfTrue="1">
      <formula>IF($BN40&gt;$BN$34,1)</formula>
    </cfRule>
  </conditionalFormatting>
  <conditionalFormatting sqref="BR39:BR79">
    <cfRule type="expression" dxfId="6509" priority="1163" stopIfTrue="1">
      <formula>IF($BR39&gt;$BR$34,1)</formula>
    </cfRule>
  </conditionalFormatting>
  <conditionalFormatting sqref="BS39:BS45 BS47:BS79">
    <cfRule type="expression" dxfId="6508" priority="1162" stopIfTrue="1">
      <formula>IF($BS39&gt;$BS$34,1)</formula>
    </cfRule>
  </conditionalFormatting>
  <conditionalFormatting sqref="BT39:BT79">
    <cfRule type="expression" dxfId="6507" priority="1161" stopIfTrue="1">
      <formula>IF($BT39&gt;$BT$34,1)</formula>
    </cfRule>
  </conditionalFormatting>
  <conditionalFormatting sqref="BU40:BU79">
    <cfRule type="expression" dxfId="6506" priority="1160" stopIfTrue="1">
      <formula>IF($BU40&gt;$BU$34,1)</formula>
    </cfRule>
  </conditionalFormatting>
  <conditionalFormatting sqref="BV40:BV79">
    <cfRule type="expression" dxfId="6505" priority="1159" stopIfTrue="1">
      <formula>IF($BV40&gt;$BV$34,1)</formula>
    </cfRule>
  </conditionalFormatting>
  <conditionalFormatting sqref="BW40:BW79">
    <cfRule type="expression" dxfId="6504" priority="1158" stopIfTrue="1">
      <formula>IF($BW40&gt;$BW$34,1)</formula>
    </cfRule>
  </conditionalFormatting>
  <conditionalFormatting sqref="BX40:BX79">
    <cfRule type="expression" dxfId="6503" priority="1157" stopIfTrue="1">
      <formula>IF($BX40&gt;$BX$34,1)</formula>
    </cfRule>
  </conditionalFormatting>
  <conditionalFormatting sqref="BY40:BY79">
    <cfRule type="expression" dxfId="6502" priority="1156" stopIfTrue="1">
      <formula>IF($BY40&gt;$BY$34,1)</formula>
    </cfRule>
  </conditionalFormatting>
  <conditionalFormatting sqref="BZ40:BZ79">
    <cfRule type="expression" dxfId="6501" priority="1155" stopIfTrue="1">
      <formula>IF($BZ40&gt;$BZ$34,1)</formula>
    </cfRule>
  </conditionalFormatting>
  <conditionalFormatting sqref="CA40:CA79">
    <cfRule type="expression" dxfId="6500" priority="1154" stopIfTrue="1">
      <formula>IF($CA40&gt;$CA$34,1)</formula>
    </cfRule>
  </conditionalFormatting>
  <conditionalFormatting sqref="CB40:CB79">
    <cfRule type="expression" dxfId="6499" priority="1153" stopIfTrue="1">
      <formula>IF($CB$39&gt;$CB$34,1)</formula>
    </cfRule>
  </conditionalFormatting>
  <conditionalFormatting sqref="CC40:CC79">
    <cfRule type="expression" dxfId="6498" priority="1152" stopIfTrue="1">
      <formula>IF($CC40&gt;$CC$34,1)</formula>
    </cfRule>
  </conditionalFormatting>
  <conditionalFormatting sqref="CD40:CD79">
    <cfRule type="expression" dxfId="6497" priority="1151" stopIfTrue="1">
      <formula>IF($CD40&gt;$CD$34,1)</formula>
    </cfRule>
  </conditionalFormatting>
  <conditionalFormatting sqref="CE40:CE79">
    <cfRule type="expression" dxfId="6496" priority="1150" stopIfTrue="1">
      <formula>IF($CE40&gt;$CE$34,1)</formula>
    </cfRule>
  </conditionalFormatting>
  <conditionalFormatting sqref="CF40:CF79">
    <cfRule type="expression" dxfId="6495" priority="1149" stopIfTrue="1">
      <formula>IF($CF40&gt;$CF$34,1)</formula>
    </cfRule>
  </conditionalFormatting>
  <conditionalFormatting sqref="CG40:CG79">
    <cfRule type="expression" dxfId="6494" priority="1148" stopIfTrue="1">
      <formula>IF($CG40&gt;$CG$34,1)</formula>
    </cfRule>
  </conditionalFormatting>
  <conditionalFormatting sqref="CH40:CH79">
    <cfRule type="expression" dxfId="6493" priority="1147" stopIfTrue="1">
      <formula>IF($CH40&gt;$CH$34,1)</formula>
    </cfRule>
  </conditionalFormatting>
  <conditionalFormatting sqref="CI40:CI79">
    <cfRule type="expression" dxfId="6492" priority="1146" stopIfTrue="1">
      <formula>IF($CI40&gt;$CI$34,1)</formula>
    </cfRule>
  </conditionalFormatting>
  <conditionalFormatting sqref="CJ40:CJ79">
    <cfRule type="expression" dxfId="6491" priority="1145" stopIfTrue="1">
      <formula>IF($CJ40&gt;$CJ$34,1)</formula>
    </cfRule>
  </conditionalFormatting>
  <conditionalFormatting sqref="CK40:CK79">
    <cfRule type="expression" dxfId="6490" priority="1144" stopIfTrue="1">
      <formula>IF($CK40&gt;$CK$34,1)</formula>
    </cfRule>
  </conditionalFormatting>
  <conditionalFormatting sqref="CL40:CL79">
    <cfRule type="expression" dxfId="6489" priority="1143" stopIfTrue="1">
      <formula>IF($CL40&gt;$CL$34,1)</formula>
    </cfRule>
  </conditionalFormatting>
  <conditionalFormatting sqref="CM40:CM79">
    <cfRule type="expression" dxfId="6488" priority="1142" stopIfTrue="1">
      <formula>IF($CM40&gt;$CM$34,1)</formula>
    </cfRule>
  </conditionalFormatting>
  <conditionalFormatting sqref="CN40:CN79">
    <cfRule type="expression" dxfId="6487" priority="1141" stopIfTrue="1">
      <formula>IF($CN40&gt;$CN$34,1)</formula>
    </cfRule>
  </conditionalFormatting>
  <conditionalFormatting sqref="CO40:CO79">
    <cfRule type="expression" dxfId="6486" priority="1140" stopIfTrue="1">
      <formula>IF($CO40&gt;$CO$34,1)</formula>
    </cfRule>
  </conditionalFormatting>
  <conditionalFormatting sqref="CP40:CP79">
    <cfRule type="expression" dxfId="6485" priority="1139" stopIfTrue="1">
      <formula>IF($CP40&gt;$CP$34,1)</formula>
    </cfRule>
  </conditionalFormatting>
  <conditionalFormatting sqref="CQ40:CQ79">
    <cfRule type="expression" dxfId="6484" priority="1138" stopIfTrue="1">
      <formula>IF($CQ40&gt;$CQ$34,1)</formula>
    </cfRule>
  </conditionalFormatting>
  <conditionalFormatting sqref="CR40:CR79">
    <cfRule type="expression" dxfId="6483" priority="1137" stopIfTrue="1">
      <formula>IF($CR40&gt;$CR$34,1)</formula>
    </cfRule>
  </conditionalFormatting>
  <conditionalFormatting sqref="CS40:CS79">
    <cfRule type="expression" dxfId="6482" priority="1136" stopIfTrue="1">
      <formula>IF($CS40&gt;$CS$34,1)</formula>
    </cfRule>
  </conditionalFormatting>
  <conditionalFormatting sqref="CT40:CT79">
    <cfRule type="expression" dxfId="6481" priority="1135" stopIfTrue="1">
      <formula>IF($CT40&gt;$CT$34,1)</formula>
    </cfRule>
  </conditionalFormatting>
  <conditionalFormatting sqref="CU40:CU79">
    <cfRule type="expression" dxfId="6480" priority="1134" stopIfTrue="1">
      <formula>IF($CU40&gt;$CU$34,1)</formula>
    </cfRule>
  </conditionalFormatting>
  <conditionalFormatting sqref="CV40:CV79">
    <cfRule type="expression" dxfId="6479" priority="1132" stopIfTrue="1">
      <formula>IF($CV40&gt;$CV$34,1)</formula>
    </cfRule>
  </conditionalFormatting>
  <conditionalFormatting sqref="CW40:CW79">
    <cfRule type="expression" dxfId="6478" priority="1131" stopIfTrue="1">
      <formula>IF($CW40&gt;$CW$34,1)</formula>
    </cfRule>
  </conditionalFormatting>
  <conditionalFormatting sqref="BO40:BO79">
    <cfRule type="expression" dxfId="6477" priority="1130" stopIfTrue="1">
      <formula>IF($BO40&gt;$BO$34,1)</formula>
    </cfRule>
  </conditionalFormatting>
  <conditionalFormatting sqref="AH39:AH79">
    <cfRule type="expression" dxfId="6476" priority="1128" stopIfTrue="1">
      <formula>IF($AH39&gt;$AH$34,1)</formula>
    </cfRule>
  </conditionalFormatting>
  <conditionalFormatting sqref="AI39:AI43 AI45:AI58 AI60:AI79">
    <cfRule type="expression" dxfId="6475" priority="1127" stopIfTrue="1">
      <formula>IF($AI39&gt;$AI$34,1)</formula>
    </cfRule>
  </conditionalFormatting>
  <conditionalFormatting sqref="CY39:CY79">
    <cfRule type="expression" dxfId="6474" priority="1126" stopIfTrue="1">
      <formula>IF($CY39&gt;$CY$34,1)</formula>
    </cfRule>
  </conditionalFormatting>
  <conditionalFormatting sqref="DA39:DA79">
    <cfRule type="expression" dxfId="6473" priority="1124" stopIfTrue="1">
      <formula>IF($DA39&gt;$DA$34,1)</formula>
    </cfRule>
  </conditionalFormatting>
  <conditionalFormatting sqref="DB40:DB79">
    <cfRule type="expression" dxfId="6472" priority="1123" stopIfTrue="1">
      <formula>IF($DB40&gt;$DB$34,1)</formula>
    </cfRule>
  </conditionalFormatting>
  <conditionalFormatting sqref="DC40:DC79">
    <cfRule type="expression" dxfId="6471" priority="1122" stopIfTrue="1">
      <formula>IF($DC40&gt;$DC$34,1)</formula>
    </cfRule>
  </conditionalFormatting>
  <conditionalFormatting sqref="DD40:DD79">
    <cfRule type="expression" dxfId="6470" priority="1121" stopIfTrue="1">
      <formula>IF($DD40&gt;$DD$34,1)</formula>
    </cfRule>
  </conditionalFormatting>
  <conditionalFormatting sqref="DE40:DE79">
    <cfRule type="expression" dxfId="6469" priority="1120" stopIfTrue="1">
      <formula>IF($DE40&gt;$DE$34,1)</formula>
    </cfRule>
  </conditionalFormatting>
  <conditionalFormatting sqref="DG40:DG79">
    <cfRule type="expression" dxfId="6468" priority="1118" stopIfTrue="1">
      <formula>IF($DG40&gt;$DG$34,1)</formula>
    </cfRule>
  </conditionalFormatting>
  <conditionalFormatting sqref="DH40:DH79">
    <cfRule type="expression" dxfId="6467" priority="1117" stopIfTrue="1">
      <formula>IF($DH40&gt;$DH$34,1)</formula>
    </cfRule>
  </conditionalFormatting>
  <conditionalFormatting sqref="DI40:DI79">
    <cfRule type="expression" dxfId="6466" priority="1116" stopIfTrue="1">
      <formula>IF($DI$39&gt;$DI$34,1)</formula>
    </cfRule>
  </conditionalFormatting>
  <conditionalFormatting sqref="DJ40:DJ79">
    <cfRule type="expression" dxfId="6465" priority="1115" stopIfTrue="1">
      <formula>IF($DJ40&gt;$DJ$34,1)</formula>
    </cfRule>
  </conditionalFormatting>
  <conditionalFormatting sqref="DK40:DK79">
    <cfRule type="expression" dxfId="6464" priority="1114" stopIfTrue="1">
      <formula>IF($DK40&gt;$DK$34,1)</formula>
    </cfRule>
  </conditionalFormatting>
  <conditionalFormatting sqref="DL40:DL79">
    <cfRule type="expression" dxfId="6463" priority="1113" stopIfTrue="1">
      <formula>IF($DL$39&gt;$DL$34,1)</formula>
    </cfRule>
  </conditionalFormatting>
  <conditionalFormatting sqref="DM40:DM79">
    <cfRule type="expression" dxfId="6462" priority="1112" stopIfTrue="1">
      <formula>IF($DM40&gt;$DM$34,1)</formula>
    </cfRule>
  </conditionalFormatting>
  <conditionalFormatting sqref="DN40:DN79">
    <cfRule type="expression" dxfId="6461" priority="1111" stopIfTrue="1">
      <formula>IF($DN40&gt;$DN$34,1)</formula>
    </cfRule>
  </conditionalFormatting>
  <conditionalFormatting sqref="DO40:DO79">
    <cfRule type="expression" dxfId="6460" priority="1110" stopIfTrue="1">
      <formula>IF($DO40&gt;$DO$34,1)</formula>
    </cfRule>
  </conditionalFormatting>
  <conditionalFormatting sqref="DP40:DP79">
    <cfRule type="expression" dxfId="6459" priority="1109" stopIfTrue="1">
      <formula>IF($DP40&gt;$DP$34,1)</formula>
    </cfRule>
  </conditionalFormatting>
  <conditionalFormatting sqref="DQ40:DQ79">
    <cfRule type="expression" dxfId="6458" priority="1108" stopIfTrue="1">
      <formula>IF($DQ40&gt;$DQ$34,1)</formula>
    </cfRule>
  </conditionalFormatting>
  <conditionalFormatting sqref="DR40:DR79">
    <cfRule type="expression" dxfId="6457" priority="1107" stopIfTrue="1">
      <formula>IF($DR40&gt;$DR$34,1)</formula>
    </cfRule>
  </conditionalFormatting>
  <conditionalFormatting sqref="DS40:DS79">
    <cfRule type="expression" dxfId="6456" priority="1106" stopIfTrue="1">
      <formula>IF($DS40&gt;$DS$34,1)</formula>
    </cfRule>
  </conditionalFormatting>
  <conditionalFormatting sqref="DT40:DT79">
    <cfRule type="expression" dxfId="6455" priority="1105" stopIfTrue="1">
      <formula>IF($DT40&gt;$DT$34,1)</formula>
    </cfRule>
  </conditionalFormatting>
  <conditionalFormatting sqref="DU40:DU79">
    <cfRule type="expression" dxfId="6454" priority="1104" stopIfTrue="1">
      <formula>IF($DU40&gt;$DU$34,1)</formula>
    </cfRule>
  </conditionalFormatting>
  <conditionalFormatting sqref="DV40:DV79">
    <cfRule type="expression" dxfId="6453" priority="1103" stopIfTrue="1">
      <formula>IF($DV40&gt;$DV$34,1)</formula>
    </cfRule>
  </conditionalFormatting>
  <conditionalFormatting sqref="DW40:DW79">
    <cfRule type="expression" dxfId="6452" priority="1102" stopIfTrue="1">
      <formula>IF($DW40&gt;$DW$34,1)</formula>
    </cfRule>
  </conditionalFormatting>
  <conditionalFormatting sqref="DX40:DX79">
    <cfRule type="expression" dxfId="6451" priority="1101" stopIfTrue="1">
      <formula>IF($DX40&gt;$DX$34,1)</formula>
    </cfRule>
  </conditionalFormatting>
  <conditionalFormatting sqref="DY40:DY79">
    <cfRule type="expression" dxfId="6450" priority="1100" stopIfTrue="1">
      <formula>IF($DY40&gt;$DY$34,1)</formula>
    </cfRule>
  </conditionalFormatting>
  <conditionalFormatting sqref="DZ40:DZ79">
    <cfRule type="expression" dxfId="6449" priority="1099" stopIfTrue="1">
      <formula>IF($DZ40&gt;$DZ$34,1)</formula>
    </cfRule>
  </conditionalFormatting>
  <conditionalFormatting sqref="EA40:EA79">
    <cfRule type="expression" dxfId="6448" priority="1098" stopIfTrue="1">
      <formula>IF($EA40&gt;$EA$34,1)</formula>
    </cfRule>
  </conditionalFormatting>
  <conditionalFormatting sqref="EB40:EB79">
    <cfRule type="expression" dxfId="6447" priority="1097" stopIfTrue="1">
      <formula>IF($EB40&gt;$EB$34,1)</formula>
    </cfRule>
  </conditionalFormatting>
  <conditionalFormatting sqref="EC40:EC79">
    <cfRule type="expression" dxfId="6446" priority="1096" stopIfTrue="1">
      <formula>IF($EC$39&gt;$EC$34,1)</formula>
    </cfRule>
  </conditionalFormatting>
  <conditionalFormatting sqref="ED40:ED79">
    <cfRule type="expression" dxfId="6445" priority="1095" stopIfTrue="1">
      <formula>IF($ED40&gt;$ED$34,1)</formula>
    </cfRule>
  </conditionalFormatting>
  <conditionalFormatting sqref="CZ39:CZ79">
    <cfRule type="expression" dxfId="6444" priority="1094" stopIfTrue="1">
      <formula>IF($CZ39&gt;$CZ$34,1)</formula>
    </cfRule>
  </conditionalFormatting>
  <conditionalFormatting sqref="EF39:EF79">
    <cfRule type="expression" dxfId="6443" priority="1093" stopIfTrue="1">
      <formula>IF($EF39&gt;$EF$34,1)</formula>
    </cfRule>
  </conditionalFormatting>
  <conditionalFormatting sqref="EH39:EH79">
    <cfRule type="expression" dxfId="6442" priority="1092" stopIfTrue="1">
      <formula>IF($EH39&gt;$EH$34,1)</formula>
    </cfRule>
  </conditionalFormatting>
  <conditionalFormatting sqref="EI39:EI79">
    <cfRule type="expression" dxfId="6441" priority="1091" stopIfTrue="1">
      <formula>IF($EI39&gt;$EI$34,1)</formula>
    </cfRule>
  </conditionalFormatting>
  <conditionalFormatting sqref="EJ39:EJ79">
    <cfRule type="expression" dxfId="6440" priority="1090" stopIfTrue="1">
      <formula>IF($EJ39&gt;$EJ$34,1)</formula>
    </cfRule>
  </conditionalFormatting>
  <conditionalFormatting sqref="EK39:EK79">
    <cfRule type="expression" dxfId="6439" priority="1089" stopIfTrue="1">
      <formula>IF($EK39&gt;$EK$34,1)</formula>
    </cfRule>
  </conditionalFormatting>
  <conditionalFormatting sqref="EL39:EL79">
    <cfRule type="expression" dxfId="6438" priority="1088" stopIfTrue="1">
      <formula>IF($EL39&gt;$EL$34,1)</formula>
    </cfRule>
  </conditionalFormatting>
  <conditionalFormatting sqref="EM39:EM79">
    <cfRule type="expression" dxfId="6437" priority="1087" stopIfTrue="1">
      <formula>IF($EM39&gt;$EM$34,1)</formula>
    </cfRule>
  </conditionalFormatting>
  <conditionalFormatting sqref="EN39:EN79">
    <cfRule type="expression" dxfId="6436" priority="1086" stopIfTrue="1">
      <formula>IF($EN39&gt;$EN$34,1)</formula>
    </cfRule>
  </conditionalFormatting>
  <conditionalFormatting sqref="EO39:EO79">
    <cfRule type="expression" dxfId="6435" priority="1085" stopIfTrue="1">
      <formula>IF($EO39&gt;$EO$34,1)</formula>
    </cfRule>
  </conditionalFormatting>
  <conditionalFormatting sqref="EP39:EP79">
    <cfRule type="expression" dxfId="6434" priority="1084" stopIfTrue="1">
      <formula>IF($EP$39&gt;$EP$34,1)</formula>
    </cfRule>
  </conditionalFormatting>
  <conditionalFormatting sqref="EQ39:EQ79">
    <cfRule type="expression" dxfId="6433" priority="1083" stopIfTrue="1">
      <formula>IF($EQ39&gt;$EQ$34,1)</formula>
    </cfRule>
  </conditionalFormatting>
  <conditionalFormatting sqref="ER39:ER79">
    <cfRule type="expression" dxfId="6432" priority="1082" stopIfTrue="1">
      <formula>IF($ER39&gt;$ER$34,1)</formula>
    </cfRule>
  </conditionalFormatting>
  <conditionalFormatting sqref="ES39:ES79">
    <cfRule type="expression" dxfId="6431" priority="1081" stopIfTrue="1">
      <formula>IF($ES$39&gt;$ES$34,1)</formula>
    </cfRule>
  </conditionalFormatting>
  <conditionalFormatting sqref="ET39:ET79">
    <cfRule type="expression" dxfId="6430" priority="1080" stopIfTrue="1">
      <formula>IF($ET39&gt;$ET$34,1)</formula>
    </cfRule>
  </conditionalFormatting>
  <conditionalFormatting sqref="EU39:EU79">
    <cfRule type="expression" dxfId="6429" priority="1079" stopIfTrue="1">
      <formula>IF($EU39&gt;$EU$34,1)</formula>
    </cfRule>
  </conditionalFormatting>
  <conditionalFormatting sqref="EV39:EV79">
    <cfRule type="expression" dxfId="6428" priority="1078" stopIfTrue="1">
      <formula>IF($EV39&gt;$EV$34,1)</formula>
    </cfRule>
  </conditionalFormatting>
  <conditionalFormatting sqref="EW39:EW79">
    <cfRule type="expression" dxfId="6427" priority="1077" stopIfTrue="1">
      <formula>IF($EW39&gt;$EW$34,1)</formula>
    </cfRule>
  </conditionalFormatting>
  <conditionalFormatting sqref="EX39:EX79">
    <cfRule type="expression" dxfId="6426" priority="1076" stopIfTrue="1">
      <formula>IF($EX39&gt;$EX$34,1)</formula>
    </cfRule>
  </conditionalFormatting>
  <conditionalFormatting sqref="EY39:EY79">
    <cfRule type="expression" dxfId="6425" priority="1075" stopIfTrue="1">
      <formula>IF($EY39&gt;$EY$34,1)</formula>
    </cfRule>
  </conditionalFormatting>
  <conditionalFormatting sqref="EZ39:EZ79">
    <cfRule type="expression" dxfId="6424" priority="1074" stopIfTrue="1">
      <formula>IF($EZ39&gt;$EZ$34,1)</formula>
    </cfRule>
  </conditionalFormatting>
  <conditionalFormatting sqref="FA39:FA79">
    <cfRule type="expression" dxfId="6423" priority="1073" stopIfTrue="1">
      <formula>IF($FA39&gt;$FA$34,1)</formula>
    </cfRule>
  </conditionalFormatting>
  <conditionalFormatting sqref="FB39:FB79">
    <cfRule type="expression" dxfId="6422" priority="1072" stopIfTrue="1">
      <formula>IF($FB39&gt;$FB$34,1)</formula>
    </cfRule>
  </conditionalFormatting>
  <conditionalFormatting sqref="FC39:FC79">
    <cfRule type="expression" dxfId="6421" priority="1071" stopIfTrue="1">
      <formula>IF($FC39&gt;$FC$34,1)</formula>
    </cfRule>
  </conditionalFormatting>
  <conditionalFormatting sqref="FD39:FD79">
    <cfRule type="expression" dxfId="6420" priority="1070" stopIfTrue="1">
      <formula>IF($FD39&gt;$FD$34,1)</formula>
    </cfRule>
  </conditionalFormatting>
  <conditionalFormatting sqref="FE39:FE79">
    <cfRule type="expression" dxfId="6419" priority="1069" stopIfTrue="1">
      <formula>IF($FE39&gt;$FE$34,1)</formula>
    </cfRule>
  </conditionalFormatting>
  <conditionalFormatting sqref="FF39:FF79">
    <cfRule type="expression" dxfId="6418" priority="1068" stopIfTrue="1">
      <formula>IF($FF39&gt;$FF$34,1)</formula>
    </cfRule>
  </conditionalFormatting>
  <conditionalFormatting sqref="FG39:FG79">
    <cfRule type="expression" dxfId="6417" priority="1067" stopIfTrue="1">
      <formula>IF($FG39&gt;$FG$34,1)</formula>
    </cfRule>
  </conditionalFormatting>
  <conditionalFormatting sqref="FH39:FH79">
    <cfRule type="expression" dxfId="6416" priority="1066" stopIfTrue="1">
      <formula>IF($FH39&gt;$FH$34,1)</formula>
    </cfRule>
  </conditionalFormatting>
  <conditionalFormatting sqref="FI39:FI79">
    <cfRule type="expression" dxfId="6415" priority="1065" stopIfTrue="1">
      <formula>IF($FI39&gt;$FI$34,1)</formula>
    </cfRule>
  </conditionalFormatting>
  <conditionalFormatting sqref="FJ39:FJ79">
    <cfRule type="expression" dxfId="6414" priority="1064" stopIfTrue="1">
      <formula>IF($FJ$39&gt;$FJ$34,1)</formula>
    </cfRule>
  </conditionalFormatting>
  <conditionalFormatting sqref="FK39:FK79">
    <cfRule type="expression" dxfId="6413" priority="1063" stopIfTrue="1">
      <formula>IF($FK39&gt;$FK$34,1)</formula>
    </cfRule>
  </conditionalFormatting>
  <conditionalFormatting sqref="EG39:EG79">
    <cfRule type="expression" dxfId="6412" priority="1062" stopIfTrue="1">
      <formula>IF($EG39&gt;$EG$34,1)</formula>
    </cfRule>
  </conditionalFormatting>
  <conditionalFormatting sqref="FM39:FM79">
    <cfRule type="expression" dxfId="6411" priority="1061" stopIfTrue="1">
      <formula>IF($FM39&gt;$FM$34,1)</formula>
    </cfRule>
  </conditionalFormatting>
  <conditionalFormatting sqref="FO39:FO79">
    <cfRule type="expression" dxfId="6410" priority="1060" stopIfTrue="1">
      <formula>IF($FO39&gt;$FO$34,1)</formula>
    </cfRule>
  </conditionalFormatting>
  <conditionalFormatting sqref="FP39:FP79">
    <cfRule type="expression" dxfId="6409" priority="1059" stopIfTrue="1">
      <formula>IF($FP39&gt;$FP$34,1)</formula>
    </cfRule>
  </conditionalFormatting>
  <conditionalFormatting sqref="FQ39:FQ79">
    <cfRule type="expression" dxfId="6408" priority="1058" stopIfTrue="1">
      <formula>IF($FQ39&gt;$FQ$34,1)</formula>
    </cfRule>
  </conditionalFormatting>
  <conditionalFormatting sqref="FR39:FR79">
    <cfRule type="expression" dxfId="6407" priority="1057" stopIfTrue="1">
      <formula>IF($FR39&gt;$FR$34,1)</formula>
    </cfRule>
  </conditionalFormatting>
  <conditionalFormatting sqref="GA39:GA79">
    <cfRule type="expression" dxfId="6406" priority="1048" stopIfTrue="1">
      <formula>IF($GA39&gt;$GA$34,1)</formula>
    </cfRule>
  </conditionalFormatting>
  <conditionalFormatting sqref="GB39:GB79">
    <cfRule type="expression" dxfId="6405" priority="1047" stopIfTrue="1">
      <formula>IF($GB39&gt;$GB$34,1)</formula>
    </cfRule>
  </conditionalFormatting>
  <conditionalFormatting sqref="GC39:GC79">
    <cfRule type="expression" dxfId="6404" priority="1046" stopIfTrue="1">
      <formula>IF($GC39&gt;$GC$34,1)</formula>
    </cfRule>
  </conditionalFormatting>
  <conditionalFormatting sqref="GD39:GD79">
    <cfRule type="expression" dxfId="6403" priority="1045" stopIfTrue="1">
      <formula>IF($GD39&gt;$GD$34,1)</formula>
    </cfRule>
  </conditionalFormatting>
  <conditionalFormatting sqref="GE39:GE79">
    <cfRule type="expression" dxfId="6402" priority="1044" stopIfTrue="1">
      <formula>IF($GE39&gt;$GE$34,1)</formula>
    </cfRule>
  </conditionalFormatting>
  <conditionalFormatting sqref="GF39:GF79">
    <cfRule type="expression" dxfId="6401" priority="1043" stopIfTrue="1">
      <formula>IF($GF39&gt;$GF$34,1)</formula>
    </cfRule>
  </conditionalFormatting>
  <conditionalFormatting sqref="GG39:GG79">
    <cfRule type="expression" dxfId="6400" priority="1042" stopIfTrue="1">
      <formula>IF($GG39&gt;$GG$34,1)</formula>
    </cfRule>
  </conditionalFormatting>
  <conditionalFormatting sqref="GH39:GH79">
    <cfRule type="expression" dxfId="6399" priority="1041" stopIfTrue="1">
      <formula>IF($GH39&gt;$GH$34,1)</formula>
    </cfRule>
  </conditionalFormatting>
  <conditionalFormatting sqref="GI39:GI79">
    <cfRule type="expression" dxfId="6398" priority="1040" stopIfTrue="1">
      <formula>IF($GI39&gt;$GI$34,1)</formula>
    </cfRule>
  </conditionalFormatting>
  <conditionalFormatting sqref="GJ39:GJ79">
    <cfRule type="expression" dxfId="6397" priority="1039" stopIfTrue="1">
      <formula>IF($GJ39&gt;$GJ$34,1)</formula>
    </cfRule>
  </conditionalFormatting>
  <conditionalFormatting sqref="GK39:GK79">
    <cfRule type="expression" dxfId="6396" priority="1038" stopIfTrue="1">
      <formula>IF($GK39&gt;$GK$34,1)</formula>
    </cfRule>
  </conditionalFormatting>
  <conditionalFormatting sqref="GL39:GL79">
    <cfRule type="expression" dxfId="6395" priority="1037" stopIfTrue="1">
      <formula>IF($GL39&gt;$GL$34,1)</formula>
    </cfRule>
  </conditionalFormatting>
  <conditionalFormatting sqref="GM39:GM79">
    <cfRule type="expression" dxfId="6394" priority="1036" stopIfTrue="1">
      <formula>IF($GM39&gt;$GM$34,1)</formula>
    </cfRule>
  </conditionalFormatting>
  <conditionalFormatting sqref="GN39:GN79">
    <cfRule type="expression" dxfId="6393" priority="1035" stopIfTrue="1">
      <formula>IF($GN39&gt;$GN$34,1)</formula>
    </cfRule>
  </conditionalFormatting>
  <conditionalFormatting sqref="GO39:GO79">
    <cfRule type="expression" dxfId="6392" priority="1034" stopIfTrue="1">
      <formula>IF($GO39&gt;$GO$34,1)</formula>
    </cfRule>
  </conditionalFormatting>
  <conditionalFormatting sqref="GP39:GP79">
    <cfRule type="expression" dxfId="6391" priority="1033" stopIfTrue="1">
      <formula>IF(_gpI39&gt;$GP$34,1)</formula>
    </cfRule>
  </conditionalFormatting>
  <conditionalFormatting sqref="GQ39:GQ79">
    <cfRule type="expression" dxfId="6390" priority="1032" stopIfTrue="1">
      <formula>IF($GQ$39&gt;$GQ$34,1)</formula>
    </cfRule>
  </conditionalFormatting>
  <conditionalFormatting sqref="GR39:GR79">
    <cfRule type="expression" dxfId="6389" priority="1031" stopIfTrue="1">
      <formula>IF($GR39&gt;$GR$34,1)</formula>
    </cfRule>
  </conditionalFormatting>
  <conditionalFormatting sqref="FN39:FN79">
    <cfRule type="expression" dxfId="6388" priority="1030" stopIfTrue="1">
      <formula>IF($FN39&gt;$FN$34,1)</formula>
    </cfRule>
  </conditionalFormatting>
  <conditionalFormatting sqref="GT39:GT78">
    <cfRule type="expression" dxfId="6387" priority="1029" stopIfTrue="1">
      <formula>IF($GT39&gt;$GT$34,1)</formula>
    </cfRule>
  </conditionalFormatting>
  <conditionalFormatting sqref="GV39:GV78">
    <cfRule type="expression" dxfId="6386" priority="1028" stopIfTrue="1">
      <formula>IF($GV39&gt;$GV$34,1)</formula>
    </cfRule>
  </conditionalFormatting>
  <conditionalFormatting sqref="GW40:GW78">
    <cfRule type="expression" dxfId="6385" priority="1027" stopIfTrue="1">
      <formula>IF($GW40&gt;$GW$34,1)</formula>
    </cfRule>
  </conditionalFormatting>
  <conditionalFormatting sqref="HA40:HA78">
    <cfRule type="expression" dxfId="6384" priority="1023" stopIfTrue="1">
      <formula>IF($HA40&gt;$HA$34,1)</formula>
    </cfRule>
  </conditionalFormatting>
  <conditionalFormatting sqref="HB40:HB78">
    <cfRule type="expression" dxfId="6383" priority="1022" stopIfTrue="1">
      <formula>IF($HB40&gt;$HB$34,1)</formula>
    </cfRule>
  </conditionalFormatting>
  <conditionalFormatting sqref="HC40:HC78">
    <cfRule type="expression" dxfId="6382" priority="1021" stopIfTrue="1">
      <formula>IF($HC40&gt;$HC$34,1)</formula>
    </cfRule>
  </conditionalFormatting>
  <conditionalFormatting sqref="HD40:HD78">
    <cfRule type="expression" dxfId="6381" priority="1020" stopIfTrue="1">
      <formula>IF($HD$39&gt;$HD$34,1)</formula>
    </cfRule>
  </conditionalFormatting>
  <conditionalFormatting sqref="HE40:HE78">
    <cfRule type="expression" dxfId="6380" priority="1019" stopIfTrue="1">
      <formula>IF($HE40&gt;$HE$34,1)</formula>
    </cfRule>
  </conditionalFormatting>
  <conditionalFormatting sqref="HF40:HF78">
    <cfRule type="expression" dxfId="6379" priority="1018" stopIfTrue="1">
      <formula>IF($HF40&gt;$HF$34,1)</formula>
    </cfRule>
  </conditionalFormatting>
  <conditionalFormatting sqref="HH40:HH78">
    <cfRule type="expression" dxfId="6378" priority="1016" stopIfTrue="1">
      <formula>IF($HH40&gt;$HH$34,1)</formula>
    </cfRule>
  </conditionalFormatting>
  <conditionalFormatting sqref="HI40:HI78">
    <cfRule type="expression" dxfId="6377" priority="1015" stopIfTrue="1">
      <formula>IF($HI40&gt;$HI$34,1)</formula>
    </cfRule>
  </conditionalFormatting>
  <conditionalFormatting sqref="HJ40:HJ78">
    <cfRule type="expression" dxfId="6376" priority="1014" stopIfTrue="1">
      <formula>IF($HJ40&gt;$HJ$34,1)</formula>
    </cfRule>
  </conditionalFormatting>
  <conditionalFormatting sqref="HK40:HK78">
    <cfRule type="expression" dxfId="6375" priority="1013" stopIfTrue="1">
      <formula>IF($HK40&gt;$HK$34,1)</formula>
    </cfRule>
  </conditionalFormatting>
  <conditionalFormatting sqref="HL40:HL78">
    <cfRule type="expression" dxfId="6374" priority="1012" stopIfTrue="1">
      <formula>IF($HL40&gt;$HL$34,1)</formula>
    </cfRule>
  </conditionalFormatting>
  <conditionalFormatting sqref="HM40:HM78">
    <cfRule type="expression" dxfId="6373" priority="1011" stopIfTrue="1">
      <formula>IF($HM40&gt;$HM$34,1)</formula>
    </cfRule>
  </conditionalFormatting>
  <conditionalFormatting sqref="HN40:HN78">
    <cfRule type="expression" dxfId="6372" priority="1010" stopIfTrue="1">
      <formula>IF($HN40&gt;$HN$34,1)</formula>
    </cfRule>
  </conditionalFormatting>
  <conditionalFormatting sqref="HO40:HO78">
    <cfRule type="expression" dxfId="6371" priority="1009" stopIfTrue="1">
      <formula>IF($HO40&gt;$HO$34,1)</formula>
    </cfRule>
  </conditionalFormatting>
  <conditionalFormatting sqref="HP40:HP78">
    <cfRule type="expression" dxfId="6370" priority="1008" stopIfTrue="1">
      <formula>IF($HP40&gt;$HP$34,1)</formula>
    </cfRule>
  </conditionalFormatting>
  <conditionalFormatting sqref="HQ40:HQ78">
    <cfRule type="expression" dxfId="6369" priority="1007" stopIfTrue="1">
      <formula>IF($HQ40&gt;$HQ$34,1)</formula>
    </cfRule>
  </conditionalFormatting>
  <conditionalFormatting sqref="HR40:HR78">
    <cfRule type="expression" dxfId="6368" priority="1006" stopIfTrue="1">
      <formula>IF($HR40&gt;$HR$34,1)</formula>
    </cfRule>
  </conditionalFormatting>
  <conditionalFormatting sqref="HS40:HS78">
    <cfRule type="expression" dxfId="6367" priority="1005" stopIfTrue="1">
      <formula>IF($HS40&gt;$HS$34,1)</formula>
    </cfRule>
  </conditionalFormatting>
  <conditionalFormatting sqref="HT40:HT78">
    <cfRule type="expression" dxfId="6366" priority="1004" stopIfTrue="1">
      <formula>IF($HT40&gt;$HT$34,1)</formula>
    </cfRule>
  </conditionalFormatting>
  <conditionalFormatting sqref="HU40:HU78">
    <cfRule type="expression" dxfId="6365" priority="1003" stopIfTrue="1">
      <formula>IF($HU40&gt;$HU$34,1)</formula>
    </cfRule>
  </conditionalFormatting>
  <conditionalFormatting sqref="HV40:HV78">
    <cfRule type="expression" dxfId="6364" priority="1002" stopIfTrue="1">
      <formula>IF($HV40&gt;$HV$34,1)</formula>
    </cfRule>
  </conditionalFormatting>
  <conditionalFormatting sqref="HW40:HW78">
    <cfRule type="expression" dxfId="6363" priority="1001" stopIfTrue="1">
      <formula>IF($HW40&gt;$HW$34,1)</formula>
    </cfRule>
  </conditionalFormatting>
  <conditionalFormatting sqref="GU39:GU78">
    <cfRule type="expression" dxfId="6362" priority="997" stopIfTrue="1">
      <formula>IF($GU39&gt;$GU$34,1)</formula>
    </cfRule>
  </conditionalFormatting>
  <conditionalFormatting sqref="GX40:GX78">
    <cfRule type="expression" dxfId="6361" priority="996" stopIfTrue="1">
      <formula>IF($GX40&gt;$GX$34,1)</formula>
    </cfRule>
  </conditionalFormatting>
  <conditionalFormatting sqref="GY40:GY78">
    <cfRule type="expression" dxfId="6360" priority="995" stopIfTrue="1">
      <formula>IF($GY40&gt;$GY$34,1)</formula>
    </cfRule>
  </conditionalFormatting>
  <conditionalFormatting sqref="HG40:HG78">
    <cfRule type="expression" dxfId="6359" priority="994" stopIfTrue="1">
      <formula>IF($HG40&gt;$HG$34,1)</formula>
    </cfRule>
  </conditionalFormatting>
  <conditionalFormatting sqref="HX40:HX78">
    <cfRule type="expression" dxfId="6358" priority="993" stopIfTrue="1">
      <formula>IF($HX40&gt;$HX$34,1)</formula>
    </cfRule>
  </conditionalFormatting>
  <conditionalFormatting sqref="HY40:HY78">
    <cfRule type="expression" dxfId="6357" priority="992" stopIfTrue="1">
      <formula>IF($HY40&gt;$HY$34,1)</formula>
    </cfRule>
  </conditionalFormatting>
  <conditionalFormatting sqref="C13">
    <cfRule type="cellIs" dxfId="6356" priority="2273" stopIfTrue="1" operator="lessThan">
      <formula>$C$7</formula>
    </cfRule>
    <cfRule type="cellIs" dxfId="6355" priority="2274" stopIfTrue="1" operator="greaterThanOrEqual">
      <formula>$C$7</formula>
    </cfRule>
  </conditionalFormatting>
  <conditionalFormatting sqref="AI44 AI59">
    <cfRule type="expression" dxfId="6354" priority="2278" stopIfTrue="1">
      <formula>IF($AI44&gt;$AI$34,1)</formula>
    </cfRule>
  </conditionalFormatting>
  <conditionalFormatting sqref="BS46">
    <cfRule type="expression" dxfId="6353" priority="2280" stopIfTrue="1">
      <formula>IF($BS46&gt;$BS$34,1)</formula>
    </cfRule>
  </conditionalFormatting>
  <conditionalFormatting sqref="BP40:BP78">
    <cfRule type="expression" dxfId="6352" priority="1164" stopIfTrue="1">
      <formula>IF($BP41&gt;$BP$34,1)</formula>
    </cfRule>
  </conditionalFormatting>
  <conditionalFormatting sqref="BP79">
    <cfRule type="expression" dxfId="6351" priority="2282" stopIfTrue="1">
      <formula>IF($BP81&gt;$BP$34,1)</formula>
    </cfRule>
  </conditionalFormatting>
  <conditionalFormatting sqref="AN37:BP37 BU37:CW37 DB37:ED37 EI37:FK37 FP37:GR37 GW37:HY37 G37:AI37">
    <cfRule type="cellIs" dxfId="6350" priority="2283" stopIfTrue="1" operator="equal">
      <formula>"Completed"</formula>
    </cfRule>
    <cfRule type="cellIs" dxfId="6349" priority="2284" stopIfTrue="1" operator="equal">
      <formula>"Delayed - amber"</formula>
    </cfRule>
    <cfRule type="cellIs" dxfId="6348" priority="2285" stopIfTrue="1" operator="equal">
      <formula>"Delayed - red"</formula>
    </cfRule>
  </conditionalFormatting>
  <conditionalFormatting sqref="AO39:AO79">
    <cfRule type="expression" dxfId="6347" priority="989" stopIfTrue="1">
      <formula>IF($H39&gt;$H$34,1)</formula>
    </cfRule>
  </conditionalFormatting>
  <conditionalFormatting sqref="AP39:AP79">
    <cfRule type="expression" dxfId="6346" priority="988" stopIfTrue="1">
      <formula>IF($I39&gt;$I$34,1)</formula>
    </cfRule>
  </conditionalFormatting>
  <conditionalFormatting sqref="AQ39">
    <cfRule type="expression" dxfId="6345" priority="987" stopIfTrue="1">
      <formula>IF($J39&gt;$J$34,1)</formula>
    </cfRule>
  </conditionalFormatting>
  <conditionalFormatting sqref="AR39">
    <cfRule type="expression" dxfId="6344" priority="986" stopIfTrue="1">
      <formula>IF($K39&gt;$K$34,1)</formula>
    </cfRule>
  </conditionalFormatting>
  <conditionalFormatting sqref="AS39">
    <cfRule type="expression" dxfId="6343" priority="985" stopIfTrue="1">
      <formula>IF($L39&gt;$L$34,1)</formula>
    </cfRule>
  </conditionalFormatting>
  <conditionalFormatting sqref="AT39">
    <cfRule type="expression" dxfId="6342" priority="984" stopIfTrue="1">
      <formula>IF($M39&gt;$M$34,1)</formula>
    </cfRule>
  </conditionalFormatting>
  <conditionalFormatting sqref="AU39">
    <cfRule type="expression" dxfId="6341" priority="983" stopIfTrue="1">
      <formula>IF($N39&gt;$N$34,1)</formula>
    </cfRule>
  </conditionalFormatting>
  <conditionalFormatting sqref="AV39">
    <cfRule type="expression" dxfId="6340" priority="982" stopIfTrue="1">
      <formula>IF($O39&gt;$O$34,1)</formula>
    </cfRule>
  </conditionalFormatting>
  <conditionalFormatting sqref="AW39">
    <cfRule type="expression" dxfId="6339" priority="981" stopIfTrue="1">
      <formula>IF($P39&gt;$P$34,1)</formula>
    </cfRule>
  </conditionalFormatting>
  <conditionalFormatting sqref="AX39">
    <cfRule type="expression" dxfId="6338" priority="980" stopIfTrue="1">
      <formula>IF($Q39&gt;$Q$34,1)</formula>
    </cfRule>
  </conditionalFormatting>
  <conditionalFormatting sqref="AY39">
    <cfRule type="expression" dxfId="6337" priority="979" stopIfTrue="1">
      <formula>IF($R39&gt;$R$34,1)</formula>
    </cfRule>
  </conditionalFormatting>
  <conditionalFormatting sqref="BA39">
    <cfRule type="expression" dxfId="6336" priority="977" stopIfTrue="1">
      <formula>IF($T39&gt;$T$34,1)</formula>
    </cfRule>
  </conditionalFormatting>
  <conditionalFormatting sqref="BB39">
    <cfRule type="expression" dxfId="6335" priority="976" stopIfTrue="1">
      <formula>IF($U39&gt;$U$34,1)</formula>
    </cfRule>
  </conditionalFormatting>
  <conditionalFormatting sqref="BC39">
    <cfRule type="expression" dxfId="6334" priority="975" stopIfTrue="1">
      <formula>IF($V39&gt;$V$34,1)</formula>
    </cfRule>
  </conditionalFormatting>
  <conditionalFormatting sqref="BD39">
    <cfRule type="expression" dxfId="6333" priority="974" stopIfTrue="1">
      <formula>IF($W39&gt;$W$34,1)</formula>
    </cfRule>
  </conditionalFormatting>
  <conditionalFormatting sqref="BE39">
    <cfRule type="expression" dxfId="6332" priority="973" stopIfTrue="1">
      <formula>IF($X39&gt;$X$34,1)</formula>
    </cfRule>
  </conditionalFormatting>
  <conditionalFormatting sqref="BF39">
    <cfRule type="expression" dxfId="6331" priority="972" stopIfTrue="1">
      <formula>IF($Y39&gt;$Y$34,1)</formula>
    </cfRule>
  </conditionalFormatting>
  <conditionalFormatting sqref="BG39">
    <cfRule type="expression" dxfId="6330" priority="971" stopIfTrue="1">
      <formula>IF($Z39&gt;$Z$34,1)</formula>
    </cfRule>
  </conditionalFormatting>
  <conditionalFormatting sqref="BH39">
    <cfRule type="expression" dxfId="6329" priority="970" stopIfTrue="1">
      <formula>IF($AA39&gt;$AA$34,1)</formula>
    </cfRule>
  </conditionalFormatting>
  <conditionalFormatting sqref="BI39">
    <cfRule type="expression" dxfId="6328" priority="969" stopIfTrue="1">
      <formula>IF($AB39&gt;$AB$34,1)</formula>
    </cfRule>
  </conditionalFormatting>
  <conditionalFormatting sqref="BJ39">
    <cfRule type="expression" dxfId="6327" priority="968" stopIfTrue="1">
      <formula>IF($AC39&gt;$AC$34,1)</formula>
    </cfRule>
  </conditionalFormatting>
  <conditionalFormatting sqref="BK39">
    <cfRule type="expression" dxfId="6326" priority="967" stopIfTrue="1">
      <formula>IF($AD39&gt;$AD$34,1)</formula>
    </cfRule>
  </conditionalFormatting>
  <conditionalFormatting sqref="BL39">
    <cfRule type="expression" dxfId="6325" priority="966" stopIfTrue="1">
      <formula>IF($AE39&gt;$AE$34,1)</formula>
    </cfRule>
  </conditionalFormatting>
  <conditionalFormatting sqref="BM39">
    <cfRule type="expression" dxfId="6324" priority="965" stopIfTrue="1">
      <formula>IF($AF39&gt;$AF$34,1)</formula>
    </cfRule>
  </conditionalFormatting>
  <conditionalFormatting sqref="BN39">
    <cfRule type="expression" dxfId="6323" priority="964" stopIfTrue="1">
      <formula>IF($AG39&gt;$AG$34,1)</formula>
    </cfRule>
  </conditionalFormatting>
  <conditionalFormatting sqref="BO39">
    <cfRule type="expression" dxfId="6322" priority="963" stopIfTrue="1">
      <formula>IF($AH39&gt;$AH$34,1)</formula>
    </cfRule>
  </conditionalFormatting>
  <conditionalFormatting sqref="BP39">
    <cfRule type="expression" dxfId="6321" priority="962" stopIfTrue="1">
      <formula>IF($AI39&gt;$AI$34,1)</formula>
    </cfRule>
  </conditionalFormatting>
  <conditionalFormatting sqref="BU39">
    <cfRule type="expression" dxfId="6320" priority="961" stopIfTrue="1">
      <formula>IF($G39&gt;$G$34,1)</formula>
    </cfRule>
  </conditionalFormatting>
  <conditionalFormatting sqref="BV39">
    <cfRule type="expression" dxfId="6319" priority="960" stopIfTrue="1">
      <formula>IF($H39&gt;$H$34,1)</formula>
    </cfRule>
  </conditionalFormatting>
  <conditionalFormatting sqref="BW39">
    <cfRule type="expression" dxfId="6318" priority="959" stopIfTrue="1">
      <formula>IF($I39&gt;$I$34,1)</formula>
    </cfRule>
  </conditionalFormatting>
  <conditionalFormatting sqref="BX39">
    <cfRule type="expression" dxfId="6317" priority="958" stopIfTrue="1">
      <formula>IF($J39&gt;$J$34,1)</formula>
    </cfRule>
  </conditionalFormatting>
  <conditionalFormatting sqref="BY39">
    <cfRule type="expression" dxfId="6316" priority="957" stopIfTrue="1">
      <formula>IF($K39&gt;$K$34,1)</formula>
    </cfRule>
  </conditionalFormatting>
  <conditionalFormatting sqref="BZ39">
    <cfRule type="expression" dxfId="6315" priority="956" stopIfTrue="1">
      <formula>IF($L39&gt;$L$34,1)</formula>
    </cfRule>
  </conditionalFormatting>
  <conditionalFormatting sqref="CA39">
    <cfRule type="expression" dxfId="6314" priority="955" stopIfTrue="1">
      <formula>IF($M39&gt;$M$34,1)</formula>
    </cfRule>
  </conditionalFormatting>
  <conditionalFormatting sqref="CB39">
    <cfRule type="expression" dxfId="6313" priority="954" stopIfTrue="1">
      <formula>IF($N39&gt;$N$34,1)</formula>
    </cfRule>
  </conditionalFormatting>
  <conditionalFormatting sqref="CC39">
    <cfRule type="expression" dxfId="6312" priority="953" stopIfTrue="1">
      <formula>IF($O39&gt;$O$34,1)</formula>
    </cfRule>
  </conditionalFormatting>
  <conditionalFormatting sqref="CD39">
    <cfRule type="expression" dxfId="6311" priority="952" stopIfTrue="1">
      <formula>IF($P39&gt;$P$34,1)</formula>
    </cfRule>
  </conditionalFormatting>
  <conditionalFormatting sqref="CE39">
    <cfRule type="expression" dxfId="6310" priority="951" stopIfTrue="1">
      <formula>IF($Q39&gt;$Q$34,1)</formula>
    </cfRule>
  </conditionalFormatting>
  <conditionalFormatting sqref="CF39">
    <cfRule type="expression" dxfId="6309" priority="950" stopIfTrue="1">
      <formula>IF($R39&gt;$R$34,1)</formula>
    </cfRule>
  </conditionalFormatting>
  <conditionalFormatting sqref="CG39">
    <cfRule type="expression" dxfId="6308" priority="949" stopIfTrue="1">
      <formula>IF($S39&gt;$S$34,1)</formula>
    </cfRule>
  </conditionalFormatting>
  <conditionalFormatting sqref="CH39">
    <cfRule type="expression" dxfId="6307" priority="948" stopIfTrue="1">
      <formula>IF($T39&gt;$T$34,1)</formula>
    </cfRule>
  </conditionalFormatting>
  <conditionalFormatting sqref="CI39">
    <cfRule type="expression" dxfId="6306" priority="947" stopIfTrue="1">
      <formula>IF($U39&gt;$U$34,1)</formula>
    </cfRule>
  </conditionalFormatting>
  <conditionalFormatting sqref="CJ39">
    <cfRule type="expression" dxfId="6305" priority="946" stopIfTrue="1">
      <formula>IF($V39&gt;$V$34,1)</formula>
    </cfRule>
  </conditionalFormatting>
  <conditionalFormatting sqref="CK39">
    <cfRule type="expression" dxfId="6304" priority="945" stopIfTrue="1">
      <formula>IF($W39&gt;$W$34,1)</formula>
    </cfRule>
  </conditionalFormatting>
  <conditionalFormatting sqref="CL39">
    <cfRule type="expression" dxfId="6303" priority="944" stopIfTrue="1">
      <formula>IF($X39&gt;$X$34,1)</formula>
    </cfRule>
  </conditionalFormatting>
  <conditionalFormatting sqref="CM39">
    <cfRule type="expression" dxfId="6302" priority="943" stopIfTrue="1">
      <formula>IF($Y39&gt;$Y$34,1)</formula>
    </cfRule>
  </conditionalFormatting>
  <conditionalFormatting sqref="CN39">
    <cfRule type="expression" dxfId="6301" priority="942" stopIfTrue="1">
      <formula>IF($Z39&gt;$Z$34,1)</formula>
    </cfRule>
  </conditionalFormatting>
  <conditionalFormatting sqref="CO39">
    <cfRule type="expression" dxfId="6300" priority="941" stopIfTrue="1">
      <formula>IF($AA39&gt;$AA$34,1)</formula>
    </cfRule>
  </conditionalFormatting>
  <conditionalFormatting sqref="CP39">
    <cfRule type="expression" dxfId="6299" priority="940" stopIfTrue="1">
      <formula>IF($AB39&gt;$AB$34,1)</formula>
    </cfRule>
  </conditionalFormatting>
  <conditionalFormatting sqref="CQ39">
    <cfRule type="expression" dxfId="6298" priority="939" stopIfTrue="1">
      <formula>IF($AC39&gt;$AC$34,1)</formula>
    </cfRule>
  </conditionalFormatting>
  <conditionalFormatting sqref="CR39">
    <cfRule type="expression" dxfId="6297" priority="938" stopIfTrue="1">
      <formula>IF($AD39&gt;$AD$34,1)</formula>
    </cfRule>
  </conditionalFormatting>
  <conditionalFormatting sqref="CS39">
    <cfRule type="expression" dxfId="6296" priority="937" stopIfTrue="1">
      <formula>IF($AE39&gt;$AE$34,1)</formula>
    </cfRule>
  </conditionalFormatting>
  <conditionalFormatting sqref="CT39">
    <cfRule type="expression" dxfId="6295" priority="936" stopIfTrue="1">
      <formula>IF($AF39&gt;$AF$34,1)</formula>
    </cfRule>
  </conditionalFormatting>
  <conditionalFormatting sqref="CU39">
    <cfRule type="expression" dxfId="6294" priority="935" stopIfTrue="1">
      <formula>IF($AG39&gt;$AG$34,1)</formula>
    </cfRule>
  </conditionalFormatting>
  <conditionalFormatting sqref="CV39">
    <cfRule type="expression" dxfId="6293" priority="934" stopIfTrue="1">
      <formula>IF($AH39&gt;$AH$34,1)</formula>
    </cfRule>
  </conditionalFormatting>
  <conditionalFormatting sqref="CW39">
    <cfRule type="expression" dxfId="6292" priority="933" stopIfTrue="1">
      <formula>IF($AI39&gt;$AI$34,1)</formula>
    </cfRule>
  </conditionalFormatting>
  <conditionalFormatting sqref="DB39">
    <cfRule type="expression" dxfId="6291" priority="932" stopIfTrue="1">
      <formula>IF($G39&gt;$G$34,1)</formula>
    </cfRule>
  </conditionalFormatting>
  <conditionalFormatting sqref="DC39">
    <cfRule type="expression" dxfId="6290" priority="931" stopIfTrue="1">
      <formula>IF($H39&gt;$H$34,1)</formula>
    </cfRule>
  </conditionalFormatting>
  <conditionalFormatting sqref="DD39">
    <cfRule type="expression" dxfId="6289" priority="930" stopIfTrue="1">
      <formula>IF($I39&gt;$I$34,1)</formula>
    </cfRule>
  </conditionalFormatting>
  <conditionalFormatting sqref="DE39">
    <cfRule type="expression" dxfId="6288" priority="929" stopIfTrue="1">
      <formula>IF($J39&gt;$J$34,1)</formula>
    </cfRule>
  </conditionalFormatting>
  <conditionalFormatting sqref="DF39">
    <cfRule type="expression" dxfId="6287" priority="928" stopIfTrue="1">
      <formula>IF($K39&gt;$K$34,1)</formula>
    </cfRule>
  </conditionalFormatting>
  <conditionalFormatting sqref="DG39">
    <cfRule type="expression" dxfId="6286" priority="927" stopIfTrue="1">
      <formula>IF($L39&gt;$L$34,1)</formula>
    </cfRule>
  </conditionalFormatting>
  <conditionalFormatting sqref="DH39">
    <cfRule type="expression" dxfId="6285" priority="926" stopIfTrue="1">
      <formula>IF($M39&gt;$M$34,1)</formula>
    </cfRule>
  </conditionalFormatting>
  <conditionalFormatting sqref="DI39">
    <cfRule type="expression" dxfId="6284" priority="925" stopIfTrue="1">
      <formula>IF($N39&gt;$N$34,1)</formula>
    </cfRule>
  </conditionalFormatting>
  <conditionalFormatting sqref="DJ39">
    <cfRule type="expression" dxfId="6283" priority="924" stopIfTrue="1">
      <formula>IF($O39&gt;$O$34,1)</formula>
    </cfRule>
  </conditionalFormatting>
  <conditionalFormatting sqref="DK39">
    <cfRule type="expression" dxfId="6282" priority="923" stopIfTrue="1">
      <formula>IF($P39&gt;$P$34,1)</formula>
    </cfRule>
  </conditionalFormatting>
  <conditionalFormatting sqref="DL39">
    <cfRule type="expression" dxfId="6281" priority="922" stopIfTrue="1">
      <formula>IF($Q39&gt;$Q$34,1)</formula>
    </cfRule>
  </conditionalFormatting>
  <conditionalFormatting sqref="DM39">
    <cfRule type="expression" dxfId="6280" priority="921" stopIfTrue="1">
      <formula>IF($R39&gt;$R$34,1)</formula>
    </cfRule>
  </conditionalFormatting>
  <conditionalFormatting sqref="DN39">
    <cfRule type="expression" dxfId="6279" priority="920" stopIfTrue="1">
      <formula>IF($S39&gt;$S$34,1)</formula>
    </cfRule>
  </conditionalFormatting>
  <conditionalFormatting sqref="DO39">
    <cfRule type="expression" dxfId="6278" priority="919" stopIfTrue="1">
      <formula>IF($T39&gt;$T$34,1)</formula>
    </cfRule>
  </conditionalFormatting>
  <conditionalFormatting sqref="DP39">
    <cfRule type="expression" dxfId="6277" priority="918" stopIfTrue="1">
      <formula>IF($U39&gt;$U$34,1)</formula>
    </cfRule>
  </conditionalFormatting>
  <conditionalFormatting sqref="DQ39">
    <cfRule type="expression" dxfId="6276" priority="917" stopIfTrue="1">
      <formula>IF($V39&gt;$V$34,1)</formula>
    </cfRule>
  </conditionalFormatting>
  <conditionalFormatting sqref="DR39">
    <cfRule type="expression" dxfId="6275" priority="916" stopIfTrue="1">
      <formula>IF($W39&gt;$W$34,1)</formula>
    </cfRule>
  </conditionalFormatting>
  <conditionalFormatting sqref="DS39">
    <cfRule type="expression" dxfId="6274" priority="915" stopIfTrue="1">
      <formula>IF($X39&gt;$X$34,1)</formula>
    </cfRule>
  </conditionalFormatting>
  <conditionalFormatting sqref="DT39">
    <cfRule type="expression" dxfId="6273" priority="914" stopIfTrue="1">
      <formula>IF($Y39&gt;$Y$34,1)</formula>
    </cfRule>
  </conditionalFormatting>
  <conditionalFormatting sqref="DU39">
    <cfRule type="expression" dxfId="6272" priority="913" stopIfTrue="1">
      <formula>IF($Z39&gt;$Z$34,1)</formula>
    </cfRule>
  </conditionalFormatting>
  <conditionalFormatting sqref="DV39">
    <cfRule type="expression" dxfId="6271" priority="912" stopIfTrue="1">
      <formula>IF($AA39&gt;$AA$34,1)</formula>
    </cfRule>
  </conditionalFormatting>
  <conditionalFormatting sqref="DW39">
    <cfRule type="expression" dxfId="6270" priority="911" stopIfTrue="1">
      <formula>IF($AB39&gt;$AB$34,1)</formula>
    </cfRule>
  </conditionalFormatting>
  <conditionalFormatting sqref="DX39">
    <cfRule type="expression" dxfId="6269" priority="910" stopIfTrue="1">
      <formula>IF($AC39&gt;$AC$34,1)</formula>
    </cfRule>
  </conditionalFormatting>
  <conditionalFormatting sqref="DY39">
    <cfRule type="expression" dxfId="6268" priority="909" stopIfTrue="1">
      <formula>IF($AD39&gt;$AD$34,1)</formula>
    </cfRule>
  </conditionalFormatting>
  <conditionalFormatting sqref="DZ39">
    <cfRule type="expression" dxfId="6267" priority="908" stopIfTrue="1">
      <formula>IF($AE39&gt;$AE$34,1)</formula>
    </cfRule>
  </conditionalFormatting>
  <conditionalFormatting sqref="EA39">
    <cfRule type="expression" dxfId="6266" priority="907" stopIfTrue="1">
      <formula>IF($AF39&gt;$AF$34,1)</formula>
    </cfRule>
  </conditionalFormatting>
  <conditionalFormatting sqref="EB39">
    <cfRule type="expression" dxfId="6265" priority="906" stopIfTrue="1">
      <formula>IF($AG39&gt;$AG$34,1)</formula>
    </cfRule>
  </conditionalFormatting>
  <conditionalFormatting sqref="EC39">
    <cfRule type="expression" dxfId="6264" priority="905" stopIfTrue="1">
      <formula>IF($AH39&gt;$AH$34,1)</formula>
    </cfRule>
  </conditionalFormatting>
  <conditionalFormatting sqref="ED39">
    <cfRule type="expression" dxfId="6263" priority="904" stopIfTrue="1">
      <formula>IF($AI39&gt;$AI$34,1)</formula>
    </cfRule>
  </conditionalFormatting>
  <conditionalFormatting sqref="GW39">
    <cfRule type="expression" dxfId="6262" priority="903" stopIfTrue="1">
      <formula>IF($G39&gt;$G$34,1)</formula>
    </cfRule>
  </conditionalFormatting>
  <conditionalFormatting sqref="GX39">
    <cfRule type="expression" dxfId="6261" priority="902" stopIfTrue="1">
      <formula>IF($H39&gt;$H$34,1)</formula>
    </cfRule>
  </conditionalFormatting>
  <conditionalFormatting sqref="GY39">
    <cfRule type="expression" dxfId="6260" priority="901" stopIfTrue="1">
      <formula>IF($I39&gt;$I$34,1)</formula>
    </cfRule>
  </conditionalFormatting>
  <conditionalFormatting sqref="GZ39">
    <cfRule type="expression" dxfId="6259" priority="900" stopIfTrue="1">
      <formula>IF($J39&gt;$J$34,1)</formula>
    </cfRule>
  </conditionalFormatting>
  <conditionalFormatting sqref="HA39">
    <cfRule type="expression" dxfId="6258" priority="899" stopIfTrue="1">
      <formula>IF($K39&gt;$K$34,1)</formula>
    </cfRule>
  </conditionalFormatting>
  <conditionalFormatting sqref="HB39">
    <cfRule type="expression" dxfId="6257" priority="898" stopIfTrue="1">
      <formula>IF($L39&gt;$L$34,1)</formula>
    </cfRule>
  </conditionalFormatting>
  <conditionalFormatting sqref="HC39">
    <cfRule type="expression" dxfId="6256" priority="897" stopIfTrue="1">
      <formula>IF($M39&gt;$M$34,1)</formula>
    </cfRule>
  </conditionalFormatting>
  <conditionalFormatting sqref="HD39">
    <cfRule type="expression" dxfId="6255" priority="896" stopIfTrue="1">
      <formula>IF($N39&gt;$N$34,1)</formula>
    </cfRule>
  </conditionalFormatting>
  <conditionalFormatting sqref="HE39">
    <cfRule type="expression" dxfId="6254" priority="895" stopIfTrue="1">
      <formula>IF($O39&gt;$O$34,1)</formula>
    </cfRule>
  </conditionalFormatting>
  <conditionalFormatting sqref="HF39">
    <cfRule type="expression" dxfId="6253" priority="894" stopIfTrue="1">
      <formula>IF($P39&gt;$P$34,1)</formula>
    </cfRule>
  </conditionalFormatting>
  <conditionalFormatting sqref="HG39">
    <cfRule type="expression" dxfId="6252" priority="893" stopIfTrue="1">
      <formula>IF($Q39&gt;$Q$34,1)</formula>
    </cfRule>
  </conditionalFormatting>
  <conditionalFormatting sqref="HH39">
    <cfRule type="expression" dxfId="6251" priority="892" stopIfTrue="1">
      <formula>IF($R39&gt;$R$34,1)</formula>
    </cfRule>
  </conditionalFormatting>
  <conditionalFormatting sqref="HI39">
    <cfRule type="expression" dxfId="6250" priority="891" stopIfTrue="1">
      <formula>IF($S39&gt;$S$34,1)</formula>
    </cfRule>
  </conditionalFormatting>
  <conditionalFormatting sqref="HJ39">
    <cfRule type="expression" dxfId="6249" priority="890" stopIfTrue="1">
      <formula>IF($T39&gt;$T$34,1)</formula>
    </cfRule>
  </conditionalFormatting>
  <conditionalFormatting sqref="HK39">
    <cfRule type="expression" dxfId="6248" priority="889" stopIfTrue="1">
      <formula>IF($U39&gt;$U$34,1)</formula>
    </cfRule>
  </conditionalFormatting>
  <conditionalFormatting sqref="HL39">
    <cfRule type="expression" dxfId="6247" priority="888" stopIfTrue="1">
      <formula>IF($V39&gt;$V$34,1)</formula>
    </cfRule>
  </conditionalFormatting>
  <conditionalFormatting sqref="HM39">
    <cfRule type="expression" dxfId="6246" priority="887" stopIfTrue="1">
      <formula>IF($W39&gt;$W$34,1)</formula>
    </cfRule>
  </conditionalFormatting>
  <conditionalFormatting sqref="HN39">
    <cfRule type="expression" dxfId="6245" priority="886" stopIfTrue="1">
      <formula>IF($X39&gt;$X$34,1)</formula>
    </cfRule>
  </conditionalFormatting>
  <conditionalFormatting sqref="HO39">
    <cfRule type="expression" dxfId="6244" priority="885" stopIfTrue="1">
      <formula>IF($Y39&gt;$Y$34,1)</formula>
    </cfRule>
  </conditionalFormatting>
  <conditionalFormatting sqref="HP39">
    <cfRule type="expression" dxfId="6243" priority="884" stopIfTrue="1">
      <formula>IF($Z39&gt;$Z$34,1)</formula>
    </cfRule>
  </conditionalFormatting>
  <conditionalFormatting sqref="HQ39">
    <cfRule type="expression" dxfId="6242" priority="883" stopIfTrue="1">
      <formula>IF($AA39&gt;$AA$34,1)</formula>
    </cfRule>
  </conditionalFormatting>
  <conditionalFormatting sqref="HR39">
    <cfRule type="expression" dxfId="6241" priority="882" stopIfTrue="1">
      <formula>IF($AB39&gt;$AB$34,1)</formula>
    </cfRule>
  </conditionalFormatting>
  <conditionalFormatting sqref="HS39">
    <cfRule type="expression" dxfId="6240" priority="881" stopIfTrue="1">
      <formula>IF($AC39&gt;$AC$34,1)</formula>
    </cfRule>
  </conditionalFormatting>
  <conditionalFormatting sqref="HT39">
    <cfRule type="expression" dxfId="6239" priority="880" stopIfTrue="1">
      <formula>IF($AD39&gt;$AD$34,1)</formula>
    </cfRule>
  </conditionalFormatting>
  <conditionalFormatting sqref="HU39">
    <cfRule type="expression" dxfId="6238" priority="879" stopIfTrue="1">
      <formula>IF($AE39&gt;$AE$34,1)</formula>
    </cfRule>
  </conditionalFormatting>
  <conditionalFormatting sqref="HV39">
    <cfRule type="expression" dxfId="6237" priority="878" stopIfTrue="1">
      <formula>IF($AF39&gt;$AF$34,1)</formula>
    </cfRule>
  </conditionalFormatting>
  <conditionalFormatting sqref="HW39">
    <cfRule type="expression" dxfId="6236" priority="877" stopIfTrue="1">
      <formula>IF($AG39&gt;$AG$34,1)</formula>
    </cfRule>
  </conditionalFormatting>
  <conditionalFormatting sqref="HX39">
    <cfRule type="expression" dxfId="6235" priority="876" stopIfTrue="1">
      <formula>IF($AH39&gt;$AH$34,1)</formula>
    </cfRule>
  </conditionalFormatting>
  <conditionalFormatting sqref="HY39">
    <cfRule type="expression" dxfId="6234" priority="875" stopIfTrue="1">
      <formula>IF($AI39&gt;$AI$34,1)</formula>
    </cfRule>
  </conditionalFormatting>
  <conditionalFormatting sqref="C14">
    <cfRule type="cellIs" dxfId="6233" priority="872" stopIfTrue="1" operator="lessThan">
      <formula>0.5*SUM(C10:C12)</formula>
    </cfRule>
    <cfRule type="cellIs" dxfId="6232" priority="873" stopIfTrue="1" operator="greaterThanOrEqual">
      <formula>0.5*SUM(C10:C12)</formula>
    </cfRule>
  </conditionalFormatting>
  <conditionalFormatting sqref="AZ40:AZ79">
    <cfRule type="expression" dxfId="6231" priority="866" stopIfTrue="1">
      <formula>IF($AZ40&gt;$AZ$34,1)</formula>
    </cfRule>
  </conditionalFormatting>
  <conditionalFormatting sqref="AZ39">
    <cfRule type="expression" dxfId="6230" priority="865" stopIfTrue="1">
      <formula>IF($R39&gt;$R$34,1)</formula>
    </cfRule>
  </conditionalFormatting>
  <conditionalFormatting sqref="D39:D79">
    <cfRule type="expression" dxfId="6229" priority="854" stopIfTrue="1">
      <formula>IF($D39&gt;$D$34,1)</formula>
    </cfRule>
  </conditionalFormatting>
  <conditionalFormatting sqref="E39:E79">
    <cfRule type="expression" dxfId="6228" priority="853" stopIfTrue="1">
      <formula>IF($E39&gt;$E$34,1)</formula>
    </cfRule>
  </conditionalFormatting>
  <conditionalFormatting sqref="F39:F79">
    <cfRule type="expression" dxfId="6227" priority="852" stopIfTrue="1">
      <formula>IF($F39&gt;$F$34,1)</formula>
    </cfRule>
  </conditionalFormatting>
  <conditionalFormatting sqref="G39:G79">
    <cfRule type="expression" dxfId="6226" priority="851" stopIfTrue="1">
      <formula>IF($G39&gt;$G$34,1)</formula>
    </cfRule>
  </conditionalFormatting>
  <conditionalFormatting sqref="H39:H79">
    <cfRule type="expression" dxfId="6225" priority="850" stopIfTrue="1">
      <formula>IF($H39&gt;$H$34,1)</formula>
    </cfRule>
  </conditionalFormatting>
  <conditionalFormatting sqref="I39:I79">
    <cfRule type="expression" dxfId="6224" priority="849" stopIfTrue="1">
      <formula>IF($I39&gt;$I$34,1)</formula>
    </cfRule>
  </conditionalFormatting>
  <conditionalFormatting sqref="J39:J79">
    <cfRule type="expression" dxfId="6223" priority="848" stopIfTrue="1">
      <formula>IF($J39&gt;$J$34,1)</formula>
    </cfRule>
  </conditionalFormatting>
  <conditionalFormatting sqref="K39:K79">
    <cfRule type="expression" dxfId="6222" priority="847" stopIfTrue="1">
      <formula>IF($K39&gt;$K$34,1)</formula>
    </cfRule>
  </conditionalFormatting>
  <conditionalFormatting sqref="L39:L79">
    <cfRule type="expression" dxfId="6221" priority="846" stopIfTrue="1">
      <formula>IF($L39&gt;$L$34,1)</formula>
    </cfRule>
  </conditionalFormatting>
  <conditionalFormatting sqref="AJ39:AJ80">
    <cfRule type="expression" dxfId="6220" priority="843" stopIfTrue="1">
      <formula>NOT(ISERROR(SEARCH("No rating",AJ39)))</formula>
    </cfRule>
    <cfRule type="expression" dxfId="6219" priority="844" stopIfTrue="1">
      <formula>NOT(ISERROR(SEARCH("Green",AJ39)))</formula>
    </cfRule>
    <cfRule type="expression" dxfId="6218" priority="845" stopIfTrue="1">
      <formula>NOT(ISERROR(SEARCH("Amber",AJ39)))</formula>
    </cfRule>
  </conditionalFormatting>
  <conditionalFormatting sqref="AJ35 BQ35 CX35 EE35 FL35 GS35 HZ35">
    <cfRule type="containsText" dxfId="6217" priority="840" stopIfTrue="1" operator="containsText" text="Green">
      <formula>NOT(ISERROR(SEARCH("Green",AJ35)))</formula>
    </cfRule>
    <cfRule type="containsText" dxfId="6216" priority="841" stopIfTrue="1" operator="containsText" text="Amber">
      <formula>NOT(ISERROR(SEARCH("Amber",AJ35)))</formula>
    </cfRule>
    <cfRule type="containsText" dxfId="6215" priority="842" stopIfTrue="1" operator="containsText" text="Red">
      <formula>NOT(ISERROR(SEARCH("Red",AJ35)))</formula>
    </cfRule>
  </conditionalFormatting>
  <conditionalFormatting sqref="M39:M79">
    <cfRule type="expression" dxfId="6214" priority="839" stopIfTrue="1">
      <formula>IF($M39&gt;$M$34,1)</formula>
    </cfRule>
  </conditionalFormatting>
  <conditionalFormatting sqref="N39:N79">
    <cfRule type="expression" dxfId="6213" priority="838" stopIfTrue="1">
      <formula>IF($N39&gt;$N$34,1)</formula>
    </cfRule>
  </conditionalFormatting>
  <conditionalFormatting sqref="O39:O79">
    <cfRule type="expression" dxfId="6212" priority="837" stopIfTrue="1">
      <formula>IF($O39&gt;$O$34,1)</formula>
    </cfRule>
  </conditionalFormatting>
  <conditionalFormatting sqref="P39:P79">
    <cfRule type="expression" dxfId="6211" priority="836" stopIfTrue="1">
      <formula>IF($P39&gt;$P$34,1)</formula>
    </cfRule>
  </conditionalFormatting>
  <conditionalFormatting sqref="Q39:Q79">
    <cfRule type="expression" dxfId="6210" priority="835" stopIfTrue="1">
      <formula>IF($Q39&gt;$Q$34,1)</formula>
    </cfRule>
  </conditionalFormatting>
  <conditionalFormatting sqref="R39:R79">
    <cfRule type="expression" dxfId="6209" priority="834" stopIfTrue="1">
      <formula>IF($R39&gt;$R$34,1)</formula>
    </cfRule>
  </conditionalFormatting>
  <conditionalFormatting sqref="S39:S79">
    <cfRule type="expression" dxfId="6208" priority="833" stopIfTrue="1">
      <formula>IF($S39&gt;$S$34,1)</formula>
    </cfRule>
  </conditionalFormatting>
  <conditionalFormatting sqref="T39:T79">
    <cfRule type="expression" dxfId="6207" priority="832" stopIfTrue="1">
      <formula>IF($T39&gt;$T$34,1)</formula>
    </cfRule>
  </conditionalFormatting>
  <conditionalFormatting sqref="U39:U79">
    <cfRule type="expression" dxfId="6206" priority="831" stopIfTrue="1">
      <formula>IF($U39&gt;$U$34,1)</formula>
    </cfRule>
  </conditionalFormatting>
  <conditionalFormatting sqref="V39:V79">
    <cfRule type="expression" dxfId="6205" priority="830" stopIfTrue="1">
      <formula>IF($V39&gt;$V$34,1)</formula>
    </cfRule>
  </conditionalFormatting>
  <conditionalFormatting sqref="W39:W79">
    <cfRule type="expression" dxfId="6204" priority="829" stopIfTrue="1">
      <formula>IF($W39&gt;$W$34,1)</formula>
    </cfRule>
  </conditionalFormatting>
  <conditionalFormatting sqref="X39:X78">
    <cfRule type="expression" dxfId="6203" priority="828" stopIfTrue="1">
      <formula>IF($X39&gt;$X$34,1)</formula>
    </cfRule>
  </conditionalFormatting>
  <conditionalFormatting sqref="Y39:Y78">
    <cfRule type="expression" dxfId="6202" priority="827" stopIfTrue="1">
      <formula>IF($Y39&gt;$Y$34,1)</formula>
    </cfRule>
  </conditionalFormatting>
  <conditionalFormatting sqref="Z39:Z78">
    <cfRule type="expression" dxfId="6201" priority="826" stopIfTrue="1">
      <formula>IF($Z39&gt;$Z$34,1)</formula>
    </cfRule>
  </conditionalFormatting>
  <conditionalFormatting sqref="AA39:AA78">
    <cfRule type="expression" dxfId="6200" priority="825" stopIfTrue="1">
      <formula>IF($AA39&gt;$AA$34,1)</formula>
    </cfRule>
  </conditionalFormatting>
  <conditionalFormatting sqref="AB39:AB79">
    <cfRule type="expression" dxfId="6199" priority="824" stopIfTrue="1">
      <formula>IF($AB39&gt;$AB$34,1)</formula>
    </cfRule>
  </conditionalFormatting>
  <conditionalFormatting sqref="AC39:AC79">
    <cfRule type="expression" dxfId="6198" priority="823" stopIfTrue="1">
      <formula>IF($AC39&gt;$AC$34,1)</formula>
    </cfRule>
  </conditionalFormatting>
  <conditionalFormatting sqref="AD39:AD79">
    <cfRule type="expression" dxfId="6197" priority="822" stopIfTrue="1">
      <formula>IF($AD39&gt;$AD$34,1)</formula>
    </cfRule>
  </conditionalFormatting>
  <conditionalFormatting sqref="AE39:AE79">
    <cfRule type="expression" dxfId="6196" priority="821" stopIfTrue="1">
      <formula>IF($AE39&gt;$AE$34,1)</formula>
    </cfRule>
  </conditionalFormatting>
  <conditionalFormatting sqref="AF39:AF79">
    <cfRule type="expression" dxfId="6195" priority="820" stopIfTrue="1">
      <formula>IF($AF39&gt;$AF$34,1)</formula>
    </cfRule>
  </conditionalFormatting>
  <conditionalFormatting sqref="AG39:AG79">
    <cfRule type="expression" dxfId="6194" priority="819" stopIfTrue="1">
      <formula>IF($AG39&gt;$AG$34,1)</formula>
    </cfRule>
  </conditionalFormatting>
  <conditionalFormatting sqref="AK39:AK79">
    <cfRule type="expression" dxfId="6193" priority="818" stopIfTrue="1">
      <formula>IF($AK39&gt;$AK$34,1)</formula>
    </cfRule>
  </conditionalFormatting>
  <conditionalFormatting sqref="AL39:AL79">
    <cfRule type="expression" dxfId="6192" priority="817" stopIfTrue="1">
      <formula>IF($AL39&gt;$AL$34,1)</formula>
    </cfRule>
  </conditionalFormatting>
  <conditionalFormatting sqref="AM39:AM79">
    <cfRule type="expression" dxfId="6191" priority="816" stopIfTrue="1">
      <formula>IF($AM39&gt;$AM$34,1)</formula>
    </cfRule>
  </conditionalFormatting>
  <conditionalFormatting sqref="AN39:AN79">
    <cfRule type="expression" dxfId="6190" priority="815" stopIfTrue="1">
      <formula>IF($AN39&gt;$AN$34,1)</formula>
    </cfRule>
  </conditionalFormatting>
  <conditionalFormatting sqref="AQ40:AQ79">
    <cfRule type="expression" dxfId="6189" priority="814" stopIfTrue="1">
      <formula>IF($AQ40&gt;$AQ$34,1)</formula>
    </cfRule>
  </conditionalFormatting>
  <conditionalFormatting sqref="AR40:AR79">
    <cfRule type="expression" dxfId="6188" priority="813" stopIfTrue="1">
      <formula>IF($AR40&gt;$AR$34,1)</formula>
    </cfRule>
  </conditionalFormatting>
  <conditionalFormatting sqref="AS40:AS79">
    <cfRule type="expression" dxfId="6187" priority="812" stopIfTrue="1">
      <formula>IF($AS40&gt;$AS$34,1)</formula>
    </cfRule>
  </conditionalFormatting>
  <conditionalFormatting sqref="AT40:AT79">
    <cfRule type="expression" dxfId="6186" priority="811" stopIfTrue="1">
      <formula>IF($AT40&gt;$AT$34,1)</formula>
    </cfRule>
  </conditionalFormatting>
  <conditionalFormatting sqref="AU40:AU79">
    <cfRule type="expression" dxfId="6185" priority="810" stopIfTrue="1">
      <formula>IF($AU40&gt;$AU$34,1)</formula>
    </cfRule>
  </conditionalFormatting>
  <conditionalFormatting sqref="AV40:AV79">
    <cfRule type="expression" dxfId="6184" priority="809" stopIfTrue="1">
      <formula>IF($AV40&gt;$AV$34,1)</formula>
    </cfRule>
  </conditionalFormatting>
  <conditionalFormatting sqref="AW40:AW79">
    <cfRule type="expression" dxfId="6183" priority="808" stopIfTrue="1">
      <formula>IF($AW40&gt;$AW$34,1)</formula>
    </cfRule>
  </conditionalFormatting>
  <conditionalFormatting sqref="AX40:AX79">
    <cfRule type="expression" dxfId="6182" priority="807" stopIfTrue="1">
      <formula>IF($AX40&gt;$AX$34,1)</formula>
    </cfRule>
  </conditionalFormatting>
  <conditionalFormatting sqref="AY40:AY79">
    <cfRule type="expression" dxfId="6181" priority="806" stopIfTrue="1">
      <formula>IF($AY40&gt;$AY$34,1)</formula>
    </cfRule>
  </conditionalFormatting>
  <conditionalFormatting sqref="BA40:BA79">
    <cfRule type="expression" dxfId="6180" priority="805" stopIfTrue="1">
      <formula>IF($BA40&gt;$BA$34,1)</formula>
    </cfRule>
  </conditionalFormatting>
  <conditionalFormatting sqref="BB40:BB79">
    <cfRule type="expression" dxfId="6179" priority="804" stopIfTrue="1">
      <formula>IF($BB40&gt;$BB$34,1)</formula>
    </cfRule>
  </conditionalFormatting>
  <conditionalFormatting sqref="BC40:BC79">
    <cfRule type="expression" dxfId="6178" priority="803" stopIfTrue="1">
      <formula>IF($BC40&gt;$BC$34,1)</formula>
    </cfRule>
  </conditionalFormatting>
  <conditionalFormatting sqref="BD40:BD79">
    <cfRule type="expression" dxfId="6177" priority="802" stopIfTrue="1">
      <formula>IF($BD40&gt;$BD$34,1)</formula>
    </cfRule>
  </conditionalFormatting>
  <conditionalFormatting sqref="BE40:BE79">
    <cfRule type="expression" dxfId="6176" priority="801" stopIfTrue="1">
      <formula>IF($BE40&gt;$BE$34,1)</formula>
    </cfRule>
  </conditionalFormatting>
  <conditionalFormatting sqref="BF40:BF79">
    <cfRule type="expression" dxfId="6175" priority="800" stopIfTrue="1">
      <formula>IF($BF40&gt;$BF$34,1)</formula>
    </cfRule>
  </conditionalFormatting>
  <conditionalFormatting sqref="BG40:BG79">
    <cfRule type="expression" dxfId="6174" priority="799" stopIfTrue="1">
      <formula>IF($BG40&gt;$BG$34,1)</formula>
    </cfRule>
  </conditionalFormatting>
  <conditionalFormatting sqref="BH40:BH79">
    <cfRule type="expression" dxfId="6173" priority="798" stopIfTrue="1">
      <formula>IF($BH40&gt;$BH$34,1)</formula>
    </cfRule>
  </conditionalFormatting>
  <conditionalFormatting sqref="BI40:BI79">
    <cfRule type="expression" dxfId="6172" priority="797" stopIfTrue="1">
      <formula>IF($BI40&gt;$BI$34,1)</formula>
    </cfRule>
  </conditionalFormatting>
  <conditionalFormatting sqref="BJ40:BJ79">
    <cfRule type="expression" dxfId="6171" priority="796" stopIfTrue="1">
      <formula>IF($BJ40&gt;$BJ$34,1)</formula>
    </cfRule>
  </conditionalFormatting>
  <conditionalFormatting sqref="BK40:BK79">
    <cfRule type="expression" dxfId="6170" priority="795" stopIfTrue="1">
      <formula>IF($BK40&gt;$BK$34,1)</formula>
    </cfRule>
  </conditionalFormatting>
  <conditionalFormatting sqref="BL40:BL79">
    <cfRule type="expression" dxfId="6169" priority="794" stopIfTrue="1">
      <formula>IF($BL40&gt;$BL$34,1)</formula>
    </cfRule>
  </conditionalFormatting>
  <conditionalFormatting sqref="BM40:BM79">
    <cfRule type="expression" dxfId="6168" priority="793" stopIfTrue="1">
      <formula>IF($BM40&gt;$BM$34,1)</formula>
    </cfRule>
  </conditionalFormatting>
  <conditionalFormatting sqref="BN40:BN79">
    <cfRule type="expression" dxfId="6167" priority="792" stopIfTrue="1">
      <formula>IF($BN40&gt;$BN$34,1)</formula>
    </cfRule>
  </conditionalFormatting>
  <conditionalFormatting sqref="BR39:BR79">
    <cfRule type="expression" dxfId="6166" priority="791" stopIfTrue="1">
      <formula>IF($BR39&gt;$BR$34,1)</formula>
    </cfRule>
  </conditionalFormatting>
  <conditionalFormatting sqref="BS39:BS45 BS47:BS79">
    <cfRule type="expression" dxfId="6165" priority="790" stopIfTrue="1">
      <formula>IF($BS39&gt;$BS$34,1)</formula>
    </cfRule>
  </conditionalFormatting>
  <conditionalFormatting sqref="BT39:BT79">
    <cfRule type="expression" dxfId="6164" priority="789" stopIfTrue="1">
      <formula>IF($BT39&gt;$BT$34,1)</formula>
    </cfRule>
  </conditionalFormatting>
  <conditionalFormatting sqref="BU40:BU79">
    <cfRule type="expression" dxfId="6163" priority="788" stopIfTrue="1">
      <formula>IF($BU40&gt;$BU$34,1)</formula>
    </cfRule>
  </conditionalFormatting>
  <conditionalFormatting sqref="BV40:BV79">
    <cfRule type="expression" dxfId="6162" priority="787" stopIfTrue="1">
      <formula>IF($BV40&gt;$BV$34,1)</formula>
    </cfRule>
  </conditionalFormatting>
  <conditionalFormatting sqref="BW40:BW79">
    <cfRule type="expression" dxfId="6161" priority="786" stopIfTrue="1">
      <formula>IF($BW40&gt;$BW$34,1)</formula>
    </cfRule>
  </conditionalFormatting>
  <conditionalFormatting sqref="BX40:BX79">
    <cfRule type="expression" dxfId="6160" priority="785" stopIfTrue="1">
      <formula>IF($BX40&gt;$BX$34,1)</formula>
    </cfRule>
  </conditionalFormatting>
  <conditionalFormatting sqref="BY40:BY79">
    <cfRule type="expression" dxfId="6159" priority="784" stopIfTrue="1">
      <formula>IF($BY40&gt;$BY$34,1)</formula>
    </cfRule>
  </conditionalFormatting>
  <conditionalFormatting sqref="BZ40:BZ79">
    <cfRule type="expression" dxfId="6158" priority="783" stopIfTrue="1">
      <formula>IF($BZ40&gt;$BZ$34,1)</formula>
    </cfRule>
  </conditionalFormatting>
  <conditionalFormatting sqref="CA40:CA79">
    <cfRule type="expression" dxfId="6157" priority="782" stopIfTrue="1">
      <formula>IF($CA40&gt;$CA$34,1)</formula>
    </cfRule>
  </conditionalFormatting>
  <conditionalFormatting sqref="CB40:CB79">
    <cfRule type="expression" dxfId="6156" priority="781" stopIfTrue="1">
      <formula>IF($CB$39&gt;$CB$34,1)</formula>
    </cfRule>
  </conditionalFormatting>
  <conditionalFormatting sqref="CC40:CC79">
    <cfRule type="expression" dxfId="6155" priority="780" stopIfTrue="1">
      <formula>IF($CC40&gt;$CC$34,1)</formula>
    </cfRule>
  </conditionalFormatting>
  <conditionalFormatting sqref="CD40:CD79">
    <cfRule type="expression" dxfId="6154" priority="779" stopIfTrue="1">
      <formula>IF($CD40&gt;$CD$34,1)</formula>
    </cfRule>
  </conditionalFormatting>
  <conditionalFormatting sqref="CE40:CE79">
    <cfRule type="expression" dxfId="6153" priority="778" stopIfTrue="1">
      <formula>IF($CE40&gt;$CE$34,1)</formula>
    </cfRule>
  </conditionalFormatting>
  <conditionalFormatting sqref="CF40:CF79">
    <cfRule type="expression" dxfId="6152" priority="777" stopIfTrue="1">
      <formula>IF($CF40&gt;$CF$34,1)</formula>
    </cfRule>
  </conditionalFormatting>
  <conditionalFormatting sqref="CG40:CG79">
    <cfRule type="expression" dxfId="6151" priority="776" stopIfTrue="1">
      <formula>IF($CG40&gt;$CG$34,1)</formula>
    </cfRule>
  </conditionalFormatting>
  <conditionalFormatting sqref="CH40:CH79">
    <cfRule type="expression" dxfId="6150" priority="775" stopIfTrue="1">
      <formula>IF($CH40&gt;$CH$34,1)</formula>
    </cfRule>
  </conditionalFormatting>
  <conditionalFormatting sqref="CI40:CI79">
    <cfRule type="expression" dxfId="6149" priority="774" stopIfTrue="1">
      <formula>IF($CI40&gt;$CI$34,1)</formula>
    </cfRule>
  </conditionalFormatting>
  <conditionalFormatting sqref="CJ40:CJ79">
    <cfRule type="expression" dxfId="6148" priority="773" stopIfTrue="1">
      <formula>IF($CJ40&gt;$CJ$34,1)</formula>
    </cfRule>
  </conditionalFormatting>
  <conditionalFormatting sqref="CK40:CK79">
    <cfRule type="expression" dxfId="6147" priority="772" stopIfTrue="1">
      <formula>IF($CK40&gt;$CK$34,1)</formula>
    </cfRule>
  </conditionalFormatting>
  <conditionalFormatting sqref="CL40:CL79">
    <cfRule type="expression" dxfId="6146" priority="771" stopIfTrue="1">
      <formula>IF($CL40&gt;$CL$34,1)</formula>
    </cfRule>
  </conditionalFormatting>
  <conditionalFormatting sqref="CM40:CM79">
    <cfRule type="expression" dxfId="6145" priority="770" stopIfTrue="1">
      <formula>IF($CM40&gt;$CM$34,1)</formula>
    </cfRule>
  </conditionalFormatting>
  <conditionalFormatting sqref="CN40:CN79">
    <cfRule type="expression" dxfId="6144" priority="769" stopIfTrue="1">
      <formula>IF($CN40&gt;$CN$34,1)</formula>
    </cfRule>
  </conditionalFormatting>
  <conditionalFormatting sqref="CO40:CO79">
    <cfRule type="expression" dxfId="6143" priority="768" stopIfTrue="1">
      <formula>IF($CO40&gt;$CO$34,1)</formula>
    </cfRule>
  </conditionalFormatting>
  <conditionalFormatting sqref="CP40:CP79">
    <cfRule type="expression" dxfId="6142" priority="767" stopIfTrue="1">
      <formula>IF($CP40&gt;$CP$34,1)</formula>
    </cfRule>
  </conditionalFormatting>
  <conditionalFormatting sqref="CQ40:CQ79">
    <cfRule type="expression" dxfId="6141" priority="766" stopIfTrue="1">
      <formula>IF($CQ40&gt;$CQ$34,1)</formula>
    </cfRule>
  </conditionalFormatting>
  <conditionalFormatting sqref="CR40:CR79">
    <cfRule type="expression" dxfId="6140" priority="765" stopIfTrue="1">
      <formula>IF($CR40&gt;$CR$34,1)</formula>
    </cfRule>
  </conditionalFormatting>
  <conditionalFormatting sqref="CS40:CS79">
    <cfRule type="expression" dxfId="6139" priority="764" stopIfTrue="1">
      <formula>IF($CS40&gt;$CS$34,1)</formula>
    </cfRule>
  </conditionalFormatting>
  <conditionalFormatting sqref="CT40:CT79">
    <cfRule type="expression" dxfId="6138" priority="763" stopIfTrue="1">
      <formula>IF($CT40&gt;$CT$34,1)</formula>
    </cfRule>
  </conditionalFormatting>
  <conditionalFormatting sqref="CU40:CU79">
    <cfRule type="expression" dxfId="6137" priority="762" stopIfTrue="1">
      <formula>IF($CU40&gt;$CU$34,1)</formula>
    </cfRule>
  </conditionalFormatting>
  <conditionalFormatting sqref="CV40:CV79">
    <cfRule type="expression" dxfId="6136" priority="761" stopIfTrue="1">
      <formula>IF($CV40&gt;$CV$34,1)</formula>
    </cfRule>
  </conditionalFormatting>
  <conditionalFormatting sqref="CW40:CW79">
    <cfRule type="expression" dxfId="6135" priority="760" stopIfTrue="1">
      <formula>IF($CW40&gt;$CW$34,1)</formula>
    </cfRule>
  </conditionalFormatting>
  <conditionalFormatting sqref="BO40:BO79">
    <cfRule type="expression" dxfId="6134" priority="759" stopIfTrue="1">
      <formula>IF($BO40&gt;$BO$34,1)</formula>
    </cfRule>
  </conditionalFormatting>
  <conditionalFormatting sqref="AH39:AH79">
    <cfRule type="expression" dxfId="6133" priority="758" stopIfTrue="1">
      <formula>IF($AH39&gt;$AH$34,1)</formula>
    </cfRule>
  </conditionalFormatting>
  <conditionalFormatting sqref="AI39:AI43 AI45:AI58 AI60:AI79">
    <cfRule type="expression" dxfId="6132" priority="757" stopIfTrue="1">
      <formula>IF($AI39&gt;$AI$34,1)</formula>
    </cfRule>
  </conditionalFormatting>
  <conditionalFormatting sqref="CY39:CY79">
    <cfRule type="expression" dxfId="6131" priority="756" stopIfTrue="1">
      <formula>IF($CY39&gt;$CY$34,1)</formula>
    </cfRule>
  </conditionalFormatting>
  <conditionalFormatting sqref="DA39:DA79">
    <cfRule type="expression" dxfId="6130" priority="755" stopIfTrue="1">
      <formula>IF($DA39&gt;$DA$34,1)</formula>
    </cfRule>
  </conditionalFormatting>
  <conditionalFormatting sqref="DB40:DB79">
    <cfRule type="expression" dxfId="6129" priority="754" stopIfTrue="1">
      <formula>IF($DB40&gt;$DB$34,1)</formula>
    </cfRule>
  </conditionalFormatting>
  <conditionalFormatting sqref="DC40:DC79">
    <cfRule type="expression" dxfId="6128" priority="753" stopIfTrue="1">
      <formula>IF($DC40&gt;$DC$34,1)</formula>
    </cfRule>
  </conditionalFormatting>
  <conditionalFormatting sqref="DD40:DD79">
    <cfRule type="expression" dxfId="6127" priority="752" stopIfTrue="1">
      <formula>IF($DD40&gt;$DD$34,1)</formula>
    </cfRule>
  </conditionalFormatting>
  <conditionalFormatting sqref="DE40:DE79">
    <cfRule type="expression" dxfId="6126" priority="751" stopIfTrue="1">
      <formula>IF($DE40&gt;$DE$34,1)</formula>
    </cfRule>
  </conditionalFormatting>
  <conditionalFormatting sqref="DG40:DG79">
    <cfRule type="expression" dxfId="6125" priority="750" stopIfTrue="1">
      <formula>IF($DG40&gt;$DG$34,1)</formula>
    </cfRule>
  </conditionalFormatting>
  <conditionalFormatting sqref="DH40:DH79">
    <cfRule type="expression" dxfId="6124" priority="749" stopIfTrue="1">
      <formula>IF($DH40&gt;$DH$34,1)</formula>
    </cfRule>
  </conditionalFormatting>
  <conditionalFormatting sqref="DI40:DI79">
    <cfRule type="expression" dxfId="6123" priority="748" stopIfTrue="1">
      <formula>IF($DI$39&gt;$DI$34,1)</formula>
    </cfRule>
  </conditionalFormatting>
  <conditionalFormatting sqref="DJ40:DJ79">
    <cfRule type="expression" dxfId="6122" priority="747" stopIfTrue="1">
      <formula>IF($DJ40&gt;$DJ$34,1)</formula>
    </cfRule>
  </conditionalFormatting>
  <conditionalFormatting sqref="DK40:DK79">
    <cfRule type="expression" dxfId="6121" priority="746" stopIfTrue="1">
      <formula>IF($DK40&gt;$DK$34,1)</formula>
    </cfRule>
  </conditionalFormatting>
  <conditionalFormatting sqref="DL40:DL79">
    <cfRule type="expression" dxfId="6120" priority="745" stopIfTrue="1">
      <formula>IF($DL$39&gt;$DL$34,1)</formula>
    </cfRule>
  </conditionalFormatting>
  <conditionalFormatting sqref="DM40:DM79">
    <cfRule type="expression" dxfId="6119" priority="744" stopIfTrue="1">
      <formula>IF($DM40&gt;$DM$34,1)</formula>
    </cfRule>
  </conditionalFormatting>
  <conditionalFormatting sqref="DN40:DN79">
    <cfRule type="expression" dxfId="6118" priority="743" stopIfTrue="1">
      <formula>IF($DN40&gt;$DN$34,1)</formula>
    </cfRule>
  </conditionalFormatting>
  <conditionalFormatting sqref="DO40:DO79">
    <cfRule type="expression" dxfId="6117" priority="742" stopIfTrue="1">
      <formula>IF($DO40&gt;$DO$34,1)</formula>
    </cfRule>
  </conditionalFormatting>
  <conditionalFormatting sqref="DP40:DP79">
    <cfRule type="expression" dxfId="6116" priority="741" stopIfTrue="1">
      <formula>IF($DP40&gt;$DP$34,1)</formula>
    </cfRule>
  </conditionalFormatting>
  <conditionalFormatting sqref="DQ40:DQ79">
    <cfRule type="expression" dxfId="6115" priority="740" stopIfTrue="1">
      <formula>IF($DQ40&gt;$DQ$34,1)</formula>
    </cfRule>
  </conditionalFormatting>
  <conditionalFormatting sqref="DR40:DR79">
    <cfRule type="expression" dxfId="6114" priority="739" stopIfTrue="1">
      <formula>IF($DR40&gt;$DR$34,1)</formula>
    </cfRule>
  </conditionalFormatting>
  <conditionalFormatting sqref="DS40:DS79">
    <cfRule type="expression" dxfId="6113" priority="738" stopIfTrue="1">
      <formula>IF($DS40&gt;$DS$34,1)</formula>
    </cfRule>
  </conditionalFormatting>
  <conditionalFormatting sqref="DT40:DT79">
    <cfRule type="expression" dxfId="6112" priority="737" stopIfTrue="1">
      <formula>IF($DT40&gt;$DT$34,1)</formula>
    </cfRule>
  </conditionalFormatting>
  <conditionalFormatting sqref="DU40:DU79">
    <cfRule type="expression" dxfId="6111" priority="736" stopIfTrue="1">
      <formula>IF($DU40&gt;$DU$34,1)</formula>
    </cfRule>
  </conditionalFormatting>
  <conditionalFormatting sqref="DV40:DV79">
    <cfRule type="expression" dxfId="6110" priority="735" stopIfTrue="1">
      <formula>IF($DV40&gt;$DV$34,1)</formula>
    </cfRule>
  </conditionalFormatting>
  <conditionalFormatting sqref="DW40:DW79">
    <cfRule type="expression" dxfId="6109" priority="734" stopIfTrue="1">
      <formula>IF($DW40&gt;$DW$34,1)</formula>
    </cfRule>
  </conditionalFormatting>
  <conditionalFormatting sqref="DX40:DX79">
    <cfRule type="expression" dxfId="6108" priority="733" stopIfTrue="1">
      <formula>IF($DX40&gt;$DX$34,1)</formula>
    </cfRule>
  </conditionalFormatting>
  <conditionalFormatting sqref="DY40:DY79">
    <cfRule type="expression" dxfId="6107" priority="732" stopIfTrue="1">
      <formula>IF($DY40&gt;$DY$34,1)</formula>
    </cfRule>
  </conditionalFormatting>
  <conditionalFormatting sqref="DZ40:DZ79">
    <cfRule type="expression" dxfId="6106" priority="731" stopIfTrue="1">
      <formula>IF($DZ40&gt;$DZ$34,1)</formula>
    </cfRule>
  </conditionalFormatting>
  <conditionalFormatting sqref="EA40:EA79">
    <cfRule type="expression" dxfId="6105" priority="730" stopIfTrue="1">
      <formula>IF($EA40&gt;$EA$34,1)</formula>
    </cfRule>
  </conditionalFormatting>
  <conditionalFormatting sqref="EB40:EB79">
    <cfRule type="expression" dxfId="6104" priority="729" stopIfTrue="1">
      <formula>IF($EB40&gt;$EB$34,1)</formula>
    </cfRule>
  </conditionalFormatting>
  <conditionalFormatting sqref="EC40:EC79">
    <cfRule type="expression" dxfId="6103" priority="728" stopIfTrue="1">
      <formula>IF($EC$39&gt;$EC$34,1)</formula>
    </cfRule>
  </conditionalFormatting>
  <conditionalFormatting sqref="ED40:ED79">
    <cfRule type="expression" dxfId="6102" priority="727" stopIfTrue="1">
      <formula>IF($ED40&gt;$ED$34,1)</formula>
    </cfRule>
  </conditionalFormatting>
  <conditionalFormatting sqref="CZ39:CZ79">
    <cfRule type="expression" dxfId="6101" priority="726" stopIfTrue="1">
      <formula>IF($CZ39&gt;$CZ$34,1)</formula>
    </cfRule>
  </conditionalFormatting>
  <conditionalFormatting sqref="EF39:EF79">
    <cfRule type="expression" dxfId="6100" priority="725" stopIfTrue="1">
      <formula>IF($EF39&gt;$EF$34,1)</formula>
    </cfRule>
  </conditionalFormatting>
  <conditionalFormatting sqref="EH39:EH79">
    <cfRule type="expression" dxfId="6099" priority="724" stopIfTrue="1">
      <formula>IF($EH39&gt;$EH$34,1)</formula>
    </cfRule>
  </conditionalFormatting>
  <conditionalFormatting sqref="EI39:EI79">
    <cfRule type="expression" dxfId="6098" priority="723" stopIfTrue="1">
      <formula>IF($EI39&gt;$EI$34,1)</formula>
    </cfRule>
  </conditionalFormatting>
  <conditionalFormatting sqref="EJ39:EJ79">
    <cfRule type="expression" dxfId="6097" priority="722" stopIfTrue="1">
      <formula>IF($EJ39&gt;$EJ$34,1)</formula>
    </cfRule>
  </conditionalFormatting>
  <conditionalFormatting sqref="EK39:EK79">
    <cfRule type="expression" dxfId="6096" priority="721" stopIfTrue="1">
      <formula>IF($EK39&gt;$EK$34,1)</formula>
    </cfRule>
  </conditionalFormatting>
  <conditionalFormatting sqref="EL39:EL79">
    <cfRule type="expression" dxfId="6095" priority="720" stopIfTrue="1">
      <formula>IF($EL39&gt;$EL$34,1)</formula>
    </cfRule>
  </conditionalFormatting>
  <conditionalFormatting sqref="EM39:EM79">
    <cfRule type="expression" dxfId="6094" priority="719" stopIfTrue="1">
      <formula>IF($EM39&gt;$EM$34,1)</formula>
    </cfRule>
  </conditionalFormatting>
  <conditionalFormatting sqref="EN39:EN79">
    <cfRule type="expression" dxfId="6093" priority="718" stopIfTrue="1">
      <formula>IF($EN39&gt;$EN$34,1)</formula>
    </cfRule>
  </conditionalFormatting>
  <conditionalFormatting sqref="EO39:EO79">
    <cfRule type="expression" dxfId="6092" priority="717" stopIfTrue="1">
      <formula>IF($EO39&gt;$EO$34,1)</formula>
    </cfRule>
  </conditionalFormatting>
  <conditionalFormatting sqref="EP39:EP79">
    <cfRule type="expression" dxfId="6091" priority="716" stopIfTrue="1">
      <formula>IF($EP$39&gt;$EP$34,1)</formula>
    </cfRule>
  </conditionalFormatting>
  <conditionalFormatting sqref="EQ39:EQ79">
    <cfRule type="expression" dxfId="6090" priority="715" stopIfTrue="1">
      <formula>IF($EQ39&gt;$EQ$34,1)</formula>
    </cfRule>
  </conditionalFormatting>
  <conditionalFormatting sqref="ER39:ER79">
    <cfRule type="expression" dxfId="6089" priority="714" stopIfTrue="1">
      <formula>IF($ER39&gt;$ER$34,1)</formula>
    </cfRule>
  </conditionalFormatting>
  <conditionalFormatting sqref="ES39:ES79">
    <cfRule type="expression" dxfId="6088" priority="713" stopIfTrue="1">
      <formula>IF($ES$39&gt;$ES$34,1)</formula>
    </cfRule>
  </conditionalFormatting>
  <conditionalFormatting sqref="ET39:ET79">
    <cfRule type="expression" dxfId="6087" priority="712" stopIfTrue="1">
      <formula>IF($ET39&gt;$ET$34,1)</formula>
    </cfRule>
  </conditionalFormatting>
  <conditionalFormatting sqref="EU39:EU79">
    <cfRule type="expression" dxfId="6086" priority="711" stopIfTrue="1">
      <formula>IF($EU39&gt;$EU$34,1)</formula>
    </cfRule>
  </conditionalFormatting>
  <conditionalFormatting sqref="EV39:EV79">
    <cfRule type="expression" dxfId="6085" priority="710" stopIfTrue="1">
      <formula>IF($EV39&gt;$EV$34,1)</formula>
    </cfRule>
  </conditionalFormatting>
  <conditionalFormatting sqref="EW39:EW79">
    <cfRule type="expression" dxfId="6084" priority="709" stopIfTrue="1">
      <formula>IF($EW39&gt;$EW$34,1)</formula>
    </cfRule>
  </conditionalFormatting>
  <conditionalFormatting sqref="EX39:EX79">
    <cfRule type="expression" dxfId="6083" priority="708" stopIfTrue="1">
      <formula>IF($EX39&gt;$EX$34,1)</formula>
    </cfRule>
  </conditionalFormatting>
  <conditionalFormatting sqref="EY39:EY79">
    <cfRule type="expression" dxfId="6082" priority="707" stopIfTrue="1">
      <formula>IF($EY39&gt;$EY$34,1)</formula>
    </cfRule>
  </conditionalFormatting>
  <conditionalFormatting sqref="EZ39:EZ79">
    <cfRule type="expression" dxfId="6081" priority="706" stopIfTrue="1">
      <formula>IF($EZ39&gt;$EZ$34,1)</formula>
    </cfRule>
  </conditionalFormatting>
  <conditionalFormatting sqref="FA39:FA79">
    <cfRule type="expression" dxfId="6080" priority="705" stopIfTrue="1">
      <formula>IF($FA39&gt;$FA$34,1)</formula>
    </cfRule>
  </conditionalFormatting>
  <conditionalFormatting sqref="FB39:FB79">
    <cfRule type="expression" dxfId="6079" priority="704" stopIfTrue="1">
      <formula>IF($FB39&gt;$FB$34,1)</formula>
    </cfRule>
  </conditionalFormatting>
  <conditionalFormatting sqref="FC39:FC79">
    <cfRule type="expression" dxfId="6078" priority="703" stopIfTrue="1">
      <formula>IF($FC39&gt;$FC$34,1)</formula>
    </cfRule>
  </conditionalFormatting>
  <conditionalFormatting sqref="FD39:FD79">
    <cfRule type="expression" dxfId="6077" priority="702" stopIfTrue="1">
      <formula>IF($FD39&gt;$FD$34,1)</formula>
    </cfRule>
  </conditionalFormatting>
  <conditionalFormatting sqref="FE39:FE79">
    <cfRule type="expression" dxfId="6076" priority="701" stopIfTrue="1">
      <formula>IF($FE39&gt;$FE$34,1)</formula>
    </cfRule>
  </conditionalFormatting>
  <conditionalFormatting sqref="FF39:FF79">
    <cfRule type="expression" dxfId="6075" priority="700" stopIfTrue="1">
      <formula>IF($FF39&gt;$FF$34,1)</formula>
    </cfRule>
  </conditionalFormatting>
  <conditionalFormatting sqref="FG39:FG79">
    <cfRule type="expression" dxfId="6074" priority="699" stopIfTrue="1">
      <formula>IF($FG39&gt;$FG$34,1)</formula>
    </cfRule>
  </conditionalFormatting>
  <conditionalFormatting sqref="FH39:FH79">
    <cfRule type="expression" dxfId="6073" priority="698" stopIfTrue="1">
      <formula>IF($FH39&gt;$FH$34,1)</formula>
    </cfRule>
  </conditionalFormatting>
  <conditionalFormatting sqref="FI39:FI79">
    <cfRule type="expression" dxfId="6072" priority="697" stopIfTrue="1">
      <formula>IF($FI39&gt;$FI$34,1)</formula>
    </cfRule>
  </conditionalFormatting>
  <conditionalFormatting sqref="FJ39:FJ79">
    <cfRule type="expression" dxfId="6071" priority="696" stopIfTrue="1">
      <formula>IF($FJ$39&gt;$FJ$34,1)</formula>
    </cfRule>
  </conditionalFormatting>
  <conditionalFormatting sqref="FK39:FK79">
    <cfRule type="expression" dxfId="6070" priority="695" stopIfTrue="1">
      <formula>IF($FK39&gt;$FK$34,1)</formula>
    </cfRule>
  </conditionalFormatting>
  <conditionalFormatting sqref="EG39:EG79">
    <cfRule type="expression" dxfId="6069" priority="694" stopIfTrue="1">
      <formula>IF($EG39&gt;$EG$34,1)</formula>
    </cfRule>
  </conditionalFormatting>
  <conditionalFormatting sqref="FM39:FM79">
    <cfRule type="expression" dxfId="6068" priority="693" stopIfTrue="1">
      <formula>IF($FM39&gt;$FM$34,1)</formula>
    </cfRule>
  </conditionalFormatting>
  <conditionalFormatting sqref="FO39:FO79">
    <cfRule type="expression" dxfId="6067" priority="692" stopIfTrue="1">
      <formula>IF($FO39&gt;$FO$34,1)</formula>
    </cfRule>
  </conditionalFormatting>
  <conditionalFormatting sqref="FP39:FP79">
    <cfRule type="expression" dxfId="6066" priority="691" stopIfTrue="1">
      <formula>IF($FP39&gt;$FP$34,1)</formula>
    </cfRule>
  </conditionalFormatting>
  <conditionalFormatting sqref="FQ39:FQ79">
    <cfRule type="expression" dxfId="6065" priority="690" stopIfTrue="1">
      <formula>IF($FQ39&gt;$FQ$34,1)</formula>
    </cfRule>
  </conditionalFormatting>
  <conditionalFormatting sqref="FR39:FR79">
    <cfRule type="expression" dxfId="6064" priority="689" stopIfTrue="1">
      <formula>IF($FR39&gt;$FR$34,1)</formula>
    </cfRule>
  </conditionalFormatting>
  <conditionalFormatting sqref="GA39:GA79">
    <cfRule type="expression" dxfId="6063" priority="688" stopIfTrue="1">
      <formula>IF($GA39&gt;$GA$34,1)</formula>
    </cfRule>
  </conditionalFormatting>
  <conditionalFormatting sqref="GB39:GB79">
    <cfRule type="expression" dxfId="6062" priority="687" stopIfTrue="1">
      <formula>IF($GB39&gt;$GB$34,1)</formula>
    </cfRule>
  </conditionalFormatting>
  <conditionalFormatting sqref="GC39:GC79">
    <cfRule type="expression" dxfId="6061" priority="686" stopIfTrue="1">
      <formula>IF($GC39&gt;$GC$34,1)</formula>
    </cfRule>
  </conditionalFormatting>
  <conditionalFormatting sqref="GD39:GD79">
    <cfRule type="expression" dxfId="6060" priority="685" stopIfTrue="1">
      <formula>IF($GD39&gt;$GD$34,1)</formula>
    </cfRule>
  </conditionalFormatting>
  <conditionalFormatting sqref="GE39:GE79">
    <cfRule type="expression" dxfId="6059" priority="684" stopIfTrue="1">
      <formula>IF($GE39&gt;$GE$34,1)</formula>
    </cfRule>
  </conditionalFormatting>
  <conditionalFormatting sqref="GF39:GF79">
    <cfRule type="expression" dxfId="6058" priority="683" stopIfTrue="1">
      <formula>IF($GF39&gt;$GF$34,1)</formula>
    </cfRule>
  </conditionalFormatting>
  <conditionalFormatting sqref="GG39:GG79">
    <cfRule type="expression" dxfId="6057" priority="682" stopIfTrue="1">
      <formula>IF($GG39&gt;$GG$34,1)</formula>
    </cfRule>
  </conditionalFormatting>
  <conditionalFormatting sqref="GH39:GH79">
    <cfRule type="expression" dxfId="6056" priority="681" stopIfTrue="1">
      <formula>IF($GH39&gt;$GH$34,1)</formula>
    </cfRule>
  </conditionalFormatting>
  <conditionalFormatting sqref="GI39:GI79">
    <cfRule type="expression" dxfId="6055" priority="680" stopIfTrue="1">
      <formula>IF($GI39&gt;$GI$34,1)</formula>
    </cfRule>
  </conditionalFormatting>
  <conditionalFormatting sqref="GJ39:GJ79">
    <cfRule type="expression" dxfId="6054" priority="679" stopIfTrue="1">
      <formula>IF($GJ39&gt;$GJ$34,1)</formula>
    </cfRule>
  </conditionalFormatting>
  <conditionalFormatting sqref="GK39:GK79">
    <cfRule type="expression" dxfId="6053" priority="678" stopIfTrue="1">
      <formula>IF($GK39&gt;$GK$34,1)</formula>
    </cfRule>
  </conditionalFormatting>
  <conditionalFormatting sqref="GL39:GL79">
    <cfRule type="expression" dxfId="6052" priority="677" stopIfTrue="1">
      <formula>IF($GL39&gt;$GL$34,1)</formula>
    </cfRule>
  </conditionalFormatting>
  <conditionalFormatting sqref="GM39:GM79">
    <cfRule type="expression" dxfId="6051" priority="676" stopIfTrue="1">
      <formula>IF($GM39&gt;$GM$34,1)</formula>
    </cfRule>
  </conditionalFormatting>
  <conditionalFormatting sqref="GN39:GN79">
    <cfRule type="expression" dxfId="6050" priority="675" stopIfTrue="1">
      <formula>IF($GN39&gt;$GN$34,1)</formula>
    </cfRule>
  </conditionalFormatting>
  <conditionalFormatting sqref="GO39:GO79">
    <cfRule type="expression" dxfId="6049" priority="674" stopIfTrue="1">
      <formula>IF($GO39&gt;$GO$34,1)</formula>
    </cfRule>
  </conditionalFormatting>
  <conditionalFormatting sqref="GP39:GP79">
    <cfRule type="expression" dxfId="6048" priority="673" stopIfTrue="1">
      <formula>IF(__gpI39&gt;$GP$34,1)</formula>
    </cfRule>
  </conditionalFormatting>
  <conditionalFormatting sqref="GQ39:GQ79">
    <cfRule type="expression" dxfId="6047" priority="672" stopIfTrue="1">
      <formula>IF($GQ$39&gt;$GQ$34,1)</formula>
    </cfRule>
  </conditionalFormatting>
  <conditionalFormatting sqref="GR39:GR79">
    <cfRule type="expression" dxfId="6046" priority="671" stopIfTrue="1">
      <formula>IF($GR39&gt;$GR$34,1)</formula>
    </cfRule>
  </conditionalFormatting>
  <conditionalFormatting sqref="FN39:FN79">
    <cfRule type="expression" dxfId="6045" priority="670" stopIfTrue="1">
      <formula>IF($FN39&gt;$FN$34,1)</formula>
    </cfRule>
  </conditionalFormatting>
  <conditionalFormatting sqref="GT39:GT78">
    <cfRule type="expression" dxfId="6044" priority="669" stopIfTrue="1">
      <formula>IF($GT39&gt;$GT$34,1)</formula>
    </cfRule>
  </conditionalFormatting>
  <conditionalFormatting sqref="GV39:GV78">
    <cfRule type="expression" dxfId="6043" priority="668" stopIfTrue="1">
      <formula>IF($GV39&gt;$GV$34,1)</formula>
    </cfRule>
  </conditionalFormatting>
  <conditionalFormatting sqref="GW40:GW78">
    <cfRule type="expression" dxfId="6042" priority="667" stopIfTrue="1">
      <formula>IF($GW40&gt;$GW$34,1)</formula>
    </cfRule>
  </conditionalFormatting>
  <conditionalFormatting sqref="HA40:HA78">
    <cfRule type="expression" dxfId="6041" priority="666" stopIfTrue="1">
      <formula>IF($HA40&gt;$HA$34,1)</formula>
    </cfRule>
  </conditionalFormatting>
  <conditionalFormatting sqref="HB40:HB78">
    <cfRule type="expression" dxfId="6040" priority="665" stopIfTrue="1">
      <formula>IF($HB40&gt;$HB$34,1)</formula>
    </cfRule>
  </conditionalFormatting>
  <conditionalFormatting sqref="HC40:HC78">
    <cfRule type="expression" dxfId="6039" priority="664" stopIfTrue="1">
      <formula>IF($HC40&gt;$HC$34,1)</formula>
    </cfRule>
  </conditionalFormatting>
  <conditionalFormatting sqref="HD40:HD78">
    <cfRule type="expression" dxfId="6038" priority="663" stopIfTrue="1">
      <formula>IF($HD$39&gt;$HD$34,1)</formula>
    </cfRule>
  </conditionalFormatting>
  <conditionalFormatting sqref="HE40:HE78">
    <cfRule type="expression" dxfId="6037" priority="662" stopIfTrue="1">
      <formula>IF($HE40&gt;$HE$34,1)</formula>
    </cfRule>
  </conditionalFormatting>
  <conditionalFormatting sqref="HF40:HF78">
    <cfRule type="expression" dxfId="6036" priority="661" stopIfTrue="1">
      <formula>IF($HF40&gt;$HF$34,1)</formula>
    </cfRule>
  </conditionalFormatting>
  <conditionalFormatting sqref="HH40:HH78">
    <cfRule type="expression" dxfId="6035" priority="660" stopIfTrue="1">
      <formula>IF($HH40&gt;$HH$34,1)</formula>
    </cfRule>
  </conditionalFormatting>
  <conditionalFormatting sqref="HI40:HI78">
    <cfRule type="expression" dxfId="6034" priority="659" stopIfTrue="1">
      <formula>IF($HI40&gt;$HI$34,1)</formula>
    </cfRule>
  </conditionalFormatting>
  <conditionalFormatting sqref="HJ40:HJ78">
    <cfRule type="expression" dxfId="6033" priority="658" stopIfTrue="1">
      <formula>IF($HJ40&gt;$HJ$34,1)</formula>
    </cfRule>
  </conditionalFormatting>
  <conditionalFormatting sqref="HK40:HK78">
    <cfRule type="expression" dxfId="6032" priority="657" stopIfTrue="1">
      <formula>IF($HK40&gt;$HK$34,1)</formula>
    </cfRule>
  </conditionalFormatting>
  <conditionalFormatting sqref="HL40:HL78">
    <cfRule type="expression" dxfId="6031" priority="656" stopIfTrue="1">
      <formula>IF($HL40&gt;$HL$34,1)</formula>
    </cfRule>
  </conditionalFormatting>
  <conditionalFormatting sqref="HM40:HM78">
    <cfRule type="expression" dxfId="6030" priority="655" stopIfTrue="1">
      <formula>IF($HM40&gt;$HM$34,1)</formula>
    </cfRule>
  </conditionalFormatting>
  <conditionalFormatting sqref="HN40:HN78">
    <cfRule type="expression" dxfId="6029" priority="654" stopIfTrue="1">
      <formula>IF($HN40&gt;$HN$34,1)</formula>
    </cfRule>
  </conditionalFormatting>
  <conditionalFormatting sqref="HO40:HO78">
    <cfRule type="expression" dxfId="6028" priority="653" stopIfTrue="1">
      <formula>IF($HO40&gt;$HO$34,1)</formula>
    </cfRule>
  </conditionalFormatting>
  <conditionalFormatting sqref="HP40:HP78">
    <cfRule type="expression" dxfId="6027" priority="652" stopIfTrue="1">
      <formula>IF($HP40&gt;$HP$34,1)</formula>
    </cfRule>
  </conditionalFormatting>
  <conditionalFormatting sqref="HQ40:HQ78">
    <cfRule type="expression" dxfId="6026" priority="651" stopIfTrue="1">
      <formula>IF($HQ40&gt;$HQ$34,1)</formula>
    </cfRule>
  </conditionalFormatting>
  <conditionalFormatting sqref="HR40:HR78">
    <cfRule type="expression" dxfId="6025" priority="650" stopIfTrue="1">
      <formula>IF($HR40&gt;$HR$34,1)</formula>
    </cfRule>
  </conditionalFormatting>
  <conditionalFormatting sqref="HS40:HS78">
    <cfRule type="expression" dxfId="6024" priority="649" stopIfTrue="1">
      <formula>IF($HS40&gt;$HS$34,1)</formula>
    </cfRule>
  </conditionalFormatting>
  <conditionalFormatting sqref="HT40:HT78">
    <cfRule type="expression" dxfId="6023" priority="648" stopIfTrue="1">
      <formula>IF($HT40&gt;$HT$34,1)</formula>
    </cfRule>
  </conditionalFormatting>
  <conditionalFormatting sqref="HU40:HU78">
    <cfRule type="expression" dxfId="6022" priority="647" stopIfTrue="1">
      <formula>IF($HU40&gt;$HU$34,1)</formula>
    </cfRule>
  </conditionalFormatting>
  <conditionalFormatting sqref="HV40:HV78">
    <cfRule type="expression" dxfId="6021" priority="646" stopIfTrue="1">
      <formula>IF($HV40&gt;$HV$34,1)</formula>
    </cfRule>
  </conditionalFormatting>
  <conditionalFormatting sqref="HW40:HW78">
    <cfRule type="expression" dxfId="6020" priority="645" stopIfTrue="1">
      <formula>IF($HW40&gt;$HW$34,1)</formula>
    </cfRule>
  </conditionalFormatting>
  <conditionalFormatting sqref="GU39:GU78">
    <cfRule type="expression" dxfId="6019" priority="644" stopIfTrue="1">
      <formula>IF($GU39&gt;$GU$34,1)</formula>
    </cfRule>
  </conditionalFormatting>
  <conditionalFormatting sqref="GX40:GX78">
    <cfRule type="expression" dxfId="6018" priority="643" stopIfTrue="1">
      <formula>IF($GX40&gt;$GX$34,1)</formula>
    </cfRule>
  </conditionalFormatting>
  <conditionalFormatting sqref="GY40:GY78">
    <cfRule type="expression" dxfId="6017" priority="642" stopIfTrue="1">
      <formula>IF($GY40&gt;$GY$34,1)</formula>
    </cfRule>
  </conditionalFormatting>
  <conditionalFormatting sqref="HG40:HG78">
    <cfRule type="expression" dxfId="6016" priority="641" stopIfTrue="1">
      <formula>IF($HG40&gt;$HG$34,1)</formula>
    </cfRule>
  </conditionalFormatting>
  <conditionalFormatting sqref="HX40:HX78">
    <cfRule type="expression" dxfId="6015" priority="640" stopIfTrue="1">
      <formula>IF($HX40&gt;$HX$34,1)</formula>
    </cfRule>
  </conditionalFormatting>
  <conditionalFormatting sqref="HY40:HY78">
    <cfRule type="expression" dxfId="6014" priority="639" stopIfTrue="1">
      <formula>IF($HY40&gt;$HY$34,1)</formula>
    </cfRule>
  </conditionalFormatting>
  <conditionalFormatting sqref="C13">
    <cfRule type="cellIs" dxfId="6013" priority="637" stopIfTrue="1" operator="lessThan">
      <formula>$C$7</formula>
    </cfRule>
    <cfRule type="cellIs" dxfId="6012" priority="638" stopIfTrue="1" operator="greaterThanOrEqual">
      <formula>$C$7</formula>
    </cfRule>
  </conditionalFormatting>
  <conditionalFormatting sqref="AI44 AI59">
    <cfRule type="expression" dxfId="6011" priority="636" stopIfTrue="1">
      <formula>IF($AI44&gt;$AI$34,1)</formula>
    </cfRule>
  </conditionalFormatting>
  <conditionalFormatting sqref="BS46">
    <cfRule type="expression" dxfId="6010" priority="635" stopIfTrue="1">
      <formula>IF($BS46&gt;$BS$34,1)</formula>
    </cfRule>
  </conditionalFormatting>
  <conditionalFormatting sqref="BP40:BP78">
    <cfRule type="expression" dxfId="6009" priority="634" stopIfTrue="1">
      <formula>IF($BP41&gt;$BP$34,1)</formula>
    </cfRule>
  </conditionalFormatting>
  <conditionalFormatting sqref="BP79">
    <cfRule type="expression" dxfId="6008" priority="633" stopIfTrue="1">
      <formula>IF($BP81&gt;$BP$34,1)</formula>
    </cfRule>
  </conditionalFormatting>
  <conditionalFormatting sqref="AN37:BP37 BU37:CW37 DB37:ED37 EI37:FK37 FP37:GR37 GW37:HY37 G37:AI37">
    <cfRule type="cellIs" dxfId="6007" priority="630" stopIfTrue="1" operator="equal">
      <formula>"Completed"</formula>
    </cfRule>
    <cfRule type="cellIs" dxfId="6006" priority="631" stopIfTrue="1" operator="equal">
      <formula>"Delayed - amber"</formula>
    </cfRule>
    <cfRule type="cellIs" dxfId="6005" priority="632" stopIfTrue="1" operator="equal">
      <formula>"Delayed - red"</formula>
    </cfRule>
  </conditionalFormatting>
  <conditionalFormatting sqref="AO39:AO79">
    <cfRule type="expression" dxfId="6004" priority="629" stopIfTrue="1">
      <formula>IF($H39&gt;$H$34,1)</formula>
    </cfRule>
  </conditionalFormatting>
  <conditionalFormatting sqref="AP39:AP79">
    <cfRule type="expression" dxfId="6003" priority="628" stopIfTrue="1">
      <formula>IF($I39&gt;$I$34,1)</formula>
    </cfRule>
  </conditionalFormatting>
  <conditionalFormatting sqref="AQ39">
    <cfRule type="expression" dxfId="6002" priority="627" stopIfTrue="1">
      <formula>IF($J39&gt;$J$34,1)</formula>
    </cfRule>
  </conditionalFormatting>
  <conditionalFormatting sqref="AR39">
    <cfRule type="expression" dxfId="6001" priority="626" stopIfTrue="1">
      <formula>IF($K39&gt;$K$34,1)</formula>
    </cfRule>
  </conditionalFormatting>
  <conditionalFormatting sqref="AS39">
    <cfRule type="expression" dxfId="6000" priority="625" stopIfTrue="1">
      <formula>IF($L39&gt;$L$34,1)</formula>
    </cfRule>
  </conditionalFormatting>
  <conditionalFormatting sqref="AT39">
    <cfRule type="expression" dxfId="5999" priority="624" stopIfTrue="1">
      <formula>IF($M39&gt;$M$34,1)</formula>
    </cfRule>
  </conditionalFormatting>
  <conditionalFormatting sqref="AU39">
    <cfRule type="expression" dxfId="5998" priority="623" stopIfTrue="1">
      <formula>IF($N39&gt;$N$34,1)</formula>
    </cfRule>
  </conditionalFormatting>
  <conditionalFormatting sqref="AV39">
    <cfRule type="expression" dxfId="5997" priority="622" stopIfTrue="1">
      <formula>IF($O39&gt;$O$34,1)</formula>
    </cfRule>
  </conditionalFormatting>
  <conditionalFormatting sqref="AW39">
    <cfRule type="expression" dxfId="5996" priority="621" stopIfTrue="1">
      <formula>IF($P39&gt;$P$34,1)</formula>
    </cfRule>
  </conditionalFormatting>
  <conditionalFormatting sqref="AX39">
    <cfRule type="expression" dxfId="5995" priority="620" stopIfTrue="1">
      <formula>IF($Q39&gt;$Q$34,1)</formula>
    </cfRule>
  </conditionalFormatting>
  <conditionalFormatting sqref="AY39">
    <cfRule type="expression" dxfId="5994" priority="619" stopIfTrue="1">
      <formula>IF($R39&gt;$R$34,1)</formula>
    </cfRule>
  </conditionalFormatting>
  <conditionalFormatting sqref="BA39">
    <cfRule type="expression" dxfId="5993" priority="618" stopIfTrue="1">
      <formula>IF($T39&gt;$T$34,1)</formula>
    </cfRule>
  </conditionalFormatting>
  <conditionalFormatting sqref="BB39">
    <cfRule type="expression" dxfId="5992" priority="617" stopIfTrue="1">
      <formula>IF($U39&gt;$U$34,1)</formula>
    </cfRule>
  </conditionalFormatting>
  <conditionalFormatting sqref="BC39">
    <cfRule type="expression" dxfId="5991" priority="616" stopIfTrue="1">
      <formula>IF($V39&gt;$V$34,1)</formula>
    </cfRule>
  </conditionalFormatting>
  <conditionalFormatting sqref="BD39">
    <cfRule type="expression" dxfId="5990" priority="615" stopIfTrue="1">
      <formula>IF($W39&gt;$W$34,1)</formula>
    </cfRule>
  </conditionalFormatting>
  <conditionalFormatting sqref="BE39">
    <cfRule type="expression" dxfId="5989" priority="614" stopIfTrue="1">
      <formula>IF($X39&gt;$X$34,1)</formula>
    </cfRule>
  </conditionalFormatting>
  <conditionalFormatting sqref="BF39">
    <cfRule type="expression" dxfId="5988" priority="613" stopIfTrue="1">
      <formula>IF($Y39&gt;$Y$34,1)</formula>
    </cfRule>
  </conditionalFormatting>
  <conditionalFormatting sqref="BG39">
    <cfRule type="expression" dxfId="5987" priority="612" stopIfTrue="1">
      <formula>IF($Z39&gt;$Z$34,1)</formula>
    </cfRule>
  </conditionalFormatting>
  <conditionalFormatting sqref="BH39">
    <cfRule type="expression" dxfId="5986" priority="611" stopIfTrue="1">
      <formula>IF($AA39&gt;$AA$34,1)</formula>
    </cfRule>
  </conditionalFormatting>
  <conditionalFormatting sqref="BI39">
    <cfRule type="expression" dxfId="5985" priority="610" stopIfTrue="1">
      <formula>IF($AB39&gt;$AB$34,1)</formula>
    </cfRule>
  </conditionalFormatting>
  <conditionalFormatting sqref="BJ39">
    <cfRule type="expression" dxfId="5984" priority="609" stopIfTrue="1">
      <formula>IF($AC39&gt;$AC$34,1)</formula>
    </cfRule>
  </conditionalFormatting>
  <conditionalFormatting sqref="BK39">
    <cfRule type="expression" dxfId="5983" priority="608" stopIfTrue="1">
      <formula>IF($AD39&gt;$AD$34,1)</formula>
    </cfRule>
  </conditionalFormatting>
  <conditionalFormatting sqref="BL39">
    <cfRule type="expression" dxfId="5982" priority="607" stopIfTrue="1">
      <formula>IF($AE39&gt;$AE$34,1)</formula>
    </cfRule>
  </conditionalFormatting>
  <conditionalFormatting sqref="BM39">
    <cfRule type="expression" dxfId="5981" priority="606" stopIfTrue="1">
      <formula>IF($AF39&gt;$AF$34,1)</formula>
    </cfRule>
  </conditionalFormatting>
  <conditionalFormatting sqref="BN39">
    <cfRule type="expression" dxfId="5980" priority="605" stopIfTrue="1">
      <formula>IF($AG39&gt;$AG$34,1)</formula>
    </cfRule>
  </conditionalFormatting>
  <conditionalFormatting sqref="BO39">
    <cfRule type="expression" dxfId="5979" priority="604" stopIfTrue="1">
      <formula>IF($AH39&gt;$AH$34,1)</formula>
    </cfRule>
  </conditionalFormatting>
  <conditionalFormatting sqref="BP39">
    <cfRule type="expression" dxfId="5978" priority="603" stopIfTrue="1">
      <formula>IF($AI39&gt;$AI$34,1)</formula>
    </cfRule>
  </conditionalFormatting>
  <conditionalFormatting sqref="BU39">
    <cfRule type="expression" dxfId="5977" priority="602" stopIfTrue="1">
      <formula>IF($G39&gt;$G$34,1)</formula>
    </cfRule>
  </conditionalFormatting>
  <conditionalFormatting sqref="BV39">
    <cfRule type="expression" dxfId="5976" priority="601" stopIfTrue="1">
      <formula>IF($H39&gt;$H$34,1)</formula>
    </cfRule>
  </conditionalFormatting>
  <conditionalFormatting sqref="BW39">
    <cfRule type="expression" dxfId="5975" priority="600" stopIfTrue="1">
      <formula>IF($I39&gt;$I$34,1)</formula>
    </cfRule>
  </conditionalFormatting>
  <conditionalFormatting sqref="BX39">
    <cfRule type="expression" dxfId="5974" priority="599" stopIfTrue="1">
      <formula>IF($J39&gt;$J$34,1)</formula>
    </cfRule>
  </conditionalFormatting>
  <conditionalFormatting sqref="BY39">
    <cfRule type="expression" dxfId="5973" priority="598" stopIfTrue="1">
      <formula>IF($K39&gt;$K$34,1)</formula>
    </cfRule>
  </conditionalFormatting>
  <conditionalFormatting sqref="BZ39">
    <cfRule type="expression" dxfId="5972" priority="597" stopIfTrue="1">
      <formula>IF($L39&gt;$L$34,1)</formula>
    </cfRule>
  </conditionalFormatting>
  <conditionalFormatting sqref="CA39">
    <cfRule type="expression" dxfId="5971" priority="596" stopIfTrue="1">
      <formula>IF($M39&gt;$M$34,1)</formula>
    </cfRule>
  </conditionalFormatting>
  <conditionalFormatting sqref="CB39">
    <cfRule type="expression" dxfId="5970" priority="595" stopIfTrue="1">
      <formula>IF($N39&gt;$N$34,1)</formula>
    </cfRule>
  </conditionalFormatting>
  <conditionalFormatting sqref="CC39">
    <cfRule type="expression" dxfId="5969" priority="594" stopIfTrue="1">
      <formula>IF($O39&gt;$O$34,1)</formula>
    </cfRule>
  </conditionalFormatting>
  <conditionalFormatting sqref="CD39">
    <cfRule type="expression" dxfId="5968" priority="593" stopIfTrue="1">
      <formula>IF($P39&gt;$P$34,1)</formula>
    </cfRule>
  </conditionalFormatting>
  <conditionalFormatting sqref="CE39">
    <cfRule type="expression" dxfId="5967" priority="592" stopIfTrue="1">
      <formula>IF($Q39&gt;$Q$34,1)</formula>
    </cfRule>
  </conditionalFormatting>
  <conditionalFormatting sqref="CF39">
    <cfRule type="expression" dxfId="5966" priority="591" stopIfTrue="1">
      <formula>IF($R39&gt;$R$34,1)</formula>
    </cfRule>
  </conditionalFormatting>
  <conditionalFormatting sqref="CG39">
    <cfRule type="expression" dxfId="5965" priority="590" stopIfTrue="1">
      <formula>IF($S39&gt;$S$34,1)</formula>
    </cfRule>
  </conditionalFormatting>
  <conditionalFormatting sqref="CH39">
    <cfRule type="expression" dxfId="5964" priority="589" stopIfTrue="1">
      <formula>IF($T39&gt;$T$34,1)</formula>
    </cfRule>
  </conditionalFormatting>
  <conditionalFormatting sqref="CI39">
    <cfRule type="expression" dxfId="5963" priority="588" stopIfTrue="1">
      <formula>IF($U39&gt;$U$34,1)</formula>
    </cfRule>
  </conditionalFormatting>
  <conditionalFormatting sqref="CJ39">
    <cfRule type="expression" dxfId="5962" priority="587" stopIfTrue="1">
      <formula>IF($V39&gt;$V$34,1)</formula>
    </cfRule>
  </conditionalFormatting>
  <conditionalFormatting sqref="CK39">
    <cfRule type="expression" dxfId="5961" priority="586" stopIfTrue="1">
      <formula>IF($W39&gt;$W$34,1)</formula>
    </cfRule>
  </conditionalFormatting>
  <conditionalFormatting sqref="CL39">
    <cfRule type="expression" dxfId="5960" priority="585" stopIfTrue="1">
      <formula>IF($X39&gt;$X$34,1)</formula>
    </cfRule>
  </conditionalFormatting>
  <conditionalFormatting sqref="CM39">
    <cfRule type="expression" dxfId="5959" priority="584" stopIfTrue="1">
      <formula>IF($Y39&gt;$Y$34,1)</formula>
    </cfRule>
  </conditionalFormatting>
  <conditionalFormatting sqref="CN39">
    <cfRule type="expression" dxfId="5958" priority="583" stopIfTrue="1">
      <formula>IF($Z39&gt;$Z$34,1)</formula>
    </cfRule>
  </conditionalFormatting>
  <conditionalFormatting sqref="CO39">
    <cfRule type="expression" dxfId="5957" priority="582" stopIfTrue="1">
      <formula>IF($AA39&gt;$AA$34,1)</formula>
    </cfRule>
  </conditionalFormatting>
  <conditionalFormatting sqref="CP39">
    <cfRule type="expression" dxfId="5956" priority="581" stopIfTrue="1">
      <formula>IF($AB39&gt;$AB$34,1)</formula>
    </cfRule>
  </conditionalFormatting>
  <conditionalFormatting sqref="CQ39">
    <cfRule type="expression" dxfId="5955" priority="580" stopIfTrue="1">
      <formula>IF($AC39&gt;$AC$34,1)</formula>
    </cfRule>
  </conditionalFormatting>
  <conditionalFormatting sqref="CR39">
    <cfRule type="expression" dxfId="5954" priority="579" stopIfTrue="1">
      <formula>IF($AD39&gt;$AD$34,1)</formula>
    </cfRule>
  </conditionalFormatting>
  <conditionalFormatting sqref="CS39">
    <cfRule type="expression" dxfId="5953" priority="578" stopIfTrue="1">
      <formula>IF($AE39&gt;$AE$34,1)</formula>
    </cfRule>
  </conditionalFormatting>
  <conditionalFormatting sqref="CT39">
    <cfRule type="expression" dxfId="5952" priority="577" stopIfTrue="1">
      <formula>IF($AF39&gt;$AF$34,1)</formula>
    </cfRule>
  </conditionalFormatting>
  <conditionalFormatting sqref="CU39">
    <cfRule type="expression" dxfId="5951" priority="576" stopIfTrue="1">
      <formula>IF($AG39&gt;$AG$34,1)</formula>
    </cfRule>
  </conditionalFormatting>
  <conditionalFormatting sqref="CV39">
    <cfRule type="expression" dxfId="5950" priority="575" stopIfTrue="1">
      <formula>IF($AH39&gt;$AH$34,1)</formula>
    </cfRule>
  </conditionalFormatting>
  <conditionalFormatting sqref="CW39">
    <cfRule type="expression" dxfId="5949" priority="574" stopIfTrue="1">
      <formula>IF($AI39&gt;$AI$34,1)</formula>
    </cfRule>
  </conditionalFormatting>
  <conditionalFormatting sqref="DB39">
    <cfRule type="expression" dxfId="5948" priority="573" stopIfTrue="1">
      <formula>IF($G39&gt;$G$34,1)</formula>
    </cfRule>
  </conditionalFormatting>
  <conditionalFormatting sqref="DC39">
    <cfRule type="expression" dxfId="5947" priority="572" stopIfTrue="1">
      <formula>IF($H39&gt;$H$34,1)</formula>
    </cfRule>
  </conditionalFormatting>
  <conditionalFormatting sqref="DD39">
    <cfRule type="expression" dxfId="5946" priority="571" stopIfTrue="1">
      <formula>IF($I39&gt;$I$34,1)</formula>
    </cfRule>
  </conditionalFormatting>
  <conditionalFormatting sqref="DE39">
    <cfRule type="expression" dxfId="5945" priority="570" stopIfTrue="1">
      <formula>IF($J39&gt;$J$34,1)</formula>
    </cfRule>
  </conditionalFormatting>
  <conditionalFormatting sqref="DF39">
    <cfRule type="expression" dxfId="5944" priority="569" stopIfTrue="1">
      <formula>IF($K39&gt;$K$34,1)</formula>
    </cfRule>
  </conditionalFormatting>
  <conditionalFormatting sqref="DG39">
    <cfRule type="expression" dxfId="5943" priority="568" stopIfTrue="1">
      <formula>IF($L39&gt;$L$34,1)</formula>
    </cfRule>
  </conditionalFormatting>
  <conditionalFormatting sqref="DH39">
    <cfRule type="expression" dxfId="5942" priority="567" stopIfTrue="1">
      <formula>IF($M39&gt;$M$34,1)</formula>
    </cfRule>
  </conditionalFormatting>
  <conditionalFormatting sqref="DI39">
    <cfRule type="expression" dxfId="5941" priority="566" stopIfTrue="1">
      <formula>IF($N39&gt;$N$34,1)</formula>
    </cfRule>
  </conditionalFormatting>
  <conditionalFormatting sqref="DJ39">
    <cfRule type="expression" dxfId="5940" priority="565" stopIfTrue="1">
      <formula>IF($O39&gt;$O$34,1)</formula>
    </cfRule>
  </conditionalFormatting>
  <conditionalFormatting sqref="DK39">
    <cfRule type="expression" dxfId="5939" priority="564" stopIfTrue="1">
      <formula>IF($P39&gt;$P$34,1)</formula>
    </cfRule>
  </conditionalFormatting>
  <conditionalFormatting sqref="DL39">
    <cfRule type="expression" dxfId="5938" priority="563" stopIfTrue="1">
      <formula>IF($Q39&gt;$Q$34,1)</formula>
    </cfRule>
  </conditionalFormatting>
  <conditionalFormatting sqref="DM39">
    <cfRule type="expression" dxfId="5937" priority="562" stopIfTrue="1">
      <formula>IF($R39&gt;$R$34,1)</formula>
    </cfRule>
  </conditionalFormatting>
  <conditionalFormatting sqref="DN39">
    <cfRule type="expression" dxfId="5936" priority="561" stopIfTrue="1">
      <formula>IF($S39&gt;$S$34,1)</formula>
    </cfRule>
  </conditionalFormatting>
  <conditionalFormatting sqref="DO39">
    <cfRule type="expression" dxfId="5935" priority="560" stopIfTrue="1">
      <formula>IF($T39&gt;$T$34,1)</formula>
    </cfRule>
  </conditionalFormatting>
  <conditionalFormatting sqref="DP39">
    <cfRule type="expression" dxfId="5934" priority="559" stopIfTrue="1">
      <formula>IF($U39&gt;$U$34,1)</formula>
    </cfRule>
  </conditionalFormatting>
  <conditionalFormatting sqref="DQ39">
    <cfRule type="expression" dxfId="5933" priority="558" stopIfTrue="1">
      <formula>IF($V39&gt;$V$34,1)</formula>
    </cfRule>
  </conditionalFormatting>
  <conditionalFormatting sqref="DR39">
    <cfRule type="expression" dxfId="5932" priority="557" stopIfTrue="1">
      <formula>IF($W39&gt;$W$34,1)</formula>
    </cfRule>
  </conditionalFormatting>
  <conditionalFormatting sqref="DS39">
    <cfRule type="expression" dxfId="5931" priority="556" stopIfTrue="1">
      <formula>IF($X39&gt;$X$34,1)</formula>
    </cfRule>
  </conditionalFormatting>
  <conditionalFormatting sqref="DT39">
    <cfRule type="expression" dxfId="5930" priority="555" stopIfTrue="1">
      <formula>IF($Y39&gt;$Y$34,1)</formula>
    </cfRule>
  </conditionalFormatting>
  <conditionalFormatting sqref="DU39">
    <cfRule type="expression" dxfId="5929" priority="554" stopIfTrue="1">
      <formula>IF($Z39&gt;$Z$34,1)</formula>
    </cfRule>
  </conditionalFormatting>
  <conditionalFormatting sqref="DV39">
    <cfRule type="expression" dxfId="5928" priority="553" stopIfTrue="1">
      <formula>IF($AA39&gt;$AA$34,1)</formula>
    </cfRule>
  </conditionalFormatting>
  <conditionalFormatting sqref="DW39">
    <cfRule type="expression" dxfId="5927" priority="552" stopIfTrue="1">
      <formula>IF($AB39&gt;$AB$34,1)</formula>
    </cfRule>
  </conditionalFormatting>
  <conditionalFormatting sqref="DX39">
    <cfRule type="expression" dxfId="5926" priority="551" stopIfTrue="1">
      <formula>IF($AC39&gt;$AC$34,1)</formula>
    </cfRule>
  </conditionalFormatting>
  <conditionalFormatting sqref="DY39">
    <cfRule type="expression" dxfId="5925" priority="550" stopIfTrue="1">
      <formula>IF($AD39&gt;$AD$34,1)</formula>
    </cfRule>
  </conditionalFormatting>
  <conditionalFormatting sqref="DZ39">
    <cfRule type="expression" dxfId="5924" priority="549" stopIfTrue="1">
      <formula>IF($AE39&gt;$AE$34,1)</formula>
    </cfRule>
  </conditionalFormatting>
  <conditionalFormatting sqref="EA39">
    <cfRule type="expression" dxfId="5923" priority="548" stopIfTrue="1">
      <formula>IF($AF39&gt;$AF$34,1)</formula>
    </cfRule>
  </conditionalFormatting>
  <conditionalFormatting sqref="EB39">
    <cfRule type="expression" dxfId="5922" priority="547" stopIfTrue="1">
      <formula>IF($AG39&gt;$AG$34,1)</formula>
    </cfRule>
  </conditionalFormatting>
  <conditionalFormatting sqref="EC39">
    <cfRule type="expression" dxfId="5921" priority="546" stopIfTrue="1">
      <formula>IF($AH39&gt;$AH$34,1)</formula>
    </cfRule>
  </conditionalFormatting>
  <conditionalFormatting sqref="ED39">
    <cfRule type="expression" dxfId="5920" priority="545" stopIfTrue="1">
      <formula>IF($AI39&gt;$AI$34,1)</formula>
    </cfRule>
  </conditionalFormatting>
  <conditionalFormatting sqref="GW39">
    <cfRule type="expression" dxfId="5919" priority="544" stopIfTrue="1">
      <formula>IF($G39&gt;$G$34,1)</formula>
    </cfRule>
  </conditionalFormatting>
  <conditionalFormatting sqref="GX39">
    <cfRule type="expression" dxfId="5918" priority="543" stopIfTrue="1">
      <formula>IF($H39&gt;$H$34,1)</formula>
    </cfRule>
  </conditionalFormatting>
  <conditionalFormatting sqref="GY39">
    <cfRule type="expression" dxfId="5917" priority="542" stopIfTrue="1">
      <formula>IF($I39&gt;$I$34,1)</formula>
    </cfRule>
  </conditionalFormatting>
  <conditionalFormatting sqref="GZ39">
    <cfRule type="expression" dxfId="5916" priority="541" stopIfTrue="1">
      <formula>IF($J39&gt;$J$34,1)</formula>
    </cfRule>
  </conditionalFormatting>
  <conditionalFormatting sqref="HA39">
    <cfRule type="expression" dxfId="5915" priority="540" stopIfTrue="1">
      <formula>IF($K39&gt;$K$34,1)</formula>
    </cfRule>
  </conditionalFormatting>
  <conditionalFormatting sqref="HB39">
    <cfRule type="expression" dxfId="5914" priority="539" stopIfTrue="1">
      <formula>IF($L39&gt;$L$34,1)</formula>
    </cfRule>
  </conditionalFormatting>
  <conditionalFormatting sqref="HC39">
    <cfRule type="expression" dxfId="5913" priority="538" stopIfTrue="1">
      <formula>IF($M39&gt;$M$34,1)</formula>
    </cfRule>
  </conditionalFormatting>
  <conditionalFormatting sqref="HD39">
    <cfRule type="expression" dxfId="5912" priority="537" stopIfTrue="1">
      <formula>IF($N39&gt;$N$34,1)</formula>
    </cfRule>
  </conditionalFormatting>
  <conditionalFormatting sqref="HE39">
    <cfRule type="expression" dxfId="5911" priority="536" stopIfTrue="1">
      <formula>IF($O39&gt;$O$34,1)</formula>
    </cfRule>
  </conditionalFormatting>
  <conditionalFormatting sqref="HF39">
    <cfRule type="expression" dxfId="5910" priority="535" stopIfTrue="1">
      <formula>IF($P39&gt;$P$34,1)</formula>
    </cfRule>
  </conditionalFormatting>
  <conditionalFormatting sqref="HG39">
    <cfRule type="expression" dxfId="5909" priority="534" stopIfTrue="1">
      <formula>IF($Q39&gt;$Q$34,1)</formula>
    </cfRule>
  </conditionalFormatting>
  <conditionalFormatting sqref="HH39">
    <cfRule type="expression" dxfId="5908" priority="533" stopIfTrue="1">
      <formula>IF($R39&gt;$R$34,1)</formula>
    </cfRule>
  </conditionalFormatting>
  <conditionalFormatting sqref="HI39">
    <cfRule type="expression" dxfId="5907" priority="532" stopIfTrue="1">
      <formula>IF($S39&gt;$S$34,1)</formula>
    </cfRule>
  </conditionalFormatting>
  <conditionalFormatting sqref="HJ39">
    <cfRule type="expression" dxfId="5906" priority="531" stopIfTrue="1">
      <formula>IF($T39&gt;$T$34,1)</formula>
    </cfRule>
  </conditionalFormatting>
  <conditionalFormatting sqref="HK39">
    <cfRule type="expression" dxfId="5905" priority="530" stopIfTrue="1">
      <formula>IF($U39&gt;$U$34,1)</formula>
    </cfRule>
  </conditionalFormatting>
  <conditionalFormatting sqref="HL39">
    <cfRule type="expression" dxfId="5904" priority="529" stopIfTrue="1">
      <formula>IF($V39&gt;$V$34,1)</formula>
    </cfRule>
  </conditionalFormatting>
  <conditionalFormatting sqref="HM39">
    <cfRule type="expression" dxfId="5903" priority="528" stopIfTrue="1">
      <formula>IF($W39&gt;$W$34,1)</formula>
    </cfRule>
  </conditionalFormatting>
  <conditionalFormatting sqref="HN39">
    <cfRule type="expression" dxfId="5902" priority="527" stopIfTrue="1">
      <formula>IF($X39&gt;$X$34,1)</formula>
    </cfRule>
  </conditionalFormatting>
  <conditionalFormatting sqref="HO39">
    <cfRule type="expression" dxfId="5901" priority="526" stopIfTrue="1">
      <formula>IF($Y39&gt;$Y$34,1)</formula>
    </cfRule>
  </conditionalFormatting>
  <conditionalFormatting sqref="HP39">
    <cfRule type="expression" dxfId="5900" priority="525" stopIfTrue="1">
      <formula>IF($Z39&gt;$Z$34,1)</formula>
    </cfRule>
  </conditionalFormatting>
  <conditionalFormatting sqref="HQ39">
    <cfRule type="expression" dxfId="5899" priority="524" stopIfTrue="1">
      <formula>IF($AA39&gt;$AA$34,1)</formula>
    </cfRule>
  </conditionalFormatting>
  <conditionalFormatting sqref="HR39">
    <cfRule type="expression" dxfId="5898" priority="523" stopIfTrue="1">
      <formula>IF($AB39&gt;$AB$34,1)</formula>
    </cfRule>
  </conditionalFormatting>
  <conditionalFormatting sqref="HS39">
    <cfRule type="expression" dxfId="5897" priority="522" stopIfTrue="1">
      <formula>IF($AC39&gt;$AC$34,1)</formula>
    </cfRule>
  </conditionalFormatting>
  <conditionalFormatting sqref="HT39">
    <cfRule type="expression" dxfId="5896" priority="521" stopIfTrue="1">
      <formula>IF($AD39&gt;$AD$34,1)</formula>
    </cfRule>
  </conditionalFormatting>
  <conditionalFormatting sqref="HU39">
    <cfRule type="expression" dxfId="5895" priority="520" stopIfTrue="1">
      <formula>IF($AE39&gt;$AE$34,1)</formula>
    </cfRule>
  </conditionalFormatting>
  <conditionalFormatting sqref="HV39">
    <cfRule type="expression" dxfId="5894" priority="519" stopIfTrue="1">
      <formula>IF($AF39&gt;$AF$34,1)</formula>
    </cfRule>
  </conditionalFormatting>
  <conditionalFormatting sqref="HW39">
    <cfRule type="expression" dxfId="5893" priority="518" stopIfTrue="1">
      <formula>IF($AG39&gt;$AG$34,1)</formula>
    </cfRule>
  </conditionalFormatting>
  <conditionalFormatting sqref="HX39">
    <cfRule type="expression" dxfId="5892" priority="517" stopIfTrue="1">
      <formula>IF($AH39&gt;$AH$34,1)</formula>
    </cfRule>
  </conditionalFormatting>
  <conditionalFormatting sqref="HY39">
    <cfRule type="expression" dxfId="5891" priority="516" stopIfTrue="1">
      <formula>IF($AI39&gt;$AI$34,1)</formula>
    </cfRule>
  </conditionalFormatting>
  <conditionalFormatting sqref="C14">
    <cfRule type="cellIs" dxfId="5890" priority="514" stopIfTrue="1" operator="lessThan">
      <formula>0.5*SUM(C10:C12)</formula>
    </cfRule>
    <cfRule type="cellIs" dxfId="5889" priority="515" stopIfTrue="1" operator="greaterThanOrEqual">
      <formula>0.5*SUM(C10:C12)</formula>
    </cfRule>
  </conditionalFormatting>
  <conditionalFormatting sqref="AZ40:AZ79">
    <cfRule type="expression" dxfId="5888" priority="513" stopIfTrue="1">
      <formula>IF($AZ40&gt;$AZ$34,1)</formula>
    </cfRule>
  </conditionalFormatting>
  <conditionalFormatting sqref="AZ39">
    <cfRule type="expression" dxfId="5887" priority="512" stopIfTrue="1">
      <formula>IF($R39&gt;$R$34,1)</formula>
    </cfRule>
  </conditionalFormatting>
  <conditionalFormatting sqref="D39:D79">
    <cfRule type="expression" dxfId="5886" priority="511" stopIfTrue="1">
      <formula>IF($D39&gt;$D$34,1)</formula>
    </cfRule>
  </conditionalFormatting>
  <conditionalFormatting sqref="E39:E79">
    <cfRule type="expression" dxfId="5885" priority="510" stopIfTrue="1">
      <formula>IF($E39&gt;$E$34,1)</formula>
    </cfRule>
  </conditionalFormatting>
  <conditionalFormatting sqref="F39:F79">
    <cfRule type="expression" dxfId="5884" priority="509" stopIfTrue="1">
      <formula>IF($F39&gt;$F$34,1)</formula>
    </cfRule>
  </conditionalFormatting>
  <conditionalFormatting sqref="G39:G79">
    <cfRule type="expression" dxfId="5883" priority="508" stopIfTrue="1">
      <formula>IF($G39&gt;$G$34,1)</formula>
    </cfRule>
  </conditionalFormatting>
  <conditionalFormatting sqref="H39:H79">
    <cfRule type="expression" dxfId="5882" priority="507" stopIfTrue="1">
      <formula>IF($H39&gt;$H$34,1)</formula>
    </cfRule>
  </conditionalFormatting>
  <conditionalFormatting sqref="I39:I79">
    <cfRule type="expression" dxfId="5881" priority="506" stopIfTrue="1">
      <formula>IF($I39&gt;$I$34,1)</formula>
    </cfRule>
  </conditionalFormatting>
  <conditionalFormatting sqref="J39:J79">
    <cfRule type="expression" dxfId="5880" priority="505" stopIfTrue="1">
      <formula>IF($J39&gt;$J$34,1)</formula>
    </cfRule>
  </conditionalFormatting>
  <conditionalFormatting sqref="K39:K79">
    <cfRule type="expression" dxfId="5879" priority="504" stopIfTrue="1">
      <formula>IF($K39&gt;$K$34,1)</formula>
    </cfRule>
  </conditionalFormatting>
  <conditionalFormatting sqref="L39:L79">
    <cfRule type="expression" dxfId="5878" priority="503" stopIfTrue="1">
      <formula>IF($L39&gt;$L$34,1)</formula>
    </cfRule>
  </conditionalFormatting>
  <conditionalFormatting sqref="J37:K37">
    <cfRule type="cellIs" dxfId="5877" priority="500" stopIfTrue="1" operator="equal">
      <formula>"Completed"</formula>
    </cfRule>
    <cfRule type="cellIs" dxfId="5876" priority="501" stopIfTrue="1" operator="equal">
      <formula>"Delayed - amber"</formula>
    </cfRule>
    <cfRule type="cellIs" dxfId="5875" priority="502" stopIfTrue="1" operator="equal">
      <formula>"Delayed - red"</formula>
    </cfRule>
  </conditionalFormatting>
  <conditionalFormatting sqref="J39:J47">
    <cfRule type="expression" dxfId="5874" priority="499" stopIfTrue="1">
      <formula>IF($J39&gt;$J$34,1)</formula>
    </cfRule>
  </conditionalFormatting>
  <conditionalFormatting sqref="K39:K47">
    <cfRule type="expression" dxfId="5873" priority="498" stopIfTrue="1">
      <formula>IF($K39&gt;$K$34,1)</formula>
    </cfRule>
  </conditionalFormatting>
  <conditionalFormatting sqref="AJ39:AJ80">
    <cfRule type="expression" dxfId="5872" priority="495" stopIfTrue="1">
      <formula>NOT(ISERROR(SEARCH("No rating",AJ39)))</formula>
    </cfRule>
    <cfRule type="expression" dxfId="5871" priority="496" stopIfTrue="1">
      <formula>NOT(ISERROR(SEARCH("Green",AJ39)))</formula>
    </cfRule>
    <cfRule type="expression" dxfId="5870" priority="497" stopIfTrue="1">
      <formula>NOT(ISERROR(SEARCH("Amber",AJ39)))</formula>
    </cfRule>
  </conditionalFormatting>
  <conditionalFormatting sqref="M39:M79">
    <cfRule type="expression" dxfId="5869" priority="494" stopIfTrue="1">
      <formula>IF($M39&gt;$M$34,1)</formula>
    </cfRule>
  </conditionalFormatting>
  <conditionalFormatting sqref="N39:N79">
    <cfRule type="expression" dxfId="5868" priority="493" stopIfTrue="1">
      <formula>IF($N39&gt;$N$34,1)</formula>
    </cfRule>
  </conditionalFormatting>
  <conditionalFormatting sqref="O39:O79">
    <cfRule type="expression" dxfId="5867" priority="492" stopIfTrue="1">
      <formula>IF($O39&gt;$O$34,1)</formula>
    </cfRule>
  </conditionalFormatting>
  <conditionalFormatting sqref="P39:P79">
    <cfRule type="expression" dxfId="5866" priority="491" stopIfTrue="1">
      <formula>IF($P39&gt;$P$34,1)</formula>
    </cfRule>
  </conditionalFormatting>
  <conditionalFormatting sqref="Q39:Q79">
    <cfRule type="expression" dxfId="5865" priority="490" stopIfTrue="1">
      <formula>IF($Q39&gt;$Q$34,1)</formula>
    </cfRule>
  </conditionalFormatting>
  <conditionalFormatting sqref="R39:R79">
    <cfRule type="expression" dxfId="5864" priority="489" stopIfTrue="1">
      <formula>IF($R39&gt;$R$34,1)</formula>
    </cfRule>
  </conditionalFormatting>
  <conditionalFormatting sqref="S39:S79">
    <cfRule type="expression" dxfId="5863" priority="488" stopIfTrue="1">
      <formula>IF($S39&gt;$S$34,1)</formula>
    </cfRule>
  </conditionalFormatting>
  <conditionalFormatting sqref="T39:T79">
    <cfRule type="expression" dxfId="5862" priority="487" stopIfTrue="1">
      <formula>IF($T39&gt;$T$34,1)</formula>
    </cfRule>
  </conditionalFormatting>
  <conditionalFormatting sqref="U39:U79">
    <cfRule type="expression" dxfId="5861" priority="486" stopIfTrue="1">
      <formula>IF($U39&gt;$U$34,1)</formula>
    </cfRule>
  </conditionalFormatting>
  <conditionalFormatting sqref="V39:V79">
    <cfRule type="expression" dxfId="5860" priority="485" stopIfTrue="1">
      <formula>IF($V39&gt;$V$34,1)</formula>
    </cfRule>
  </conditionalFormatting>
  <conditionalFormatting sqref="W39:W79">
    <cfRule type="expression" dxfId="5859" priority="484" stopIfTrue="1">
      <formula>IF($W39&gt;$W$34,1)</formula>
    </cfRule>
  </conditionalFormatting>
  <conditionalFormatting sqref="X39:X78">
    <cfRule type="expression" dxfId="5858" priority="483" stopIfTrue="1">
      <formula>IF($X39&gt;$X$34,1)</formula>
    </cfRule>
  </conditionalFormatting>
  <conditionalFormatting sqref="Y39:Y78">
    <cfRule type="expression" dxfId="5857" priority="482" stopIfTrue="1">
      <formula>IF($Y39&gt;$Y$34,1)</formula>
    </cfRule>
  </conditionalFormatting>
  <conditionalFormatting sqref="Z39:Z78">
    <cfRule type="expression" dxfId="5856" priority="481" stopIfTrue="1">
      <formula>IF($Z39&gt;$Z$34,1)</formula>
    </cfRule>
  </conditionalFormatting>
  <conditionalFormatting sqref="AA39:AA78">
    <cfRule type="expression" dxfId="5855" priority="480" stopIfTrue="1">
      <formula>IF($AA39&gt;$AA$34,1)</formula>
    </cfRule>
  </conditionalFormatting>
  <conditionalFormatting sqref="AB39:AB79">
    <cfRule type="expression" dxfId="5854" priority="479" stopIfTrue="1">
      <formula>IF($AB39&gt;$AB$34,1)</formula>
    </cfRule>
  </conditionalFormatting>
  <conditionalFormatting sqref="AC39:AC79">
    <cfRule type="expression" dxfId="5853" priority="478" stopIfTrue="1">
      <formula>IF($AC39&gt;$AC$34,1)</formula>
    </cfRule>
  </conditionalFormatting>
  <conditionalFormatting sqref="AD39:AD79">
    <cfRule type="expression" dxfId="5852" priority="477" stopIfTrue="1">
      <formula>IF($AD39&gt;$AD$34,1)</formula>
    </cfRule>
  </conditionalFormatting>
  <conditionalFormatting sqref="AE39:AE79">
    <cfRule type="expression" dxfId="5851" priority="476" stopIfTrue="1">
      <formula>IF($AE39&gt;$AE$34,1)</formula>
    </cfRule>
  </conditionalFormatting>
  <conditionalFormatting sqref="AF39:AF79">
    <cfRule type="expression" dxfId="5850" priority="475" stopIfTrue="1">
      <formula>IF($AF39&gt;$AF$34,1)</formula>
    </cfRule>
  </conditionalFormatting>
  <conditionalFormatting sqref="AG39:AG79">
    <cfRule type="expression" dxfId="5849" priority="474" stopIfTrue="1">
      <formula>IF($AG39&gt;$AG$34,1)</formula>
    </cfRule>
  </conditionalFormatting>
  <conditionalFormatting sqref="AH39:AH79">
    <cfRule type="expression" dxfId="5848" priority="473" stopIfTrue="1">
      <formula>IF($AH39&gt;$AH$34,1)</formula>
    </cfRule>
  </conditionalFormatting>
  <conditionalFormatting sqref="AI39:AI43 AI45:AI58 AI60:AI79">
    <cfRule type="expression" dxfId="5847" priority="472" stopIfTrue="1">
      <formula>IF($AI39&gt;$AI$34,1)</formula>
    </cfRule>
  </conditionalFormatting>
  <conditionalFormatting sqref="AI44 AI59">
    <cfRule type="expression" dxfId="5846" priority="471" stopIfTrue="1">
      <formula>IF($AI44&gt;$AI$34,1)</formula>
    </cfRule>
  </conditionalFormatting>
  <conditionalFormatting sqref="G37:AI37">
    <cfRule type="cellIs" dxfId="5845" priority="468" stopIfTrue="1" operator="equal">
      <formula>"Completed"</formula>
    </cfRule>
    <cfRule type="cellIs" dxfId="5844" priority="469" stopIfTrue="1" operator="equal">
      <formula>"Delayed - amber"</formula>
    </cfRule>
    <cfRule type="cellIs" dxfId="5843" priority="470" stopIfTrue="1" operator="equal">
      <formula>"Delayed - red"</formula>
    </cfRule>
  </conditionalFormatting>
  <conditionalFormatting sqref="G39:G79">
    <cfRule type="expression" dxfId="5842" priority="467" stopIfTrue="1">
      <formula>IF($G39&gt;$G$34,1)</formula>
    </cfRule>
  </conditionalFormatting>
  <conditionalFormatting sqref="H39:H79">
    <cfRule type="expression" dxfId="5841" priority="466" stopIfTrue="1">
      <formula>IF($H39&gt;$H$34,1)</formula>
    </cfRule>
  </conditionalFormatting>
  <conditionalFormatting sqref="I39:I79">
    <cfRule type="expression" dxfId="5840" priority="465" stopIfTrue="1">
      <formula>IF($I39&gt;$I$34,1)</formula>
    </cfRule>
  </conditionalFormatting>
  <conditionalFormatting sqref="J39:J79">
    <cfRule type="expression" dxfId="5839" priority="464" stopIfTrue="1">
      <formula>IF($J39&gt;$J$34,1)</formula>
    </cfRule>
  </conditionalFormatting>
  <conditionalFormatting sqref="K39:K79">
    <cfRule type="expression" dxfId="5838" priority="463" stopIfTrue="1">
      <formula>IF($K39&gt;$K$34,1)</formula>
    </cfRule>
  </conditionalFormatting>
  <conditionalFormatting sqref="L39:L79">
    <cfRule type="expression" dxfId="5837" priority="462" stopIfTrue="1">
      <formula>IF($L39&gt;$L$34,1)</formula>
    </cfRule>
  </conditionalFormatting>
  <conditionalFormatting sqref="AN39:AN79">
    <cfRule type="expression" dxfId="5836" priority="461" stopIfTrue="1">
      <formula>IF($AN39&gt;$AN$34,1)</formula>
    </cfRule>
  </conditionalFormatting>
  <conditionalFormatting sqref="AQ40:AQ79">
    <cfRule type="expression" dxfId="5835" priority="460" stopIfTrue="1">
      <formula>IF($AQ40&gt;$AQ$34,1)</formula>
    </cfRule>
  </conditionalFormatting>
  <conditionalFormatting sqref="AR40:AR79">
    <cfRule type="expression" dxfId="5834" priority="459" stopIfTrue="1">
      <formula>IF($AR40&gt;$AR$34,1)</formula>
    </cfRule>
  </conditionalFormatting>
  <conditionalFormatting sqref="AS40:AS79">
    <cfRule type="expression" dxfId="5833" priority="458" stopIfTrue="1">
      <formula>IF($AS40&gt;$AS$34,1)</formula>
    </cfRule>
  </conditionalFormatting>
  <conditionalFormatting sqref="AT40:AT79">
    <cfRule type="expression" dxfId="5832" priority="457" stopIfTrue="1">
      <formula>IF($AT40&gt;$AT$34,1)</formula>
    </cfRule>
  </conditionalFormatting>
  <conditionalFormatting sqref="AU40:AU79">
    <cfRule type="expression" dxfId="5831" priority="456" stopIfTrue="1">
      <formula>IF($AU40&gt;$AU$34,1)</formula>
    </cfRule>
  </conditionalFormatting>
  <conditionalFormatting sqref="AV40:AV79">
    <cfRule type="expression" dxfId="5830" priority="455" stopIfTrue="1">
      <formula>IF($AV40&gt;$AV$34,1)</formula>
    </cfRule>
  </conditionalFormatting>
  <conditionalFormatting sqref="AW40:AW79">
    <cfRule type="expression" dxfId="5829" priority="454" stopIfTrue="1">
      <formula>IF($AW40&gt;$AW$34,1)</formula>
    </cfRule>
  </conditionalFormatting>
  <conditionalFormatting sqref="AX40:AX79">
    <cfRule type="expression" dxfId="5828" priority="453" stopIfTrue="1">
      <formula>IF($AX40&gt;$AX$34,1)</formula>
    </cfRule>
  </conditionalFormatting>
  <conditionalFormatting sqref="AY40:AY79">
    <cfRule type="expression" dxfId="5827" priority="452" stopIfTrue="1">
      <formula>IF($AY40&gt;$AY$34,1)</formula>
    </cfRule>
  </conditionalFormatting>
  <conditionalFormatting sqref="BA40:BA79">
    <cfRule type="expression" dxfId="5826" priority="451" stopIfTrue="1">
      <formula>IF($BA40&gt;$BA$34,1)</formula>
    </cfRule>
  </conditionalFormatting>
  <conditionalFormatting sqref="BB40:BB79">
    <cfRule type="expression" dxfId="5825" priority="450" stopIfTrue="1">
      <formula>IF($BB40&gt;$BB$34,1)</formula>
    </cfRule>
  </conditionalFormatting>
  <conditionalFormatting sqref="BC40:BC79">
    <cfRule type="expression" dxfId="5824" priority="449" stopIfTrue="1">
      <formula>IF($BC40&gt;$BC$34,1)</formula>
    </cfRule>
  </conditionalFormatting>
  <conditionalFormatting sqref="BD40:BD79">
    <cfRule type="expression" dxfId="5823" priority="448" stopIfTrue="1">
      <formula>IF($BD40&gt;$BD$34,1)</formula>
    </cfRule>
  </conditionalFormatting>
  <conditionalFormatting sqref="BE40:BE79">
    <cfRule type="expression" dxfId="5822" priority="447" stopIfTrue="1">
      <formula>IF($BE40&gt;$BE$34,1)</formula>
    </cfRule>
  </conditionalFormatting>
  <conditionalFormatting sqref="BF40:BF79">
    <cfRule type="expression" dxfId="5821" priority="446" stopIfTrue="1">
      <formula>IF($BF40&gt;$BF$34,1)</formula>
    </cfRule>
  </conditionalFormatting>
  <conditionalFormatting sqref="BG40:BG79">
    <cfRule type="expression" dxfId="5820" priority="445" stopIfTrue="1">
      <formula>IF($BG40&gt;$BG$34,1)</formula>
    </cfRule>
  </conditionalFormatting>
  <conditionalFormatting sqref="BH40:BH79">
    <cfRule type="expression" dxfId="5819" priority="444" stopIfTrue="1">
      <formula>IF($BH40&gt;$BH$34,1)</formula>
    </cfRule>
  </conditionalFormatting>
  <conditionalFormatting sqref="BI40:BI79">
    <cfRule type="expression" dxfId="5818" priority="443" stopIfTrue="1">
      <formula>IF($BI40&gt;$BI$34,1)</formula>
    </cfRule>
  </conditionalFormatting>
  <conditionalFormatting sqref="BJ40:BJ79">
    <cfRule type="expression" dxfId="5817" priority="442" stopIfTrue="1">
      <formula>IF($BJ40&gt;$BJ$34,1)</formula>
    </cfRule>
  </conditionalFormatting>
  <conditionalFormatting sqref="BK40:BK79">
    <cfRule type="expression" dxfId="5816" priority="441" stopIfTrue="1">
      <formula>IF($BK40&gt;$BK$34,1)</formula>
    </cfRule>
  </conditionalFormatting>
  <conditionalFormatting sqref="BL40:BL79">
    <cfRule type="expression" dxfId="5815" priority="440" stopIfTrue="1">
      <formula>IF($BL40&gt;$BL$34,1)</formula>
    </cfRule>
  </conditionalFormatting>
  <conditionalFormatting sqref="BM40:BM79">
    <cfRule type="expression" dxfId="5814" priority="439" stopIfTrue="1">
      <formula>IF($BM40&gt;$BM$34,1)</formula>
    </cfRule>
  </conditionalFormatting>
  <conditionalFormatting sqref="BN40:BN79">
    <cfRule type="expression" dxfId="5813" priority="438" stopIfTrue="1">
      <formula>IF($BN40&gt;$BN$34,1)</formula>
    </cfRule>
  </conditionalFormatting>
  <conditionalFormatting sqref="BO40:BO79">
    <cfRule type="expression" dxfId="5812" priority="437" stopIfTrue="1">
      <formula>IF($BO40&gt;$BO$34,1)</formula>
    </cfRule>
  </conditionalFormatting>
  <conditionalFormatting sqref="BP40:BP78">
    <cfRule type="expression" dxfId="5811" priority="436" stopIfTrue="1">
      <formula>IF($BP41&gt;$BP$34,1)</formula>
    </cfRule>
  </conditionalFormatting>
  <conditionalFormatting sqref="BP79">
    <cfRule type="expression" dxfId="5810" priority="435" stopIfTrue="1">
      <formula>IF($BP81&gt;$BP$34,1)</formula>
    </cfRule>
  </conditionalFormatting>
  <conditionalFormatting sqref="AN37:BP37">
    <cfRule type="cellIs" dxfId="5809" priority="432" stopIfTrue="1" operator="equal">
      <formula>"Completed"</formula>
    </cfRule>
    <cfRule type="cellIs" dxfId="5808" priority="433" stopIfTrue="1" operator="equal">
      <formula>"Delayed - amber"</formula>
    </cfRule>
    <cfRule type="cellIs" dxfId="5807" priority="434" stopIfTrue="1" operator="equal">
      <formula>"Delayed - red"</formula>
    </cfRule>
  </conditionalFormatting>
  <conditionalFormatting sqref="AO39:AO79">
    <cfRule type="expression" dxfId="5806" priority="431" stopIfTrue="1">
      <formula>IF($H39&gt;$H$34,1)</formula>
    </cfRule>
  </conditionalFormatting>
  <conditionalFormatting sqref="AP39:AP79">
    <cfRule type="expression" dxfId="5805" priority="430" stopIfTrue="1">
      <formula>IF($I39&gt;$I$34,1)</formula>
    </cfRule>
  </conditionalFormatting>
  <conditionalFormatting sqref="AQ39">
    <cfRule type="expression" dxfId="5804" priority="429" stopIfTrue="1">
      <formula>IF($J39&gt;$J$34,1)</formula>
    </cfRule>
  </conditionalFormatting>
  <conditionalFormatting sqref="AR39">
    <cfRule type="expression" dxfId="5803" priority="428" stopIfTrue="1">
      <formula>IF($K39&gt;$K$34,1)</formula>
    </cfRule>
  </conditionalFormatting>
  <conditionalFormatting sqref="AS39">
    <cfRule type="expression" dxfId="5802" priority="427" stopIfTrue="1">
      <formula>IF($L39&gt;$L$34,1)</formula>
    </cfRule>
  </conditionalFormatting>
  <conditionalFormatting sqref="AT39">
    <cfRule type="expression" dxfId="5801" priority="426" stopIfTrue="1">
      <formula>IF($M39&gt;$M$34,1)</formula>
    </cfRule>
  </conditionalFormatting>
  <conditionalFormatting sqref="AU39">
    <cfRule type="expression" dxfId="5800" priority="425" stopIfTrue="1">
      <formula>IF($N39&gt;$N$34,1)</formula>
    </cfRule>
  </conditionalFormatting>
  <conditionalFormatting sqref="AV39">
    <cfRule type="expression" dxfId="5799" priority="424" stopIfTrue="1">
      <formula>IF($O39&gt;$O$34,1)</formula>
    </cfRule>
  </conditionalFormatting>
  <conditionalFormatting sqref="AW39">
    <cfRule type="expression" dxfId="5798" priority="423" stopIfTrue="1">
      <formula>IF($P39&gt;$P$34,1)</formula>
    </cfRule>
  </conditionalFormatting>
  <conditionalFormatting sqref="AX39">
    <cfRule type="expression" dxfId="5797" priority="422" stopIfTrue="1">
      <formula>IF($Q39&gt;$Q$34,1)</formula>
    </cfRule>
  </conditionalFormatting>
  <conditionalFormatting sqref="AY39">
    <cfRule type="expression" dxfId="5796" priority="421" stopIfTrue="1">
      <formula>IF($R39&gt;$R$34,1)</formula>
    </cfRule>
  </conditionalFormatting>
  <conditionalFormatting sqref="BA39">
    <cfRule type="expression" dxfId="5795" priority="420" stopIfTrue="1">
      <formula>IF($T39&gt;$T$34,1)</formula>
    </cfRule>
  </conditionalFormatting>
  <conditionalFormatting sqref="BB39">
    <cfRule type="expression" dxfId="5794" priority="419" stopIfTrue="1">
      <formula>IF($U39&gt;$U$34,1)</formula>
    </cfRule>
  </conditionalFormatting>
  <conditionalFormatting sqref="BC39">
    <cfRule type="expression" dxfId="5793" priority="418" stopIfTrue="1">
      <formula>IF($V39&gt;$V$34,1)</formula>
    </cfRule>
  </conditionalFormatting>
  <conditionalFormatting sqref="BD39">
    <cfRule type="expression" dxfId="5792" priority="417" stopIfTrue="1">
      <formula>IF($W39&gt;$W$34,1)</formula>
    </cfRule>
  </conditionalFormatting>
  <conditionalFormatting sqref="BE39">
    <cfRule type="expression" dxfId="5791" priority="416" stopIfTrue="1">
      <formula>IF($X39&gt;$X$34,1)</formula>
    </cfRule>
  </conditionalFormatting>
  <conditionalFormatting sqref="BF39">
    <cfRule type="expression" dxfId="5790" priority="415" stopIfTrue="1">
      <formula>IF($Y39&gt;$Y$34,1)</formula>
    </cfRule>
  </conditionalFormatting>
  <conditionalFormatting sqref="BG39">
    <cfRule type="expression" dxfId="5789" priority="414" stopIfTrue="1">
      <formula>IF($Z39&gt;$Z$34,1)</formula>
    </cfRule>
  </conditionalFormatting>
  <conditionalFormatting sqref="BH39">
    <cfRule type="expression" dxfId="5788" priority="413" stopIfTrue="1">
      <formula>IF($AA39&gt;$AA$34,1)</formula>
    </cfRule>
  </conditionalFormatting>
  <conditionalFormatting sqref="BI39">
    <cfRule type="expression" dxfId="5787" priority="412" stopIfTrue="1">
      <formula>IF($AB39&gt;$AB$34,1)</formula>
    </cfRule>
  </conditionalFormatting>
  <conditionalFormatting sqref="BJ39">
    <cfRule type="expression" dxfId="5786" priority="411" stopIfTrue="1">
      <formula>IF($AC39&gt;$AC$34,1)</formula>
    </cfRule>
  </conditionalFormatting>
  <conditionalFormatting sqref="BK39">
    <cfRule type="expression" dxfId="5785" priority="410" stopIfTrue="1">
      <formula>IF($AD39&gt;$AD$34,1)</formula>
    </cfRule>
  </conditionalFormatting>
  <conditionalFormatting sqref="BL39">
    <cfRule type="expression" dxfId="5784" priority="409" stopIfTrue="1">
      <formula>IF($AE39&gt;$AE$34,1)</formula>
    </cfRule>
  </conditionalFormatting>
  <conditionalFormatting sqref="BM39">
    <cfRule type="expression" dxfId="5783" priority="408" stopIfTrue="1">
      <formula>IF($AF39&gt;$AF$34,1)</formula>
    </cfRule>
  </conditionalFormatting>
  <conditionalFormatting sqref="BN39">
    <cfRule type="expression" dxfId="5782" priority="407" stopIfTrue="1">
      <formula>IF($AG39&gt;$AG$34,1)</formula>
    </cfRule>
  </conditionalFormatting>
  <conditionalFormatting sqref="BO39">
    <cfRule type="expression" dxfId="5781" priority="406" stopIfTrue="1">
      <formula>IF($AH39&gt;$AH$34,1)</formula>
    </cfRule>
  </conditionalFormatting>
  <conditionalFormatting sqref="BP39">
    <cfRule type="expression" dxfId="5780" priority="405" stopIfTrue="1">
      <formula>IF($AI39&gt;$AI$34,1)</formula>
    </cfRule>
  </conditionalFormatting>
  <conditionalFormatting sqref="AZ40:AZ79">
    <cfRule type="expression" dxfId="5779" priority="404" stopIfTrue="1">
      <formula>IF($AZ40&gt;$AZ$34,1)</formula>
    </cfRule>
  </conditionalFormatting>
  <conditionalFormatting sqref="AZ39">
    <cfRule type="expression" dxfId="5778" priority="403" stopIfTrue="1">
      <formula>IF($R39&gt;$R$34,1)</formula>
    </cfRule>
  </conditionalFormatting>
  <conditionalFormatting sqref="EI39:EI79">
    <cfRule type="expression" dxfId="5777" priority="402" stopIfTrue="1">
      <formula>IF($EI39&gt;$EI$34,1)</formula>
    </cfRule>
  </conditionalFormatting>
  <conditionalFormatting sqref="EJ39:EJ79">
    <cfRule type="expression" dxfId="5776" priority="401" stopIfTrue="1">
      <formula>IF($EJ39&gt;$EJ$34,1)</formula>
    </cfRule>
  </conditionalFormatting>
  <conditionalFormatting sqref="EK39:EK79">
    <cfRule type="expression" dxfId="5775" priority="400" stopIfTrue="1">
      <formula>IF($EK39&gt;$EK$34,1)</formula>
    </cfRule>
  </conditionalFormatting>
  <conditionalFormatting sqref="EL39:EL79">
    <cfRule type="expression" dxfId="5774" priority="399" stopIfTrue="1">
      <formula>IF($EL39&gt;$EL$34,1)</formula>
    </cfRule>
  </conditionalFormatting>
  <conditionalFormatting sqref="EM39:EM79">
    <cfRule type="expression" dxfId="5773" priority="398" stopIfTrue="1">
      <formula>IF($EM39&gt;$EM$34,1)</formula>
    </cfRule>
  </conditionalFormatting>
  <conditionalFormatting sqref="EN39:EN79">
    <cfRule type="expression" dxfId="5772" priority="397" stopIfTrue="1">
      <formula>IF($EN39&gt;$EN$34,1)</formula>
    </cfRule>
  </conditionalFormatting>
  <conditionalFormatting sqref="EO39:EO79">
    <cfRule type="expression" dxfId="5771" priority="396" stopIfTrue="1">
      <formula>IF($EO39&gt;$EO$34,1)</formula>
    </cfRule>
  </conditionalFormatting>
  <conditionalFormatting sqref="EP39:EP79">
    <cfRule type="expression" dxfId="5770" priority="395" stopIfTrue="1">
      <formula>IF($EP$39&gt;$EP$34,1)</formula>
    </cfRule>
  </conditionalFormatting>
  <conditionalFormatting sqref="EQ39:EQ79">
    <cfRule type="expression" dxfId="5769" priority="394" stopIfTrue="1">
      <formula>IF($EQ39&gt;$EQ$34,1)</formula>
    </cfRule>
  </conditionalFormatting>
  <conditionalFormatting sqref="ER39:ER79">
    <cfRule type="expression" dxfId="5768" priority="393" stopIfTrue="1">
      <formula>IF($ER39&gt;$ER$34,1)</formula>
    </cfRule>
  </conditionalFormatting>
  <conditionalFormatting sqref="ES39:ES79">
    <cfRule type="expression" dxfId="5767" priority="392" stopIfTrue="1">
      <formula>IF($ES$39&gt;$ES$34,1)</formula>
    </cfRule>
  </conditionalFormatting>
  <conditionalFormatting sqref="ET39:ET79">
    <cfRule type="expression" dxfId="5766" priority="391" stopIfTrue="1">
      <formula>IF($ET39&gt;$ET$34,1)</formula>
    </cfRule>
  </conditionalFormatting>
  <conditionalFormatting sqref="EU39:EU79">
    <cfRule type="expression" dxfId="5765" priority="390" stopIfTrue="1">
      <formula>IF($EU39&gt;$EU$34,1)</formula>
    </cfRule>
  </conditionalFormatting>
  <conditionalFormatting sqref="EV39:EV79">
    <cfRule type="expression" dxfId="5764" priority="389" stopIfTrue="1">
      <formula>IF($EV39&gt;$EV$34,1)</formula>
    </cfRule>
  </conditionalFormatting>
  <conditionalFormatting sqref="EW39:EW79">
    <cfRule type="expression" dxfId="5763" priority="388" stopIfTrue="1">
      <formula>IF($EW39&gt;$EW$34,1)</formula>
    </cfRule>
  </conditionalFormatting>
  <conditionalFormatting sqref="EX39:EX79">
    <cfRule type="expression" dxfId="5762" priority="387" stopIfTrue="1">
      <formula>IF($EX39&gt;$EX$34,1)</formula>
    </cfRule>
  </conditionalFormatting>
  <conditionalFormatting sqref="EY39:EY79">
    <cfRule type="expression" dxfId="5761" priority="386" stopIfTrue="1">
      <formula>IF($EY39&gt;$EY$34,1)</formula>
    </cfRule>
  </conditionalFormatting>
  <conditionalFormatting sqref="EZ39:EZ79">
    <cfRule type="expression" dxfId="5760" priority="385" stopIfTrue="1">
      <formula>IF($EZ39&gt;$EZ$34,1)</formula>
    </cfRule>
  </conditionalFormatting>
  <conditionalFormatting sqref="FA39:FA79">
    <cfRule type="expression" dxfId="5759" priority="384" stopIfTrue="1">
      <formula>IF($FA39&gt;$FA$34,1)</formula>
    </cfRule>
  </conditionalFormatting>
  <conditionalFormatting sqref="FB39:FB79">
    <cfRule type="expression" dxfId="5758" priority="383" stopIfTrue="1">
      <formula>IF($FB39&gt;$FB$34,1)</formula>
    </cfRule>
  </conditionalFormatting>
  <conditionalFormatting sqref="FC39:FC79">
    <cfRule type="expression" dxfId="5757" priority="382" stopIfTrue="1">
      <formula>IF($FC39&gt;$FC$34,1)</formula>
    </cfRule>
  </conditionalFormatting>
  <conditionalFormatting sqref="FD39:FD79">
    <cfRule type="expression" dxfId="5756" priority="381" stopIfTrue="1">
      <formula>IF($FD39&gt;$FD$34,1)</formula>
    </cfRule>
  </conditionalFormatting>
  <conditionalFormatting sqref="FE39:FE79">
    <cfRule type="expression" dxfId="5755" priority="380" stopIfTrue="1">
      <formula>IF($FE39&gt;$FE$34,1)</formula>
    </cfRule>
  </conditionalFormatting>
  <conditionalFormatting sqref="FF39:FF79">
    <cfRule type="expression" dxfId="5754" priority="379" stopIfTrue="1">
      <formula>IF($FF39&gt;$FF$34,1)</formula>
    </cfRule>
  </conditionalFormatting>
  <conditionalFormatting sqref="FG39:FG79">
    <cfRule type="expression" dxfId="5753" priority="378" stopIfTrue="1">
      <formula>IF($FG39&gt;$FG$34,1)</formula>
    </cfRule>
  </conditionalFormatting>
  <conditionalFormatting sqref="FH39:FH79">
    <cfRule type="expression" dxfId="5752" priority="377" stopIfTrue="1">
      <formula>IF($FH39&gt;$FH$34,1)</formula>
    </cfRule>
  </conditionalFormatting>
  <conditionalFormatting sqref="FI39:FI79">
    <cfRule type="expression" dxfId="5751" priority="376" stopIfTrue="1">
      <formula>IF($FI39&gt;$FI$34,1)</formula>
    </cfRule>
  </conditionalFormatting>
  <conditionalFormatting sqref="FJ39:FJ79">
    <cfRule type="expression" dxfId="5750" priority="375" stopIfTrue="1">
      <formula>IF($FJ$39&gt;$FJ$34,1)</formula>
    </cfRule>
  </conditionalFormatting>
  <conditionalFormatting sqref="FK39:FK79">
    <cfRule type="expression" dxfId="5749" priority="374" stopIfTrue="1">
      <formula>IF($FK39&gt;$FK$34,1)</formula>
    </cfRule>
  </conditionalFormatting>
  <conditionalFormatting sqref="EI37:FK37">
    <cfRule type="cellIs" dxfId="5748" priority="371" stopIfTrue="1" operator="equal">
      <formula>"Completed"</formula>
    </cfRule>
    <cfRule type="cellIs" dxfId="5747" priority="372" stopIfTrue="1" operator="equal">
      <formula>"Delayed - amber"</formula>
    </cfRule>
    <cfRule type="cellIs" dxfId="5746" priority="373" stopIfTrue="1" operator="equal">
      <formula>"Delayed - red"</formula>
    </cfRule>
  </conditionalFormatting>
  <conditionalFormatting sqref="FP39:FP79">
    <cfRule type="expression" dxfId="5745" priority="370" stopIfTrue="1">
      <formula>IF($FP39&gt;$FP$34,1)</formula>
    </cfRule>
  </conditionalFormatting>
  <conditionalFormatting sqref="FQ39:FQ79">
    <cfRule type="expression" dxfId="5744" priority="369" stopIfTrue="1">
      <formula>IF($FQ39&gt;$FQ$34,1)</formula>
    </cfRule>
  </conditionalFormatting>
  <conditionalFormatting sqref="FR39:FR79">
    <cfRule type="expression" dxfId="5743" priority="368" stopIfTrue="1">
      <formula>IF($FR39&gt;$FR$34,1)</formula>
    </cfRule>
  </conditionalFormatting>
  <conditionalFormatting sqref="GA39:GA79">
    <cfRule type="expression" dxfId="5742" priority="367" stopIfTrue="1">
      <formula>IF($GA39&gt;$GA$34,1)</formula>
    </cfRule>
  </conditionalFormatting>
  <conditionalFormatting sqref="GB39:GB79">
    <cfRule type="expression" dxfId="5741" priority="366" stopIfTrue="1">
      <formula>IF($GB39&gt;$GB$34,1)</formula>
    </cfRule>
  </conditionalFormatting>
  <conditionalFormatting sqref="GC39:GC79">
    <cfRule type="expression" dxfId="5740" priority="365" stopIfTrue="1">
      <formula>IF($GC39&gt;$GC$34,1)</formula>
    </cfRule>
  </conditionalFormatting>
  <conditionalFormatting sqref="GD39:GD79">
    <cfRule type="expression" dxfId="5739" priority="364" stopIfTrue="1">
      <formula>IF($GD39&gt;$GD$34,1)</formula>
    </cfRule>
  </conditionalFormatting>
  <conditionalFormatting sqref="GE39:GE79">
    <cfRule type="expression" dxfId="5738" priority="363" stopIfTrue="1">
      <formula>IF($GE39&gt;$GE$34,1)</formula>
    </cfRule>
  </conditionalFormatting>
  <conditionalFormatting sqref="GF39:GF79">
    <cfRule type="expression" dxfId="5737" priority="362" stopIfTrue="1">
      <formula>IF($GF39&gt;$GF$34,1)</formula>
    </cfRule>
  </conditionalFormatting>
  <conditionalFormatting sqref="GG39:GG79">
    <cfRule type="expression" dxfId="5736" priority="361" stopIfTrue="1">
      <formula>IF($GG39&gt;$GG$34,1)</formula>
    </cfRule>
  </conditionalFormatting>
  <conditionalFormatting sqref="GH39:GH79">
    <cfRule type="expression" dxfId="5735" priority="360" stopIfTrue="1">
      <formula>IF($GH39&gt;$GH$34,1)</formula>
    </cfRule>
  </conditionalFormatting>
  <conditionalFormatting sqref="GI39:GI79">
    <cfRule type="expression" dxfId="5734" priority="359" stopIfTrue="1">
      <formula>IF($GI39&gt;$GI$34,1)</formula>
    </cfRule>
  </conditionalFormatting>
  <conditionalFormatting sqref="GJ39:GJ79">
    <cfRule type="expression" dxfId="5733" priority="358" stopIfTrue="1">
      <formula>IF($GJ39&gt;$GJ$34,1)</formula>
    </cfRule>
  </conditionalFormatting>
  <conditionalFormatting sqref="GK39:GK79">
    <cfRule type="expression" dxfId="5732" priority="357" stopIfTrue="1">
      <formula>IF($GK39&gt;$GK$34,1)</formula>
    </cfRule>
  </conditionalFormatting>
  <conditionalFormatting sqref="GL39:GL79">
    <cfRule type="expression" dxfId="5731" priority="356" stopIfTrue="1">
      <formula>IF($GL39&gt;$GL$34,1)</formula>
    </cfRule>
  </conditionalFormatting>
  <conditionalFormatting sqref="GM39:GM79">
    <cfRule type="expression" dxfId="5730" priority="355" stopIfTrue="1">
      <formula>IF($GM39&gt;$GM$34,1)</formula>
    </cfRule>
  </conditionalFormatting>
  <conditionalFormatting sqref="GN39:GN79">
    <cfRule type="expression" dxfId="5729" priority="354" stopIfTrue="1">
      <formula>IF($GN39&gt;$GN$34,1)</formula>
    </cfRule>
  </conditionalFormatting>
  <conditionalFormatting sqref="GO39:GO79">
    <cfRule type="expression" dxfId="5728" priority="353" stopIfTrue="1">
      <formula>IF($GO39&gt;$GO$34,1)</formula>
    </cfRule>
  </conditionalFormatting>
  <conditionalFormatting sqref="GP39:GP79">
    <cfRule type="expression" dxfId="5727" priority="352" stopIfTrue="1">
      <formula>IF(________gpI39&gt;$GP$34,1)</formula>
    </cfRule>
  </conditionalFormatting>
  <conditionalFormatting sqref="GQ39:GQ79">
    <cfRule type="expression" dxfId="5726" priority="351" stopIfTrue="1">
      <formula>IF($GQ$39&gt;$GQ$34,1)</formula>
    </cfRule>
  </conditionalFormatting>
  <conditionalFormatting sqref="GR39:GR79">
    <cfRule type="expression" dxfId="5725" priority="350" stopIfTrue="1">
      <formula>IF($GR39&gt;$GR$34,1)</formula>
    </cfRule>
  </conditionalFormatting>
  <conditionalFormatting sqref="FP37:GR37">
    <cfRule type="cellIs" dxfId="5724" priority="347" stopIfTrue="1" operator="equal">
      <formula>"Completed"</formula>
    </cfRule>
    <cfRule type="cellIs" dxfId="5723" priority="348" stopIfTrue="1" operator="equal">
      <formula>"Delayed - amber"</formula>
    </cfRule>
    <cfRule type="cellIs" dxfId="5722" priority="349" stopIfTrue="1" operator="equal">
      <formula>"Delayed - red"</formula>
    </cfRule>
  </conditionalFormatting>
  <conditionalFormatting sqref="GS35">
    <cfRule type="containsText" dxfId="5721" priority="344" stopIfTrue="1" operator="containsText" text="Green">
      <formula>NOT(ISERROR(SEARCH("Green",GS35)))</formula>
    </cfRule>
    <cfRule type="containsText" dxfId="5720" priority="345" stopIfTrue="1" operator="containsText" text="Amber">
      <formula>NOT(ISERROR(SEARCH("Amber",GS35)))</formula>
    </cfRule>
    <cfRule type="containsText" dxfId="5719" priority="346" stopIfTrue="1" operator="containsText" text="Red">
      <formula>NOT(ISERROR(SEARCH("Red",GS35)))</formula>
    </cfRule>
  </conditionalFormatting>
  <conditionalFormatting sqref="AJ39:AJ80">
    <cfRule type="expression" dxfId="5718" priority="341" stopIfTrue="1">
      <formula>NOT(ISERROR(SEARCH("No rating",AJ39)))</formula>
    </cfRule>
    <cfRule type="expression" dxfId="5717" priority="342" stopIfTrue="1">
      <formula>NOT(ISERROR(SEARCH("Green",AJ39)))</formula>
    </cfRule>
    <cfRule type="expression" dxfId="5716" priority="343" stopIfTrue="1">
      <formula>NOT(ISERROR(SEARCH("Amber",AJ39)))</formula>
    </cfRule>
  </conditionalFormatting>
  <conditionalFormatting sqref="AJ35 BQ35 CX35 EE35 FL35 GS35 HZ35">
    <cfRule type="containsText" dxfId="5715" priority="338" stopIfTrue="1" operator="containsText" text="Green">
      <formula>NOT(ISERROR(SEARCH("Green",AJ35)))</formula>
    </cfRule>
    <cfRule type="containsText" dxfId="5714" priority="339" stopIfTrue="1" operator="containsText" text="Amber">
      <formula>NOT(ISERROR(SEARCH("Amber",AJ35)))</formula>
    </cfRule>
    <cfRule type="containsText" dxfId="5713" priority="340" stopIfTrue="1" operator="containsText" text="Red">
      <formula>NOT(ISERROR(SEARCH("Red",AJ35)))</formula>
    </cfRule>
  </conditionalFormatting>
  <conditionalFormatting sqref="M39:M79">
    <cfRule type="expression" dxfId="5712" priority="337" stopIfTrue="1">
      <formula>IF($M39&gt;$M$34,1)</formula>
    </cfRule>
  </conditionalFormatting>
  <conditionalFormatting sqref="N39:N79">
    <cfRule type="expression" dxfId="5711" priority="336" stopIfTrue="1">
      <formula>IF($N39&gt;$N$34,1)</formula>
    </cfRule>
  </conditionalFormatting>
  <conditionalFormatting sqref="O39:O79">
    <cfRule type="expression" dxfId="5710" priority="335" stopIfTrue="1">
      <formula>IF($O39&gt;$O$34,1)</formula>
    </cfRule>
  </conditionalFormatting>
  <conditionalFormatting sqref="P39:P79">
    <cfRule type="expression" dxfId="5709" priority="334" stopIfTrue="1">
      <formula>IF($P39&gt;$P$34,1)</formula>
    </cfRule>
  </conditionalFormatting>
  <conditionalFormatting sqref="Q39:Q79">
    <cfRule type="expression" dxfId="5708" priority="333" stopIfTrue="1">
      <formula>IF($Q39&gt;$Q$34,1)</formula>
    </cfRule>
  </conditionalFormatting>
  <conditionalFormatting sqref="R39:R79">
    <cfRule type="expression" dxfId="5707" priority="332" stopIfTrue="1">
      <formula>IF($R39&gt;$R$34,1)</formula>
    </cfRule>
  </conditionalFormatting>
  <conditionalFormatting sqref="S39:S79">
    <cfRule type="expression" dxfId="5706" priority="331" stopIfTrue="1">
      <formula>IF($S39&gt;$S$34,1)</formula>
    </cfRule>
  </conditionalFormatting>
  <conditionalFormatting sqref="T39:T79">
    <cfRule type="expression" dxfId="5705" priority="330" stopIfTrue="1">
      <formula>IF($T39&gt;$T$34,1)</formula>
    </cfRule>
  </conditionalFormatting>
  <conditionalFormatting sqref="U39:U79">
    <cfRule type="expression" dxfId="5704" priority="329" stopIfTrue="1">
      <formula>IF($U39&gt;$U$34,1)</formula>
    </cfRule>
  </conditionalFormatting>
  <conditionalFormatting sqref="V39:V79">
    <cfRule type="expression" dxfId="5703" priority="328" stopIfTrue="1">
      <formula>IF($V39&gt;$V$34,1)</formula>
    </cfRule>
  </conditionalFormatting>
  <conditionalFormatting sqref="W39:W79">
    <cfRule type="expression" dxfId="5702" priority="327" stopIfTrue="1">
      <formula>IF($W39&gt;$W$34,1)</formula>
    </cfRule>
  </conditionalFormatting>
  <conditionalFormatting sqref="X39:X78">
    <cfRule type="expression" dxfId="5701" priority="326" stopIfTrue="1">
      <formula>IF($X39&gt;$X$34,1)</formula>
    </cfRule>
  </conditionalFormatting>
  <conditionalFormatting sqref="Y39:Y78">
    <cfRule type="expression" dxfId="5700" priority="325" stopIfTrue="1">
      <formula>IF($Y39&gt;$Y$34,1)</formula>
    </cfRule>
  </conditionalFormatting>
  <conditionalFormatting sqref="Z39:Z78">
    <cfRule type="expression" dxfId="5699" priority="324" stopIfTrue="1">
      <formula>IF($Z39&gt;$Z$34,1)</formula>
    </cfRule>
  </conditionalFormatting>
  <conditionalFormatting sqref="AA39:AA78">
    <cfRule type="expression" dxfId="5698" priority="323" stopIfTrue="1">
      <formula>IF($AA39&gt;$AA$34,1)</formula>
    </cfRule>
  </conditionalFormatting>
  <conditionalFormatting sqref="AB39:AB79">
    <cfRule type="expression" dxfId="5697" priority="322" stopIfTrue="1">
      <formula>IF($AB39&gt;$AB$34,1)</formula>
    </cfRule>
  </conditionalFormatting>
  <conditionalFormatting sqref="AC39:AC79">
    <cfRule type="expression" dxfId="5696" priority="321" stopIfTrue="1">
      <formula>IF($AC39&gt;$AC$34,1)</formula>
    </cfRule>
  </conditionalFormatting>
  <conditionalFormatting sqref="AD39:AD79">
    <cfRule type="expression" dxfId="5695" priority="320" stopIfTrue="1">
      <formula>IF($AD39&gt;$AD$34,1)</formula>
    </cfRule>
  </conditionalFormatting>
  <conditionalFormatting sqref="AE39:AE79">
    <cfRule type="expression" dxfId="5694" priority="319" stopIfTrue="1">
      <formula>IF($AE39&gt;$AE$34,1)</formula>
    </cfRule>
  </conditionalFormatting>
  <conditionalFormatting sqref="AF39:AF79">
    <cfRule type="expression" dxfId="5693" priority="318" stopIfTrue="1">
      <formula>IF($AF39&gt;$AF$34,1)</formula>
    </cfRule>
  </conditionalFormatting>
  <conditionalFormatting sqref="AG39:AG79">
    <cfRule type="expression" dxfId="5692" priority="317" stopIfTrue="1">
      <formula>IF($AG39&gt;$AG$34,1)</formula>
    </cfRule>
  </conditionalFormatting>
  <conditionalFormatting sqref="AK39:AK79">
    <cfRule type="expression" dxfId="5691" priority="316" stopIfTrue="1">
      <formula>IF($AK39&gt;$AK$34,1)</formula>
    </cfRule>
  </conditionalFormatting>
  <conditionalFormatting sqref="AL39:AL79">
    <cfRule type="expression" dxfId="5690" priority="315" stopIfTrue="1">
      <formula>IF($AL39&gt;$AL$34,1)</formula>
    </cfRule>
  </conditionalFormatting>
  <conditionalFormatting sqref="AM39:AM79">
    <cfRule type="expression" dxfId="5689" priority="314" stopIfTrue="1">
      <formula>IF($AM39&gt;$AM$34,1)</formula>
    </cfRule>
  </conditionalFormatting>
  <conditionalFormatting sqref="AN39:AN79">
    <cfRule type="expression" dxfId="5688" priority="313" stopIfTrue="1">
      <formula>IF($AN39&gt;$AN$34,1)</formula>
    </cfRule>
  </conditionalFormatting>
  <conditionalFormatting sqref="AQ40:AQ79">
    <cfRule type="expression" dxfId="5687" priority="312" stopIfTrue="1">
      <formula>IF($AQ40&gt;$AQ$34,1)</formula>
    </cfRule>
  </conditionalFormatting>
  <conditionalFormatting sqref="AR40:AR79">
    <cfRule type="expression" dxfId="5686" priority="311" stopIfTrue="1">
      <formula>IF($AR40&gt;$AR$34,1)</formula>
    </cfRule>
  </conditionalFormatting>
  <conditionalFormatting sqref="AS40:AS79">
    <cfRule type="expression" dxfId="5685" priority="310" stopIfTrue="1">
      <formula>IF($AS40&gt;$AS$34,1)</formula>
    </cfRule>
  </conditionalFormatting>
  <conditionalFormatting sqref="AT40:AT79">
    <cfRule type="expression" dxfId="5684" priority="309" stopIfTrue="1">
      <formula>IF($AT40&gt;$AT$34,1)</formula>
    </cfRule>
  </conditionalFormatting>
  <conditionalFormatting sqref="AU40:AU79">
    <cfRule type="expression" dxfId="5683" priority="308" stopIfTrue="1">
      <formula>IF($AU40&gt;$AU$34,1)</formula>
    </cfRule>
  </conditionalFormatting>
  <conditionalFormatting sqref="AV40:AV79">
    <cfRule type="expression" dxfId="5682" priority="307" stopIfTrue="1">
      <formula>IF($AV40&gt;$AV$34,1)</formula>
    </cfRule>
  </conditionalFormatting>
  <conditionalFormatting sqref="AW40:AW79">
    <cfRule type="expression" dxfId="5681" priority="306" stopIfTrue="1">
      <formula>IF($AW40&gt;$AW$34,1)</formula>
    </cfRule>
  </conditionalFormatting>
  <conditionalFormatting sqref="AX40:AX79">
    <cfRule type="expression" dxfId="5680" priority="305" stopIfTrue="1">
      <formula>IF($AX40&gt;$AX$34,1)</formula>
    </cfRule>
  </conditionalFormatting>
  <conditionalFormatting sqref="AY40:AY79">
    <cfRule type="expression" dxfId="5679" priority="304" stopIfTrue="1">
      <formula>IF($AY40&gt;$AY$34,1)</formula>
    </cfRule>
  </conditionalFormatting>
  <conditionalFormatting sqref="BA40:BA79">
    <cfRule type="expression" dxfId="5678" priority="303" stopIfTrue="1">
      <formula>IF($BA40&gt;$BA$34,1)</formula>
    </cfRule>
  </conditionalFormatting>
  <conditionalFormatting sqref="BB40:BB79">
    <cfRule type="expression" dxfId="5677" priority="302" stopIfTrue="1">
      <formula>IF($BB40&gt;$BB$34,1)</formula>
    </cfRule>
  </conditionalFormatting>
  <conditionalFormatting sqref="BC40:BC79">
    <cfRule type="expression" dxfId="5676" priority="301" stopIfTrue="1">
      <formula>IF($BC40&gt;$BC$34,1)</formula>
    </cfRule>
  </conditionalFormatting>
  <conditionalFormatting sqref="BD40:BD79">
    <cfRule type="expression" dxfId="5675" priority="300" stopIfTrue="1">
      <formula>IF($BD40&gt;$BD$34,1)</formula>
    </cfRule>
  </conditionalFormatting>
  <conditionalFormatting sqref="BE40:BE79">
    <cfRule type="expression" dxfId="5674" priority="299" stopIfTrue="1">
      <formula>IF($BE40&gt;$BE$34,1)</formula>
    </cfRule>
  </conditionalFormatting>
  <conditionalFormatting sqref="BF40:BF79">
    <cfRule type="expression" dxfId="5673" priority="298" stopIfTrue="1">
      <formula>IF($BF40&gt;$BF$34,1)</formula>
    </cfRule>
  </conditionalFormatting>
  <conditionalFormatting sqref="BG40:BG79">
    <cfRule type="expression" dxfId="5672" priority="297" stopIfTrue="1">
      <formula>IF($BG40&gt;$BG$34,1)</formula>
    </cfRule>
  </conditionalFormatting>
  <conditionalFormatting sqref="BH40:BH79">
    <cfRule type="expression" dxfId="5671" priority="296" stopIfTrue="1">
      <formula>IF($BH40&gt;$BH$34,1)</formula>
    </cfRule>
  </conditionalFormatting>
  <conditionalFormatting sqref="BI40:BI79">
    <cfRule type="expression" dxfId="5670" priority="295" stopIfTrue="1">
      <formula>IF($BI40&gt;$BI$34,1)</formula>
    </cfRule>
  </conditionalFormatting>
  <conditionalFormatting sqref="BJ40:BJ79">
    <cfRule type="expression" dxfId="5669" priority="294" stopIfTrue="1">
      <formula>IF($BJ40&gt;$BJ$34,1)</formula>
    </cfRule>
  </conditionalFormatting>
  <conditionalFormatting sqref="BK40:BK79">
    <cfRule type="expression" dxfId="5668" priority="293" stopIfTrue="1">
      <formula>IF($BK40&gt;$BK$34,1)</formula>
    </cfRule>
  </conditionalFormatting>
  <conditionalFormatting sqref="BL40:BL79">
    <cfRule type="expression" dxfId="5667" priority="292" stopIfTrue="1">
      <formula>IF($BL40&gt;$BL$34,1)</formula>
    </cfRule>
  </conditionalFormatting>
  <conditionalFormatting sqref="BM40:BM79">
    <cfRule type="expression" dxfId="5666" priority="291" stopIfTrue="1">
      <formula>IF($BM40&gt;$BM$34,1)</formula>
    </cfRule>
  </conditionalFormatting>
  <conditionalFormatting sqref="BN40:BN79">
    <cfRule type="expression" dxfId="5665" priority="290" stopIfTrue="1">
      <formula>IF($BN40&gt;$BN$34,1)</formula>
    </cfRule>
  </conditionalFormatting>
  <conditionalFormatting sqref="BR39:BR79">
    <cfRule type="expression" dxfId="5664" priority="289" stopIfTrue="1">
      <formula>IF($BR39&gt;$BR$34,1)</formula>
    </cfRule>
  </conditionalFormatting>
  <conditionalFormatting sqref="BS39:BS45 BS47:BS79">
    <cfRule type="expression" dxfId="5663" priority="288" stopIfTrue="1">
      <formula>IF($BS39&gt;$BS$34,1)</formula>
    </cfRule>
  </conditionalFormatting>
  <conditionalFormatting sqref="BT39:BT79">
    <cfRule type="expression" dxfId="5662" priority="287" stopIfTrue="1">
      <formula>IF($BT39&gt;$BT$34,1)</formula>
    </cfRule>
  </conditionalFormatting>
  <conditionalFormatting sqref="BU40:BU79">
    <cfRule type="expression" dxfId="5661" priority="286" stopIfTrue="1">
      <formula>IF($BU40&gt;$BU$34,1)</formula>
    </cfRule>
  </conditionalFormatting>
  <conditionalFormatting sqref="BV40:BV79">
    <cfRule type="expression" dxfId="5660" priority="285" stopIfTrue="1">
      <formula>IF($BV40&gt;$BV$34,1)</formula>
    </cfRule>
  </conditionalFormatting>
  <conditionalFormatting sqref="BW40:BW79">
    <cfRule type="expression" dxfId="5659" priority="284" stopIfTrue="1">
      <formula>IF($BW40&gt;$BW$34,1)</formula>
    </cfRule>
  </conditionalFormatting>
  <conditionalFormatting sqref="BX40:BX79">
    <cfRule type="expression" dxfId="5658" priority="283" stopIfTrue="1">
      <formula>IF($BX40&gt;$BX$34,1)</formula>
    </cfRule>
  </conditionalFormatting>
  <conditionalFormatting sqref="BY40:BY79">
    <cfRule type="expression" dxfId="5657" priority="282" stopIfTrue="1">
      <formula>IF($BY40&gt;$BY$34,1)</formula>
    </cfRule>
  </conditionalFormatting>
  <conditionalFormatting sqref="BZ40:BZ79">
    <cfRule type="expression" dxfId="5656" priority="281" stopIfTrue="1">
      <formula>IF($BZ40&gt;$BZ$34,1)</formula>
    </cfRule>
  </conditionalFormatting>
  <conditionalFormatting sqref="CA40:CA79">
    <cfRule type="expression" dxfId="5655" priority="280" stopIfTrue="1">
      <formula>IF($CA40&gt;$CA$34,1)</formula>
    </cfRule>
  </conditionalFormatting>
  <conditionalFormatting sqref="CB40:CB79">
    <cfRule type="expression" dxfId="5654" priority="279" stopIfTrue="1">
      <formula>IF($CB$39&gt;$CB$34,1)</formula>
    </cfRule>
  </conditionalFormatting>
  <conditionalFormatting sqref="CC40:CC79">
    <cfRule type="expression" dxfId="5653" priority="278" stopIfTrue="1">
      <formula>IF($CC40&gt;$CC$34,1)</formula>
    </cfRule>
  </conditionalFormatting>
  <conditionalFormatting sqref="CD40:CD79">
    <cfRule type="expression" dxfId="5652" priority="277" stopIfTrue="1">
      <formula>IF($CD40&gt;$CD$34,1)</formula>
    </cfRule>
  </conditionalFormatting>
  <conditionalFormatting sqref="CE40:CE79">
    <cfRule type="expression" dxfId="5651" priority="276" stopIfTrue="1">
      <formula>IF($CE40&gt;$CE$34,1)</formula>
    </cfRule>
  </conditionalFormatting>
  <conditionalFormatting sqref="CF40:CF79">
    <cfRule type="expression" dxfId="5650" priority="275" stopIfTrue="1">
      <formula>IF($CF40&gt;$CF$34,1)</formula>
    </cfRule>
  </conditionalFormatting>
  <conditionalFormatting sqref="CG40:CG79">
    <cfRule type="expression" dxfId="5649" priority="274" stopIfTrue="1">
      <formula>IF($CG40&gt;$CG$34,1)</formula>
    </cfRule>
  </conditionalFormatting>
  <conditionalFormatting sqref="CH40:CH79">
    <cfRule type="expression" dxfId="5648" priority="273" stopIfTrue="1">
      <formula>IF($CH40&gt;$CH$34,1)</formula>
    </cfRule>
  </conditionalFormatting>
  <conditionalFormatting sqref="CI40:CI79">
    <cfRule type="expression" dxfId="5647" priority="272" stopIfTrue="1">
      <formula>IF($CI40&gt;$CI$34,1)</formula>
    </cfRule>
  </conditionalFormatting>
  <conditionalFormatting sqref="CJ40:CJ79">
    <cfRule type="expression" dxfId="5646" priority="271" stopIfTrue="1">
      <formula>IF($CJ40&gt;$CJ$34,1)</formula>
    </cfRule>
  </conditionalFormatting>
  <conditionalFormatting sqref="CK40:CK79">
    <cfRule type="expression" dxfId="5645" priority="270" stopIfTrue="1">
      <formula>IF($CK40&gt;$CK$34,1)</formula>
    </cfRule>
  </conditionalFormatting>
  <conditionalFormatting sqref="CL40:CL79">
    <cfRule type="expression" dxfId="5644" priority="269" stopIfTrue="1">
      <formula>IF($CL40&gt;$CL$34,1)</formula>
    </cfRule>
  </conditionalFormatting>
  <conditionalFormatting sqref="CM40:CM79">
    <cfRule type="expression" dxfId="5643" priority="268" stopIfTrue="1">
      <formula>IF($CM40&gt;$CM$34,1)</formula>
    </cfRule>
  </conditionalFormatting>
  <conditionalFormatting sqref="CN40:CN79">
    <cfRule type="expression" dxfId="5642" priority="267" stopIfTrue="1">
      <formula>IF($CN40&gt;$CN$34,1)</formula>
    </cfRule>
  </conditionalFormatting>
  <conditionalFormatting sqref="CO40:CO79">
    <cfRule type="expression" dxfId="5641" priority="266" stopIfTrue="1">
      <formula>IF($CO40&gt;$CO$34,1)</formula>
    </cfRule>
  </conditionalFormatting>
  <conditionalFormatting sqref="CP40:CP79">
    <cfRule type="expression" dxfId="5640" priority="265" stopIfTrue="1">
      <formula>IF($CP40&gt;$CP$34,1)</formula>
    </cfRule>
  </conditionalFormatting>
  <conditionalFormatting sqref="CQ40:CQ79">
    <cfRule type="expression" dxfId="5639" priority="264" stopIfTrue="1">
      <formula>IF($CQ40&gt;$CQ$34,1)</formula>
    </cfRule>
  </conditionalFormatting>
  <conditionalFormatting sqref="CR40:CR79">
    <cfRule type="expression" dxfId="5638" priority="263" stopIfTrue="1">
      <formula>IF($CR40&gt;$CR$34,1)</formula>
    </cfRule>
  </conditionalFormatting>
  <conditionalFormatting sqref="CS40:CS79">
    <cfRule type="expression" dxfId="5637" priority="262" stopIfTrue="1">
      <formula>IF($CS40&gt;$CS$34,1)</formula>
    </cfRule>
  </conditionalFormatting>
  <conditionalFormatting sqref="CT40:CT79">
    <cfRule type="expression" dxfId="5636" priority="261" stopIfTrue="1">
      <formula>IF($CT40&gt;$CT$34,1)</formula>
    </cfRule>
  </conditionalFormatting>
  <conditionalFormatting sqref="CU40:CU79">
    <cfRule type="expression" dxfId="5635" priority="260" stopIfTrue="1">
      <formula>IF($CU40&gt;$CU$34,1)</formula>
    </cfRule>
  </conditionalFormatting>
  <conditionalFormatting sqref="CV40:CV79">
    <cfRule type="expression" dxfId="5634" priority="259" stopIfTrue="1">
      <formula>IF($CV40&gt;$CV$34,1)</formula>
    </cfRule>
  </conditionalFormatting>
  <conditionalFormatting sqref="CW40:CW79">
    <cfRule type="expression" dxfId="5633" priority="258" stopIfTrue="1">
      <formula>IF($CW40&gt;$CW$34,1)</formula>
    </cfRule>
  </conditionalFormatting>
  <conditionalFormatting sqref="BO40:BO79">
    <cfRule type="expression" dxfId="5632" priority="257" stopIfTrue="1">
      <formula>IF($BO40&gt;$BO$34,1)</formula>
    </cfRule>
  </conditionalFormatting>
  <conditionalFormatting sqref="AH39:AH79">
    <cfRule type="expression" dxfId="5631" priority="256" stopIfTrue="1">
      <formula>IF($AH39&gt;$AH$34,1)</formula>
    </cfRule>
  </conditionalFormatting>
  <conditionalFormatting sqref="AI39:AI43 AI45:AI58 AI60:AI79">
    <cfRule type="expression" dxfId="5630" priority="255" stopIfTrue="1">
      <formula>IF($AI39&gt;$AI$34,1)</formula>
    </cfRule>
  </conditionalFormatting>
  <conditionalFormatting sqref="CY39:CY79">
    <cfRule type="expression" dxfId="5629" priority="254" stopIfTrue="1">
      <formula>IF($CY39&gt;$CY$34,1)</formula>
    </cfRule>
  </conditionalFormatting>
  <conditionalFormatting sqref="DA39:DA79">
    <cfRule type="expression" dxfId="5628" priority="253" stopIfTrue="1">
      <formula>IF($DA39&gt;$DA$34,1)</formula>
    </cfRule>
  </conditionalFormatting>
  <conditionalFormatting sqref="DB40:DB79">
    <cfRule type="expression" dxfId="5627" priority="252" stopIfTrue="1">
      <formula>IF($DB40&gt;$DB$34,1)</formula>
    </cfRule>
  </conditionalFormatting>
  <conditionalFormatting sqref="DC40:DC79">
    <cfRule type="expression" dxfId="5626" priority="251" stopIfTrue="1">
      <formula>IF($DC40&gt;$DC$34,1)</formula>
    </cfRule>
  </conditionalFormatting>
  <conditionalFormatting sqref="DD40:DD79">
    <cfRule type="expression" dxfId="5625" priority="250" stopIfTrue="1">
      <formula>IF($DD40&gt;$DD$34,1)</formula>
    </cfRule>
  </conditionalFormatting>
  <conditionalFormatting sqref="DE40:DE79">
    <cfRule type="expression" dxfId="5624" priority="249" stopIfTrue="1">
      <formula>IF($DE40&gt;$DE$34,1)</formula>
    </cfRule>
  </conditionalFormatting>
  <conditionalFormatting sqref="DG40:DG79">
    <cfRule type="expression" dxfId="5623" priority="248" stopIfTrue="1">
      <formula>IF($DG40&gt;$DG$34,1)</formula>
    </cfRule>
  </conditionalFormatting>
  <conditionalFormatting sqref="DH40:DH79">
    <cfRule type="expression" dxfId="5622" priority="247" stopIfTrue="1">
      <formula>IF($DH40&gt;$DH$34,1)</formula>
    </cfRule>
  </conditionalFormatting>
  <conditionalFormatting sqref="DI40:DI79">
    <cfRule type="expression" dxfId="5621" priority="246" stopIfTrue="1">
      <formula>IF($DI$39&gt;$DI$34,1)</formula>
    </cfRule>
  </conditionalFormatting>
  <conditionalFormatting sqref="DJ40:DJ79">
    <cfRule type="expression" dxfId="5620" priority="245" stopIfTrue="1">
      <formula>IF($DJ40&gt;$DJ$34,1)</formula>
    </cfRule>
  </conditionalFormatting>
  <conditionalFormatting sqref="DK40:DK79">
    <cfRule type="expression" dxfId="5619" priority="244" stopIfTrue="1">
      <formula>IF($DK40&gt;$DK$34,1)</formula>
    </cfRule>
  </conditionalFormatting>
  <conditionalFormatting sqref="DL40:DL79">
    <cfRule type="expression" dxfId="5618" priority="243" stopIfTrue="1">
      <formula>IF($DL$39&gt;$DL$34,1)</formula>
    </cfRule>
  </conditionalFormatting>
  <conditionalFormatting sqref="DM40:DM79">
    <cfRule type="expression" dxfId="5617" priority="242" stopIfTrue="1">
      <formula>IF($DM40&gt;$DM$34,1)</formula>
    </cfRule>
  </conditionalFormatting>
  <conditionalFormatting sqref="DN40:DN79">
    <cfRule type="expression" dxfId="5616" priority="241" stopIfTrue="1">
      <formula>IF($DN40&gt;$DN$34,1)</formula>
    </cfRule>
  </conditionalFormatting>
  <conditionalFormatting sqref="DO40:DO79">
    <cfRule type="expression" dxfId="5615" priority="240" stopIfTrue="1">
      <formula>IF($DO40&gt;$DO$34,1)</formula>
    </cfRule>
  </conditionalFormatting>
  <conditionalFormatting sqref="DP40:DP79">
    <cfRule type="expression" dxfId="5614" priority="239" stopIfTrue="1">
      <formula>IF($DP40&gt;$DP$34,1)</formula>
    </cfRule>
  </conditionalFormatting>
  <conditionalFormatting sqref="DQ40:DQ79">
    <cfRule type="expression" dxfId="5613" priority="238" stopIfTrue="1">
      <formula>IF($DQ40&gt;$DQ$34,1)</formula>
    </cfRule>
  </conditionalFormatting>
  <conditionalFormatting sqref="DR40:DR79">
    <cfRule type="expression" dxfId="5612" priority="237" stopIfTrue="1">
      <formula>IF($DR40&gt;$DR$34,1)</formula>
    </cfRule>
  </conditionalFormatting>
  <conditionalFormatting sqref="DS40:DS79">
    <cfRule type="expression" dxfId="5611" priority="236" stopIfTrue="1">
      <formula>IF($DS40&gt;$DS$34,1)</formula>
    </cfRule>
  </conditionalFormatting>
  <conditionalFormatting sqref="DT40:DT79">
    <cfRule type="expression" dxfId="5610" priority="235" stopIfTrue="1">
      <formula>IF($DT40&gt;$DT$34,1)</formula>
    </cfRule>
  </conditionalFormatting>
  <conditionalFormatting sqref="DU40:DU79">
    <cfRule type="expression" dxfId="5609" priority="234" stopIfTrue="1">
      <formula>IF($DU40&gt;$DU$34,1)</formula>
    </cfRule>
  </conditionalFormatting>
  <conditionalFormatting sqref="DV40:DV79">
    <cfRule type="expression" dxfId="5608" priority="233" stopIfTrue="1">
      <formula>IF($DV40&gt;$DV$34,1)</formula>
    </cfRule>
  </conditionalFormatting>
  <conditionalFormatting sqref="DW40:DW79">
    <cfRule type="expression" dxfId="5607" priority="232" stopIfTrue="1">
      <formula>IF($DW40&gt;$DW$34,1)</formula>
    </cfRule>
  </conditionalFormatting>
  <conditionalFormatting sqref="DX40:DX79">
    <cfRule type="expression" dxfId="5606" priority="231" stopIfTrue="1">
      <formula>IF($DX40&gt;$DX$34,1)</formula>
    </cfRule>
  </conditionalFormatting>
  <conditionalFormatting sqref="DY40:DY79">
    <cfRule type="expression" dxfId="5605" priority="230" stopIfTrue="1">
      <formula>IF($DY40&gt;$DY$34,1)</formula>
    </cfRule>
  </conditionalFormatting>
  <conditionalFormatting sqref="DZ40:DZ79">
    <cfRule type="expression" dxfId="5604" priority="229" stopIfTrue="1">
      <formula>IF($DZ40&gt;$DZ$34,1)</formula>
    </cfRule>
  </conditionalFormatting>
  <conditionalFormatting sqref="EA40:EA79">
    <cfRule type="expression" dxfId="5603" priority="228" stopIfTrue="1">
      <formula>IF($EA40&gt;$EA$34,1)</formula>
    </cfRule>
  </conditionalFormatting>
  <conditionalFormatting sqref="EB40:EB79">
    <cfRule type="expression" dxfId="5602" priority="227" stopIfTrue="1">
      <formula>IF($EB40&gt;$EB$34,1)</formula>
    </cfRule>
  </conditionalFormatting>
  <conditionalFormatting sqref="EC40:EC79">
    <cfRule type="expression" dxfId="5601" priority="226" stopIfTrue="1">
      <formula>IF($EC$39&gt;$EC$34,1)</formula>
    </cfRule>
  </conditionalFormatting>
  <conditionalFormatting sqref="ED40:ED79">
    <cfRule type="expression" dxfId="5600" priority="225" stopIfTrue="1">
      <formula>IF($ED40&gt;$ED$34,1)</formula>
    </cfRule>
  </conditionalFormatting>
  <conditionalFormatting sqref="CZ39:CZ79">
    <cfRule type="expression" dxfId="5599" priority="224" stopIfTrue="1">
      <formula>IF($CZ39&gt;$CZ$34,1)</formula>
    </cfRule>
  </conditionalFormatting>
  <conditionalFormatting sqref="EF39:EF79">
    <cfRule type="expression" dxfId="5598" priority="223" stopIfTrue="1">
      <formula>IF($EF39&gt;$EF$34,1)</formula>
    </cfRule>
  </conditionalFormatting>
  <conditionalFormatting sqref="EH39:EH79">
    <cfRule type="expression" dxfId="5597" priority="222" stopIfTrue="1">
      <formula>IF($EH39&gt;$EH$34,1)</formula>
    </cfRule>
  </conditionalFormatting>
  <conditionalFormatting sqref="EI39:EI79">
    <cfRule type="expression" dxfId="5596" priority="221" stopIfTrue="1">
      <formula>IF($EI39&gt;$EI$34,1)</formula>
    </cfRule>
  </conditionalFormatting>
  <conditionalFormatting sqref="EJ39:EJ79">
    <cfRule type="expression" dxfId="5595" priority="220" stopIfTrue="1">
      <formula>IF($EJ39&gt;$EJ$34,1)</formula>
    </cfRule>
  </conditionalFormatting>
  <conditionalFormatting sqref="EK39:EK79">
    <cfRule type="expression" dxfId="5594" priority="219" stopIfTrue="1">
      <formula>IF($EK39&gt;$EK$34,1)</formula>
    </cfRule>
  </conditionalFormatting>
  <conditionalFormatting sqref="EL39:EL79">
    <cfRule type="expression" dxfId="5593" priority="218" stopIfTrue="1">
      <formula>IF($EL39&gt;$EL$34,1)</formula>
    </cfRule>
  </conditionalFormatting>
  <conditionalFormatting sqref="EM39:EM79">
    <cfRule type="expression" dxfId="5592" priority="217" stopIfTrue="1">
      <formula>IF($EM39&gt;$EM$34,1)</formula>
    </cfRule>
  </conditionalFormatting>
  <conditionalFormatting sqref="EN39:EN79">
    <cfRule type="expression" dxfId="5591" priority="216" stopIfTrue="1">
      <formula>IF($EN39&gt;$EN$34,1)</formula>
    </cfRule>
  </conditionalFormatting>
  <conditionalFormatting sqref="EO39:EO79">
    <cfRule type="expression" dxfId="5590" priority="215" stopIfTrue="1">
      <formula>IF($EO39&gt;$EO$34,1)</formula>
    </cfRule>
  </conditionalFormatting>
  <conditionalFormatting sqref="EP39:EP79">
    <cfRule type="expression" dxfId="5589" priority="214" stopIfTrue="1">
      <formula>IF($EP$39&gt;$EP$34,1)</formula>
    </cfRule>
  </conditionalFormatting>
  <conditionalFormatting sqref="EQ39:EQ79">
    <cfRule type="expression" dxfId="5588" priority="213" stopIfTrue="1">
      <formula>IF($EQ39&gt;$EQ$34,1)</formula>
    </cfRule>
  </conditionalFormatting>
  <conditionalFormatting sqref="ER39:ER79">
    <cfRule type="expression" dxfId="5587" priority="212" stopIfTrue="1">
      <formula>IF($ER39&gt;$ER$34,1)</formula>
    </cfRule>
  </conditionalFormatting>
  <conditionalFormatting sqref="ES39:ES79">
    <cfRule type="expression" dxfId="5586" priority="211" stopIfTrue="1">
      <formula>IF($ES$39&gt;$ES$34,1)</formula>
    </cfRule>
  </conditionalFormatting>
  <conditionalFormatting sqref="ET39:ET79">
    <cfRule type="expression" dxfId="5585" priority="210" stopIfTrue="1">
      <formula>IF($ET39&gt;$ET$34,1)</formula>
    </cfRule>
  </conditionalFormatting>
  <conditionalFormatting sqref="EU39:EU79">
    <cfRule type="expression" dxfId="5584" priority="209" stopIfTrue="1">
      <formula>IF($EU39&gt;$EU$34,1)</formula>
    </cfRule>
  </conditionalFormatting>
  <conditionalFormatting sqref="EV39:EV79">
    <cfRule type="expression" dxfId="5583" priority="208" stopIfTrue="1">
      <formula>IF($EV39&gt;$EV$34,1)</formula>
    </cfRule>
  </conditionalFormatting>
  <conditionalFormatting sqref="EW39:EW79">
    <cfRule type="expression" dxfId="5582" priority="207" stopIfTrue="1">
      <formula>IF($EW39&gt;$EW$34,1)</formula>
    </cfRule>
  </conditionalFormatting>
  <conditionalFormatting sqref="EX39:EX79">
    <cfRule type="expression" dxfId="5581" priority="206" stopIfTrue="1">
      <formula>IF($EX39&gt;$EX$34,1)</formula>
    </cfRule>
  </conditionalFormatting>
  <conditionalFormatting sqref="EY39:EY79">
    <cfRule type="expression" dxfId="5580" priority="205" stopIfTrue="1">
      <formula>IF($EY39&gt;$EY$34,1)</formula>
    </cfRule>
  </conditionalFormatting>
  <conditionalFormatting sqref="EZ39:EZ79">
    <cfRule type="expression" dxfId="5579" priority="204" stopIfTrue="1">
      <formula>IF($EZ39&gt;$EZ$34,1)</formula>
    </cfRule>
  </conditionalFormatting>
  <conditionalFormatting sqref="FA39:FA79">
    <cfRule type="expression" dxfId="5578" priority="203" stopIfTrue="1">
      <formula>IF($FA39&gt;$FA$34,1)</formula>
    </cfRule>
  </conditionalFormatting>
  <conditionalFormatting sqref="FB39:FB79">
    <cfRule type="expression" dxfId="5577" priority="202" stopIfTrue="1">
      <formula>IF($FB39&gt;$FB$34,1)</formula>
    </cfRule>
  </conditionalFormatting>
  <conditionalFormatting sqref="FC39:FC79">
    <cfRule type="expression" dxfId="5576" priority="201" stopIfTrue="1">
      <formula>IF($FC39&gt;$FC$34,1)</formula>
    </cfRule>
  </conditionalFormatting>
  <conditionalFormatting sqref="FD39:FD79">
    <cfRule type="expression" dxfId="5575" priority="200" stopIfTrue="1">
      <formula>IF($FD39&gt;$FD$34,1)</formula>
    </cfRule>
  </conditionalFormatting>
  <conditionalFormatting sqref="FE39:FE79">
    <cfRule type="expression" dxfId="5574" priority="199" stopIfTrue="1">
      <formula>IF($FE39&gt;$FE$34,1)</formula>
    </cfRule>
  </conditionalFormatting>
  <conditionalFormatting sqref="FF39:FF79">
    <cfRule type="expression" dxfId="5573" priority="198" stopIfTrue="1">
      <formula>IF($FF39&gt;$FF$34,1)</formula>
    </cfRule>
  </conditionalFormatting>
  <conditionalFormatting sqref="FG39:FG79">
    <cfRule type="expression" dxfId="5572" priority="197" stopIfTrue="1">
      <formula>IF($FG39&gt;$FG$34,1)</formula>
    </cfRule>
  </conditionalFormatting>
  <conditionalFormatting sqref="FH39:FH79">
    <cfRule type="expression" dxfId="5571" priority="196" stopIfTrue="1">
      <formula>IF($FH39&gt;$FH$34,1)</formula>
    </cfRule>
  </conditionalFormatting>
  <conditionalFormatting sqref="FI39:FI79">
    <cfRule type="expression" dxfId="5570" priority="195" stopIfTrue="1">
      <formula>IF($FI39&gt;$FI$34,1)</formula>
    </cfRule>
  </conditionalFormatting>
  <conditionalFormatting sqref="FJ39:FJ79">
    <cfRule type="expression" dxfId="5569" priority="194" stopIfTrue="1">
      <formula>IF($FJ$39&gt;$FJ$34,1)</formula>
    </cfRule>
  </conditionalFormatting>
  <conditionalFormatting sqref="FK39:FK79">
    <cfRule type="expression" dxfId="5568" priority="193" stopIfTrue="1">
      <formula>IF($FK39&gt;$FK$34,1)</formula>
    </cfRule>
  </conditionalFormatting>
  <conditionalFormatting sqref="EG39:EG79">
    <cfRule type="expression" dxfId="5567" priority="192" stopIfTrue="1">
      <formula>IF($EG39&gt;$EG$34,1)</formula>
    </cfRule>
  </conditionalFormatting>
  <conditionalFormatting sqref="FM39:FM79">
    <cfRule type="expression" dxfId="5566" priority="191" stopIfTrue="1">
      <formula>IF($FM39&gt;$FM$34,1)</formula>
    </cfRule>
  </conditionalFormatting>
  <conditionalFormatting sqref="FO39:FO79">
    <cfRule type="expression" dxfId="5565" priority="190" stopIfTrue="1">
      <formula>IF($FO39&gt;$FO$34,1)</formula>
    </cfRule>
  </conditionalFormatting>
  <conditionalFormatting sqref="FP39:FP79">
    <cfRule type="expression" dxfId="5564" priority="189" stopIfTrue="1">
      <formula>IF($FP39&gt;$FP$34,1)</formula>
    </cfRule>
  </conditionalFormatting>
  <conditionalFormatting sqref="FQ39:FQ79">
    <cfRule type="expression" dxfId="5563" priority="188" stopIfTrue="1">
      <formula>IF($FQ39&gt;$FQ$34,1)</formula>
    </cfRule>
  </conditionalFormatting>
  <conditionalFormatting sqref="FR39:FR79">
    <cfRule type="expression" dxfId="5562" priority="187" stopIfTrue="1">
      <formula>IF($FR39&gt;$FR$34,1)</formula>
    </cfRule>
  </conditionalFormatting>
  <conditionalFormatting sqref="GA39:GA79">
    <cfRule type="expression" dxfId="5561" priority="186" stopIfTrue="1">
      <formula>IF($GA39&gt;$GA$34,1)</formula>
    </cfRule>
  </conditionalFormatting>
  <conditionalFormatting sqref="GB39:GB79">
    <cfRule type="expression" dxfId="5560" priority="185" stopIfTrue="1">
      <formula>IF($GB39&gt;$GB$34,1)</formula>
    </cfRule>
  </conditionalFormatting>
  <conditionalFormatting sqref="GC39:GC79">
    <cfRule type="expression" dxfId="5559" priority="184" stopIfTrue="1">
      <formula>IF($GC39&gt;$GC$34,1)</formula>
    </cfRule>
  </conditionalFormatting>
  <conditionalFormatting sqref="GD39:GD79">
    <cfRule type="expression" dxfId="5558" priority="183" stopIfTrue="1">
      <formula>IF($GD39&gt;$GD$34,1)</formula>
    </cfRule>
  </conditionalFormatting>
  <conditionalFormatting sqref="GE39:GE79">
    <cfRule type="expression" dxfId="5557" priority="182" stopIfTrue="1">
      <formula>IF($GE39&gt;$GE$34,1)</formula>
    </cfRule>
  </conditionalFormatting>
  <conditionalFormatting sqref="GF39:GF79">
    <cfRule type="expression" dxfId="5556" priority="181" stopIfTrue="1">
      <formula>IF($GF39&gt;$GF$34,1)</formula>
    </cfRule>
  </conditionalFormatting>
  <conditionalFormatting sqref="GG39:GG79">
    <cfRule type="expression" dxfId="5555" priority="180" stopIfTrue="1">
      <formula>IF($GG39&gt;$GG$34,1)</formula>
    </cfRule>
  </conditionalFormatting>
  <conditionalFormatting sqref="GH39:GH79">
    <cfRule type="expression" dxfId="5554" priority="179" stopIfTrue="1">
      <formula>IF($GH39&gt;$GH$34,1)</formula>
    </cfRule>
  </conditionalFormatting>
  <conditionalFormatting sqref="GI39:GI79">
    <cfRule type="expression" dxfId="5553" priority="178" stopIfTrue="1">
      <formula>IF($GI39&gt;$GI$34,1)</formula>
    </cfRule>
  </conditionalFormatting>
  <conditionalFormatting sqref="GJ39:GJ79">
    <cfRule type="expression" dxfId="5552" priority="177" stopIfTrue="1">
      <formula>IF($GJ39&gt;$GJ$34,1)</formula>
    </cfRule>
  </conditionalFormatting>
  <conditionalFormatting sqref="GK39:GK79">
    <cfRule type="expression" dxfId="5551" priority="176" stopIfTrue="1">
      <formula>IF($GK39&gt;$GK$34,1)</formula>
    </cfRule>
  </conditionalFormatting>
  <conditionalFormatting sqref="GL39:GL79">
    <cfRule type="expression" dxfId="5550" priority="175" stopIfTrue="1">
      <formula>IF($GL39&gt;$GL$34,1)</formula>
    </cfRule>
  </conditionalFormatting>
  <conditionalFormatting sqref="GM39:GM79">
    <cfRule type="expression" dxfId="5549" priority="174" stopIfTrue="1">
      <formula>IF($GM39&gt;$GM$34,1)</formula>
    </cfRule>
  </conditionalFormatting>
  <conditionalFormatting sqref="GN39:GN79">
    <cfRule type="expression" dxfId="5548" priority="173" stopIfTrue="1">
      <formula>IF($GN39&gt;$GN$34,1)</formula>
    </cfRule>
  </conditionalFormatting>
  <conditionalFormatting sqref="GO39:GO79">
    <cfRule type="expression" dxfId="5547" priority="172" stopIfTrue="1">
      <formula>IF($GO39&gt;$GO$34,1)</formula>
    </cfRule>
  </conditionalFormatting>
  <conditionalFormatting sqref="GP39:GP79">
    <cfRule type="expression" dxfId="5546" priority="171" stopIfTrue="1">
      <formula>IF(_________gpI39&gt;$GP$34,1)</formula>
    </cfRule>
  </conditionalFormatting>
  <conditionalFormatting sqref="GQ39:GQ79">
    <cfRule type="expression" dxfId="5545" priority="170" stopIfTrue="1">
      <formula>IF($GQ$39&gt;$GQ$34,1)</formula>
    </cfRule>
  </conditionalFormatting>
  <conditionalFormatting sqref="GR39:GR79">
    <cfRule type="expression" dxfId="5544" priority="169" stopIfTrue="1">
      <formula>IF($GR39&gt;$GR$34,1)</formula>
    </cfRule>
  </conditionalFormatting>
  <conditionalFormatting sqref="FN39:FN79">
    <cfRule type="expression" dxfId="5543" priority="168" stopIfTrue="1">
      <formula>IF($FN39&gt;$FN$34,1)</formula>
    </cfRule>
  </conditionalFormatting>
  <conditionalFormatting sqref="GT39:GT78">
    <cfRule type="expression" dxfId="5542" priority="167" stopIfTrue="1">
      <formula>IF($GT39&gt;$GT$34,1)</formula>
    </cfRule>
  </conditionalFormatting>
  <conditionalFormatting sqref="GV39:GV78">
    <cfRule type="expression" dxfId="5541" priority="166" stopIfTrue="1">
      <formula>IF($GV39&gt;$GV$34,1)</formula>
    </cfRule>
  </conditionalFormatting>
  <conditionalFormatting sqref="GW40:GW78">
    <cfRule type="expression" dxfId="5540" priority="165" stopIfTrue="1">
      <formula>IF($GW40&gt;$GW$34,1)</formula>
    </cfRule>
  </conditionalFormatting>
  <conditionalFormatting sqref="HA40:HA78">
    <cfRule type="expression" dxfId="5539" priority="164" stopIfTrue="1">
      <formula>IF($HA40&gt;$HA$34,1)</formula>
    </cfRule>
  </conditionalFormatting>
  <conditionalFormatting sqref="HB40:HB78">
    <cfRule type="expression" dxfId="5538" priority="163" stopIfTrue="1">
      <formula>IF($HB40&gt;$HB$34,1)</formula>
    </cfRule>
  </conditionalFormatting>
  <conditionalFormatting sqref="HC40:HC78">
    <cfRule type="expression" dxfId="5537" priority="162" stopIfTrue="1">
      <formula>IF($HC40&gt;$HC$34,1)</formula>
    </cfRule>
  </conditionalFormatting>
  <conditionalFormatting sqref="HD40:HD78">
    <cfRule type="expression" dxfId="5536" priority="161" stopIfTrue="1">
      <formula>IF($HD$39&gt;$HD$34,1)</formula>
    </cfRule>
  </conditionalFormatting>
  <conditionalFormatting sqref="HE40:HE78">
    <cfRule type="expression" dxfId="5535" priority="160" stopIfTrue="1">
      <formula>IF($HE40&gt;$HE$34,1)</formula>
    </cfRule>
  </conditionalFormatting>
  <conditionalFormatting sqref="HF40:HF78">
    <cfRule type="expression" dxfId="5534" priority="159" stopIfTrue="1">
      <formula>IF($HF40&gt;$HF$34,1)</formula>
    </cfRule>
  </conditionalFormatting>
  <conditionalFormatting sqref="HH40:HH78">
    <cfRule type="expression" dxfId="5533" priority="158" stopIfTrue="1">
      <formula>IF($HH40&gt;$HH$34,1)</formula>
    </cfRule>
  </conditionalFormatting>
  <conditionalFormatting sqref="HI40:HI78">
    <cfRule type="expression" dxfId="5532" priority="157" stopIfTrue="1">
      <formula>IF($HI40&gt;$HI$34,1)</formula>
    </cfRule>
  </conditionalFormatting>
  <conditionalFormatting sqref="HJ40:HJ78">
    <cfRule type="expression" dxfId="5531" priority="156" stopIfTrue="1">
      <formula>IF($HJ40&gt;$HJ$34,1)</formula>
    </cfRule>
  </conditionalFormatting>
  <conditionalFormatting sqref="HK40:HK78">
    <cfRule type="expression" dxfId="5530" priority="155" stopIfTrue="1">
      <formula>IF($HK40&gt;$HK$34,1)</formula>
    </cfRule>
  </conditionalFormatting>
  <conditionalFormatting sqref="HL40:HL78">
    <cfRule type="expression" dxfId="5529" priority="154" stopIfTrue="1">
      <formula>IF($HL40&gt;$HL$34,1)</formula>
    </cfRule>
  </conditionalFormatting>
  <conditionalFormatting sqref="HM40:HM78">
    <cfRule type="expression" dxfId="5528" priority="153" stopIfTrue="1">
      <formula>IF($HM40&gt;$HM$34,1)</formula>
    </cfRule>
  </conditionalFormatting>
  <conditionalFormatting sqref="HN40:HN78">
    <cfRule type="expression" dxfId="5527" priority="152" stopIfTrue="1">
      <formula>IF($HN40&gt;$HN$34,1)</formula>
    </cfRule>
  </conditionalFormatting>
  <conditionalFormatting sqref="HO40:HO78">
    <cfRule type="expression" dxfId="5526" priority="151" stopIfTrue="1">
      <formula>IF($HO40&gt;$HO$34,1)</formula>
    </cfRule>
  </conditionalFormatting>
  <conditionalFormatting sqref="HP40:HP78">
    <cfRule type="expression" dxfId="5525" priority="150" stopIfTrue="1">
      <formula>IF($HP40&gt;$HP$34,1)</formula>
    </cfRule>
  </conditionalFormatting>
  <conditionalFormatting sqref="HQ40:HQ78">
    <cfRule type="expression" dxfId="5524" priority="149" stopIfTrue="1">
      <formula>IF($HQ40&gt;$HQ$34,1)</formula>
    </cfRule>
  </conditionalFormatting>
  <conditionalFormatting sqref="HR40:HR78">
    <cfRule type="expression" dxfId="5523" priority="148" stopIfTrue="1">
      <formula>IF($HR40&gt;$HR$34,1)</formula>
    </cfRule>
  </conditionalFormatting>
  <conditionalFormatting sqref="HS40:HS78">
    <cfRule type="expression" dxfId="5522" priority="147" stopIfTrue="1">
      <formula>IF($HS40&gt;$HS$34,1)</formula>
    </cfRule>
  </conditionalFormatting>
  <conditionalFormatting sqref="HT40:HT78">
    <cfRule type="expression" dxfId="5521" priority="146" stopIfTrue="1">
      <formula>IF($HT40&gt;$HT$34,1)</formula>
    </cfRule>
  </conditionalFormatting>
  <conditionalFormatting sqref="HU40:HU78">
    <cfRule type="expression" dxfId="5520" priority="145" stopIfTrue="1">
      <formula>IF($HU40&gt;$HU$34,1)</formula>
    </cfRule>
  </conditionalFormatting>
  <conditionalFormatting sqref="HV40:HV78">
    <cfRule type="expression" dxfId="5519" priority="144" stopIfTrue="1">
      <formula>IF($HV40&gt;$HV$34,1)</formula>
    </cfRule>
  </conditionalFormatting>
  <conditionalFormatting sqref="HW40:HW78">
    <cfRule type="expression" dxfId="5518" priority="143" stopIfTrue="1">
      <formula>IF($HW40&gt;$HW$34,1)</formula>
    </cfRule>
  </conditionalFormatting>
  <conditionalFormatting sqref="GU39:GU78">
    <cfRule type="expression" dxfId="5517" priority="142" stopIfTrue="1">
      <formula>IF($GU39&gt;$GU$34,1)</formula>
    </cfRule>
  </conditionalFormatting>
  <conditionalFormatting sqref="GX40:GX78">
    <cfRule type="expression" dxfId="5516" priority="141" stopIfTrue="1">
      <formula>IF($GX40&gt;$GX$34,1)</formula>
    </cfRule>
  </conditionalFormatting>
  <conditionalFormatting sqref="GY40:GY78">
    <cfRule type="expression" dxfId="5515" priority="140" stopIfTrue="1">
      <formula>IF($GY40&gt;$GY$34,1)</formula>
    </cfRule>
  </conditionalFormatting>
  <conditionalFormatting sqref="HG40:HG78">
    <cfRule type="expression" dxfId="5514" priority="139" stopIfTrue="1">
      <formula>IF($HG40&gt;$HG$34,1)</formula>
    </cfRule>
  </conditionalFormatting>
  <conditionalFormatting sqref="HX40:HX78">
    <cfRule type="expression" dxfId="5513" priority="138" stopIfTrue="1">
      <formula>IF($HX40&gt;$HX$34,1)</formula>
    </cfRule>
  </conditionalFormatting>
  <conditionalFormatting sqref="HY40:HY78">
    <cfRule type="expression" dxfId="5512" priority="137" stopIfTrue="1">
      <formula>IF($HY40&gt;$HY$34,1)</formula>
    </cfRule>
  </conditionalFormatting>
  <conditionalFormatting sqref="C13">
    <cfRule type="cellIs" dxfId="5511" priority="135" stopIfTrue="1" operator="lessThan">
      <formula>$C$7</formula>
    </cfRule>
    <cfRule type="cellIs" dxfId="5510" priority="136" stopIfTrue="1" operator="greaterThanOrEqual">
      <formula>$C$7</formula>
    </cfRule>
  </conditionalFormatting>
  <conditionalFormatting sqref="AI44 AI59">
    <cfRule type="expression" dxfId="5509" priority="134" stopIfTrue="1">
      <formula>IF($AI44&gt;$AI$34,1)</formula>
    </cfRule>
  </conditionalFormatting>
  <conditionalFormatting sqref="BS46">
    <cfRule type="expression" dxfId="5508" priority="133" stopIfTrue="1">
      <formula>IF($BS46&gt;$BS$34,1)</formula>
    </cfRule>
  </conditionalFormatting>
  <conditionalFormatting sqref="BP40:BP78">
    <cfRule type="expression" dxfId="5507" priority="132" stopIfTrue="1">
      <formula>IF($BP41&gt;$BP$34,1)</formula>
    </cfRule>
  </conditionalFormatting>
  <conditionalFormatting sqref="BP79">
    <cfRule type="expression" dxfId="5506" priority="131" stopIfTrue="1">
      <formula>IF($BP81&gt;$BP$34,1)</formula>
    </cfRule>
  </conditionalFormatting>
  <conditionalFormatting sqref="AN37:BP37 BU37:CW37 DB37:ED37 EI37:FK37 FP37:GR37 GW37:HY37 G37:AI37">
    <cfRule type="cellIs" dxfId="5505" priority="128" stopIfTrue="1" operator="equal">
      <formula>"Completed"</formula>
    </cfRule>
    <cfRule type="cellIs" dxfId="5504" priority="129" stopIfTrue="1" operator="equal">
      <formula>"Delayed - amber"</formula>
    </cfRule>
    <cfRule type="cellIs" dxfId="5503" priority="130" stopIfTrue="1" operator="equal">
      <formula>"Delayed - red"</formula>
    </cfRule>
  </conditionalFormatting>
  <conditionalFormatting sqref="AO39:AO79">
    <cfRule type="expression" dxfId="5502" priority="127" stopIfTrue="1">
      <formula>IF($H39&gt;$H$34,1)</formula>
    </cfRule>
  </conditionalFormatting>
  <conditionalFormatting sqref="AP39:AP79">
    <cfRule type="expression" dxfId="5501" priority="126" stopIfTrue="1">
      <formula>IF($I39&gt;$I$34,1)</formula>
    </cfRule>
  </conditionalFormatting>
  <conditionalFormatting sqref="AQ39">
    <cfRule type="expression" dxfId="5500" priority="125" stopIfTrue="1">
      <formula>IF($J39&gt;$J$34,1)</formula>
    </cfRule>
  </conditionalFormatting>
  <conditionalFormatting sqref="AR39">
    <cfRule type="expression" dxfId="5499" priority="124" stopIfTrue="1">
      <formula>IF($K39&gt;$K$34,1)</formula>
    </cfRule>
  </conditionalFormatting>
  <conditionalFormatting sqref="AS39">
    <cfRule type="expression" dxfId="5498" priority="123" stopIfTrue="1">
      <formula>IF($L39&gt;$L$34,1)</formula>
    </cfRule>
  </conditionalFormatting>
  <conditionalFormatting sqref="AT39">
    <cfRule type="expression" dxfId="5497" priority="122" stopIfTrue="1">
      <formula>IF($M39&gt;$M$34,1)</formula>
    </cfRule>
  </conditionalFormatting>
  <conditionalFormatting sqref="AU39">
    <cfRule type="expression" dxfId="5496" priority="121" stopIfTrue="1">
      <formula>IF($N39&gt;$N$34,1)</formula>
    </cfRule>
  </conditionalFormatting>
  <conditionalFormatting sqref="AV39">
    <cfRule type="expression" dxfId="5495" priority="120" stopIfTrue="1">
      <formula>IF($O39&gt;$O$34,1)</formula>
    </cfRule>
  </conditionalFormatting>
  <conditionalFormatting sqref="AW39">
    <cfRule type="expression" dxfId="5494" priority="119" stopIfTrue="1">
      <formula>IF($P39&gt;$P$34,1)</formula>
    </cfRule>
  </conditionalFormatting>
  <conditionalFormatting sqref="AX39">
    <cfRule type="expression" dxfId="5493" priority="118" stopIfTrue="1">
      <formula>IF($Q39&gt;$Q$34,1)</formula>
    </cfRule>
  </conditionalFormatting>
  <conditionalFormatting sqref="AY39">
    <cfRule type="expression" dxfId="5492" priority="117" stopIfTrue="1">
      <formula>IF($R39&gt;$R$34,1)</formula>
    </cfRule>
  </conditionalFormatting>
  <conditionalFormatting sqref="BA39">
    <cfRule type="expression" dxfId="5491" priority="116" stopIfTrue="1">
      <formula>IF($T39&gt;$T$34,1)</formula>
    </cfRule>
  </conditionalFormatting>
  <conditionalFormatting sqref="BB39">
    <cfRule type="expression" dxfId="5490" priority="115" stopIfTrue="1">
      <formula>IF($U39&gt;$U$34,1)</formula>
    </cfRule>
  </conditionalFormatting>
  <conditionalFormatting sqref="BC39">
    <cfRule type="expression" dxfId="5489" priority="114" stopIfTrue="1">
      <formula>IF($V39&gt;$V$34,1)</formula>
    </cfRule>
  </conditionalFormatting>
  <conditionalFormatting sqref="BD39">
    <cfRule type="expression" dxfId="5488" priority="113" stopIfTrue="1">
      <formula>IF($W39&gt;$W$34,1)</formula>
    </cfRule>
  </conditionalFormatting>
  <conditionalFormatting sqref="BE39">
    <cfRule type="expression" dxfId="5487" priority="112" stopIfTrue="1">
      <formula>IF($X39&gt;$X$34,1)</formula>
    </cfRule>
  </conditionalFormatting>
  <conditionalFormatting sqref="BF39">
    <cfRule type="expression" dxfId="5486" priority="111" stopIfTrue="1">
      <formula>IF($Y39&gt;$Y$34,1)</formula>
    </cfRule>
  </conditionalFormatting>
  <conditionalFormatting sqref="BG39">
    <cfRule type="expression" dxfId="5485" priority="110" stopIfTrue="1">
      <formula>IF($Z39&gt;$Z$34,1)</formula>
    </cfRule>
  </conditionalFormatting>
  <conditionalFormatting sqref="BH39">
    <cfRule type="expression" dxfId="5484" priority="109" stopIfTrue="1">
      <formula>IF($AA39&gt;$AA$34,1)</formula>
    </cfRule>
  </conditionalFormatting>
  <conditionalFormatting sqref="BI39">
    <cfRule type="expression" dxfId="5483" priority="108" stopIfTrue="1">
      <formula>IF($AB39&gt;$AB$34,1)</formula>
    </cfRule>
  </conditionalFormatting>
  <conditionalFormatting sqref="BJ39">
    <cfRule type="expression" dxfId="5482" priority="107" stopIfTrue="1">
      <formula>IF($AC39&gt;$AC$34,1)</formula>
    </cfRule>
  </conditionalFormatting>
  <conditionalFormatting sqref="BK39">
    <cfRule type="expression" dxfId="5481" priority="106" stopIfTrue="1">
      <formula>IF($AD39&gt;$AD$34,1)</formula>
    </cfRule>
  </conditionalFormatting>
  <conditionalFormatting sqref="BL39">
    <cfRule type="expression" dxfId="5480" priority="105" stopIfTrue="1">
      <formula>IF($AE39&gt;$AE$34,1)</formula>
    </cfRule>
  </conditionalFormatting>
  <conditionalFormatting sqref="BM39">
    <cfRule type="expression" dxfId="5479" priority="104" stopIfTrue="1">
      <formula>IF($AF39&gt;$AF$34,1)</formula>
    </cfRule>
  </conditionalFormatting>
  <conditionalFormatting sqref="BN39">
    <cfRule type="expression" dxfId="5478" priority="103" stopIfTrue="1">
      <formula>IF($AG39&gt;$AG$34,1)</formula>
    </cfRule>
  </conditionalFormatting>
  <conditionalFormatting sqref="BO39">
    <cfRule type="expression" dxfId="5477" priority="102" stopIfTrue="1">
      <formula>IF($AH39&gt;$AH$34,1)</formula>
    </cfRule>
  </conditionalFormatting>
  <conditionalFormatting sqref="BP39">
    <cfRule type="expression" dxfId="5476" priority="101" stopIfTrue="1">
      <formula>IF($AI39&gt;$AI$34,1)</formula>
    </cfRule>
  </conditionalFormatting>
  <conditionalFormatting sqref="BU39">
    <cfRule type="expression" dxfId="5475" priority="100" stopIfTrue="1">
      <formula>IF($G39&gt;$G$34,1)</formula>
    </cfRule>
  </conditionalFormatting>
  <conditionalFormatting sqref="BV39">
    <cfRule type="expression" dxfId="5474" priority="99" stopIfTrue="1">
      <formula>IF($H39&gt;$H$34,1)</formula>
    </cfRule>
  </conditionalFormatting>
  <conditionalFormatting sqref="BW39">
    <cfRule type="expression" dxfId="5473" priority="98" stopIfTrue="1">
      <formula>IF($I39&gt;$I$34,1)</formula>
    </cfRule>
  </conditionalFormatting>
  <conditionalFormatting sqref="BX39">
    <cfRule type="expression" dxfId="5472" priority="97" stopIfTrue="1">
      <formula>IF($J39&gt;$J$34,1)</formula>
    </cfRule>
  </conditionalFormatting>
  <conditionalFormatting sqref="BY39">
    <cfRule type="expression" dxfId="5471" priority="96" stopIfTrue="1">
      <formula>IF($K39&gt;$K$34,1)</formula>
    </cfRule>
  </conditionalFormatting>
  <conditionalFormatting sqref="BZ39">
    <cfRule type="expression" dxfId="5470" priority="95" stopIfTrue="1">
      <formula>IF($L39&gt;$L$34,1)</formula>
    </cfRule>
  </conditionalFormatting>
  <conditionalFormatting sqref="CA39">
    <cfRule type="expression" dxfId="5469" priority="94" stopIfTrue="1">
      <formula>IF($M39&gt;$M$34,1)</formula>
    </cfRule>
  </conditionalFormatting>
  <conditionalFormatting sqref="CB39">
    <cfRule type="expression" dxfId="5468" priority="93" stopIfTrue="1">
      <formula>IF($N39&gt;$N$34,1)</formula>
    </cfRule>
  </conditionalFormatting>
  <conditionalFormatting sqref="CC39">
    <cfRule type="expression" dxfId="5467" priority="92" stopIfTrue="1">
      <formula>IF($O39&gt;$O$34,1)</formula>
    </cfRule>
  </conditionalFormatting>
  <conditionalFormatting sqref="CD39">
    <cfRule type="expression" dxfId="5466" priority="91" stopIfTrue="1">
      <formula>IF($P39&gt;$P$34,1)</formula>
    </cfRule>
  </conditionalFormatting>
  <conditionalFormatting sqref="CE39">
    <cfRule type="expression" dxfId="5465" priority="90" stopIfTrue="1">
      <formula>IF($Q39&gt;$Q$34,1)</formula>
    </cfRule>
  </conditionalFormatting>
  <conditionalFormatting sqref="CF39">
    <cfRule type="expression" dxfId="5464" priority="89" stopIfTrue="1">
      <formula>IF($R39&gt;$R$34,1)</formula>
    </cfRule>
  </conditionalFormatting>
  <conditionalFormatting sqref="CG39">
    <cfRule type="expression" dxfId="5463" priority="88" stopIfTrue="1">
      <formula>IF($S39&gt;$S$34,1)</formula>
    </cfRule>
  </conditionalFormatting>
  <conditionalFormatting sqref="CH39">
    <cfRule type="expression" dxfId="5462" priority="87" stopIfTrue="1">
      <formula>IF($T39&gt;$T$34,1)</formula>
    </cfRule>
  </conditionalFormatting>
  <conditionalFormatting sqref="CI39">
    <cfRule type="expression" dxfId="5461" priority="86" stopIfTrue="1">
      <formula>IF($U39&gt;$U$34,1)</formula>
    </cfRule>
  </conditionalFormatting>
  <conditionalFormatting sqref="CJ39">
    <cfRule type="expression" dxfId="5460" priority="85" stopIfTrue="1">
      <formula>IF($V39&gt;$V$34,1)</formula>
    </cfRule>
  </conditionalFormatting>
  <conditionalFormatting sqref="CK39">
    <cfRule type="expression" dxfId="5459" priority="84" stopIfTrue="1">
      <formula>IF($W39&gt;$W$34,1)</formula>
    </cfRule>
  </conditionalFormatting>
  <conditionalFormatting sqref="CL39">
    <cfRule type="expression" dxfId="5458" priority="83" stopIfTrue="1">
      <formula>IF($X39&gt;$X$34,1)</formula>
    </cfRule>
  </conditionalFormatting>
  <conditionalFormatting sqref="CM39">
    <cfRule type="expression" dxfId="5457" priority="82" stopIfTrue="1">
      <formula>IF($Y39&gt;$Y$34,1)</formula>
    </cfRule>
  </conditionalFormatting>
  <conditionalFormatting sqref="CN39">
    <cfRule type="expression" dxfId="5456" priority="81" stopIfTrue="1">
      <formula>IF($Z39&gt;$Z$34,1)</formula>
    </cfRule>
  </conditionalFormatting>
  <conditionalFormatting sqref="CO39">
    <cfRule type="expression" dxfId="5455" priority="80" stopIfTrue="1">
      <formula>IF($AA39&gt;$AA$34,1)</formula>
    </cfRule>
  </conditionalFormatting>
  <conditionalFormatting sqref="CP39">
    <cfRule type="expression" dxfId="5454" priority="79" stopIfTrue="1">
      <formula>IF($AB39&gt;$AB$34,1)</formula>
    </cfRule>
  </conditionalFormatting>
  <conditionalFormatting sqref="CQ39">
    <cfRule type="expression" dxfId="5453" priority="78" stopIfTrue="1">
      <formula>IF($AC39&gt;$AC$34,1)</formula>
    </cfRule>
  </conditionalFormatting>
  <conditionalFormatting sqref="CR39">
    <cfRule type="expression" dxfId="5452" priority="77" stopIfTrue="1">
      <formula>IF($AD39&gt;$AD$34,1)</formula>
    </cfRule>
  </conditionalFormatting>
  <conditionalFormatting sqref="CS39">
    <cfRule type="expression" dxfId="5451" priority="76" stopIfTrue="1">
      <formula>IF($AE39&gt;$AE$34,1)</formula>
    </cfRule>
  </conditionalFormatting>
  <conditionalFormatting sqref="CT39">
    <cfRule type="expression" dxfId="5450" priority="75" stopIfTrue="1">
      <formula>IF($AF39&gt;$AF$34,1)</formula>
    </cfRule>
  </conditionalFormatting>
  <conditionalFormatting sqref="CU39">
    <cfRule type="expression" dxfId="5449" priority="74" stopIfTrue="1">
      <formula>IF($AG39&gt;$AG$34,1)</formula>
    </cfRule>
  </conditionalFormatting>
  <conditionalFormatting sqref="CV39">
    <cfRule type="expression" dxfId="5448" priority="73" stopIfTrue="1">
      <formula>IF($AH39&gt;$AH$34,1)</formula>
    </cfRule>
  </conditionalFormatting>
  <conditionalFormatting sqref="CW39">
    <cfRule type="expression" dxfId="5447" priority="72" stopIfTrue="1">
      <formula>IF($AI39&gt;$AI$34,1)</formula>
    </cfRule>
  </conditionalFormatting>
  <conditionalFormatting sqref="DB39">
    <cfRule type="expression" dxfId="5446" priority="71" stopIfTrue="1">
      <formula>IF($G39&gt;$G$34,1)</formula>
    </cfRule>
  </conditionalFormatting>
  <conditionalFormatting sqref="DC39">
    <cfRule type="expression" dxfId="5445" priority="70" stopIfTrue="1">
      <formula>IF($H39&gt;$H$34,1)</formula>
    </cfRule>
  </conditionalFormatting>
  <conditionalFormatting sqref="DD39">
    <cfRule type="expression" dxfId="5444" priority="69" stopIfTrue="1">
      <formula>IF($I39&gt;$I$34,1)</formula>
    </cfRule>
  </conditionalFormatting>
  <conditionalFormatting sqref="DE39">
    <cfRule type="expression" dxfId="5443" priority="68" stopIfTrue="1">
      <formula>IF($J39&gt;$J$34,1)</formula>
    </cfRule>
  </conditionalFormatting>
  <conditionalFormatting sqref="DF39">
    <cfRule type="expression" dxfId="5442" priority="67" stopIfTrue="1">
      <formula>IF($K39&gt;$K$34,1)</formula>
    </cfRule>
  </conditionalFormatting>
  <conditionalFormatting sqref="DG39">
    <cfRule type="expression" dxfId="5441" priority="66" stopIfTrue="1">
      <formula>IF($L39&gt;$L$34,1)</formula>
    </cfRule>
  </conditionalFormatting>
  <conditionalFormatting sqref="DH39">
    <cfRule type="expression" dxfId="5440" priority="65" stopIfTrue="1">
      <formula>IF($M39&gt;$M$34,1)</formula>
    </cfRule>
  </conditionalFormatting>
  <conditionalFormatting sqref="DI39">
    <cfRule type="expression" dxfId="5439" priority="64" stopIfTrue="1">
      <formula>IF($N39&gt;$N$34,1)</formula>
    </cfRule>
  </conditionalFormatting>
  <conditionalFormatting sqref="DJ39">
    <cfRule type="expression" dxfId="5438" priority="63" stopIfTrue="1">
      <formula>IF($O39&gt;$O$34,1)</formula>
    </cfRule>
  </conditionalFormatting>
  <conditionalFormatting sqref="DK39">
    <cfRule type="expression" dxfId="5437" priority="62" stopIfTrue="1">
      <formula>IF($P39&gt;$P$34,1)</formula>
    </cfRule>
  </conditionalFormatting>
  <conditionalFormatting sqref="DL39">
    <cfRule type="expression" dxfId="5436" priority="61" stopIfTrue="1">
      <formula>IF($Q39&gt;$Q$34,1)</formula>
    </cfRule>
  </conditionalFormatting>
  <conditionalFormatting sqref="DM39">
    <cfRule type="expression" dxfId="5435" priority="60" stopIfTrue="1">
      <formula>IF($R39&gt;$R$34,1)</formula>
    </cfRule>
  </conditionalFormatting>
  <conditionalFormatting sqref="DN39">
    <cfRule type="expression" dxfId="5434" priority="59" stopIfTrue="1">
      <formula>IF($S39&gt;$S$34,1)</formula>
    </cfRule>
  </conditionalFormatting>
  <conditionalFormatting sqref="DO39">
    <cfRule type="expression" dxfId="5433" priority="58" stopIfTrue="1">
      <formula>IF($T39&gt;$T$34,1)</formula>
    </cfRule>
  </conditionalFormatting>
  <conditionalFormatting sqref="DP39">
    <cfRule type="expression" dxfId="5432" priority="57" stopIfTrue="1">
      <formula>IF($U39&gt;$U$34,1)</formula>
    </cfRule>
  </conditionalFormatting>
  <conditionalFormatting sqref="DQ39">
    <cfRule type="expression" dxfId="5431" priority="56" stopIfTrue="1">
      <formula>IF($V39&gt;$V$34,1)</formula>
    </cfRule>
  </conditionalFormatting>
  <conditionalFormatting sqref="DR39">
    <cfRule type="expression" dxfId="5430" priority="55" stopIfTrue="1">
      <formula>IF($W39&gt;$W$34,1)</formula>
    </cfRule>
  </conditionalFormatting>
  <conditionalFormatting sqref="DS39">
    <cfRule type="expression" dxfId="5429" priority="54" stopIfTrue="1">
      <formula>IF($X39&gt;$X$34,1)</formula>
    </cfRule>
  </conditionalFormatting>
  <conditionalFormatting sqref="DT39">
    <cfRule type="expression" dxfId="5428" priority="53" stopIfTrue="1">
      <formula>IF($Y39&gt;$Y$34,1)</formula>
    </cfRule>
  </conditionalFormatting>
  <conditionalFormatting sqref="DU39">
    <cfRule type="expression" dxfId="5427" priority="52" stopIfTrue="1">
      <formula>IF($Z39&gt;$Z$34,1)</formula>
    </cfRule>
  </conditionalFormatting>
  <conditionalFormatting sqref="DV39">
    <cfRule type="expression" dxfId="5426" priority="51" stopIfTrue="1">
      <formula>IF($AA39&gt;$AA$34,1)</formula>
    </cfRule>
  </conditionalFormatting>
  <conditionalFormatting sqref="DW39">
    <cfRule type="expression" dxfId="5425" priority="50" stopIfTrue="1">
      <formula>IF($AB39&gt;$AB$34,1)</formula>
    </cfRule>
  </conditionalFormatting>
  <conditionalFormatting sqref="DX39">
    <cfRule type="expression" dxfId="5424" priority="49" stopIfTrue="1">
      <formula>IF($AC39&gt;$AC$34,1)</formula>
    </cfRule>
  </conditionalFormatting>
  <conditionalFormatting sqref="DY39">
    <cfRule type="expression" dxfId="5423" priority="48" stopIfTrue="1">
      <formula>IF($AD39&gt;$AD$34,1)</formula>
    </cfRule>
  </conditionalFormatting>
  <conditionalFormatting sqref="DZ39">
    <cfRule type="expression" dxfId="5422" priority="47" stopIfTrue="1">
      <formula>IF($AE39&gt;$AE$34,1)</formula>
    </cfRule>
  </conditionalFormatting>
  <conditionalFormatting sqref="EA39">
    <cfRule type="expression" dxfId="5421" priority="46" stopIfTrue="1">
      <formula>IF($AF39&gt;$AF$34,1)</formula>
    </cfRule>
  </conditionalFormatting>
  <conditionalFormatting sqref="EB39">
    <cfRule type="expression" dxfId="5420" priority="45" stopIfTrue="1">
      <formula>IF($AG39&gt;$AG$34,1)</formula>
    </cfRule>
  </conditionalFormatting>
  <conditionalFormatting sqref="EC39">
    <cfRule type="expression" dxfId="5419" priority="44" stopIfTrue="1">
      <formula>IF($AH39&gt;$AH$34,1)</formula>
    </cfRule>
  </conditionalFormatting>
  <conditionalFormatting sqref="ED39">
    <cfRule type="expression" dxfId="5418" priority="43" stopIfTrue="1">
      <formula>IF($AI39&gt;$AI$34,1)</formula>
    </cfRule>
  </conditionalFormatting>
  <conditionalFormatting sqref="GW39">
    <cfRule type="expression" dxfId="5417" priority="42" stopIfTrue="1">
      <formula>IF($G39&gt;$G$34,1)</formula>
    </cfRule>
  </conditionalFormatting>
  <conditionalFormatting sqref="GX39">
    <cfRule type="expression" dxfId="5416" priority="41" stopIfTrue="1">
      <formula>IF($H39&gt;$H$34,1)</formula>
    </cfRule>
  </conditionalFormatting>
  <conditionalFormatting sqref="GY39">
    <cfRule type="expression" dxfId="5415" priority="40" stopIfTrue="1">
      <formula>IF($I39&gt;$I$34,1)</formula>
    </cfRule>
  </conditionalFormatting>
  <conditionalFormatting sqref="GZ39">
    <cfRule type="expression" dxfId="5414" priority="39" stopIfTrue="1">
      <formula>IF($J39&gt;$J$34,1)</formula>
    </cfRule>
  </conditionalFormatting>
  <conditionalFormatting sqref="HA39">
    <cfRule type="expression" dxfId="5413" priority="38" stopIfTrue="1">
      <formula>IF($K39&gt;$K$34,1)</formula>
    </cfRule>
  </conditionalFormatting>
  <conditionalFormatting sqref="HB39">
    <cfRule type="expression" dxfId="5412" priority="37" stopIfTrue="1">
      <formula>IF($L39&gt;$L$34,1)</formula>
    </cfRule>
  </conditionalFormatting>
  <conditionalFormatting sqref="HC39">
    <cfRule type="expression" dxfId="5411" priority="36" stopIfTrue="1">
      <formula>IF($M39&gt;$M$34,1)</formula>
    </cfRule>
  </conditionalFormatting>
  <conditionalFormatting sqref="HD39">
    <cfRule type="expression" dxfId="5410" priority="35" stopIfTrue="1">
      <formula>IF($N39&gt;$N$34,1)</formula>
    </cfRule>
  </conditionalFormatting>
  <conditionalFormatting sqref="HE39">
    <cfRule type="expression" dxfId="5409" priority="34" stopIfTrue="1">
      <formula>IF($O39&gt;$O$34,1)</formula>
    </cfRule>
  </conditionalFormatting>
  <conditionalFormatting sqref="HF39">
    <cfRule type="expression" dxfId="5408" priority="33" stopIfTrue="1">
      <formula>IF($P39&gt;$P$34,1)</formula>
    </cfRule>
  </conditionalFormatting>
  <conditionalFormatting sqref="HG39">
    <cfRule type="expression" dxfId="5407" priority="32" stopIfTrue="1">
      <formula>IF($Q39&gt;$Q$34,1)</formula>
    </cfRule>
  </conditionalFormatting>
  <conditionalFormatting sqref="HH39">
    <cfRule type="expression" dxfId="5406" priority="31" stopIfTrue="1">
      <formula>IF($R39&gt;$R$34,1)</formula>
    </cfRule>
  </conditionalFormatting>
  <conditionalFormatting sqref="HI39">
    <cfRule type="expression" dxfId="5405" priority="30" stopIfTrue="1">
      <formula>IF($S39&gt;$S$34,1)</formula>
    </cfRule>
  </conditionalFormatting>
  <conditionalFormatting sqref="HJ39">
    <cfRule type="expression" dxfId="5404" priority="29" stopIfTrue="1">
      <formula>IF($T39&gt;$T$34,1)</formula>
    </cfRule>
  </conditionalFormatting>
  <conditionalFormatting sqref="HK39">
    <cfRule type="expression" dxfId="5403" priority="28" stopIfTrue="1">
      <formula>IF($U39&gt;$U$34,1)</formula>
    </cfRule>
  </conditionalFormatting>
  <conditionalFormatting sqref="HL39">
    <cfRule type="expression" dxfId="5402" priority="27" stopIfTrue="1">
      <formula>IF($V39&gt;$V$34,1)</formula>
    </cfRule>
  </conditionalFormatting>
  <conditionalFormatting sqref="HM39">
    <cfRule type="expression" dxfId="5401" priority="26" stopIfTrue="1">
      <formula>IF($W39&gt;$W$34,1)</formula>
    </cfRule>
  </conditionalFormatting>
  <conditionalFormatting sqref="HN39">
    <cfRule type="expression" dxfId="5400" priority="25" stopIfTrue="1">
      <formula>IF($X39&gt;$X$34,1)</formula>
    </cfRule>
  </conditionalFormatting>
  <conditionalFormatting sqref="HO39">
    <cfRule type="expression" dxfId="5399" priority="24" stopIfTrue="1">
      <formula>IF($Y39&gt;$Y$34,1)</formula>
    </cfRule>
  </conditionalFormatting>
  <conditionalFormatting sqref="HP39">
    <cfRule type="expression" dxfId="5398" priority="23" stopIfTrue="1">
      <formula>IF($Z39&gt;$Z$34,1)</formula>
    </cfRule>
  </conditionalFormatting>
  <conditionalFormatting sqref="HQ39">
    <cfRule type="expression" dxfId="5397" priority="22" stopIfTrue="1">
      <formula>IF($AA39&gt;$AA$34,1)</formula>
    </cfRule>
  </conditionalFormatting>
  <conditionalFormatting sqref="HR39">
    <cfRule type="expression" dxfId="5396" priority="21" stopIfTrue="1">
      <formula>IF($AB39&gt;$AB$34,1)</formula>
    </cfRule>
  </conditionalFormatting>
  <conditionalFormatting sqref="HS39">
    <cfRule type="expression" dxfId="5395" priority="20" stopIfTrue="1">
      <formula>IF($AC39&gt;$AC$34,1)</formula>
    </cfRule>
  </conditionalFormatting>
  <conditionalFormatting sqref="HT39">
    <cfRule type="expression" dxfId="5394" priority="19" stopIfTrue="1">
      <formula>IF($AD39&gt;$AD$34,1)</formula>
    </cfRule>
  </conditionalFormatting>
  <conditionalFormatting sqref="HU39">
    <cfRule type="expression" dxfId="5393" priority="18" stopIfTrue="1">
      <formula>IF($AE39&gt;$AE$34,1)</formula>
    </cfRule>
  </conditionalFormatting>
  <conditionalFormatting sqref="HV39">
    <cfRule type="expression" dxfId="5392" priority="17" stopIfTrue="1">
      <formula>IF($AF39&gt;$AF$34,1)</formula>
    </cfRule>
  </conditionalFormatting>
  <conditionalFormatting sqref="HW39">
    <cfRule type="expression" dxfId="5391" priority="16" stopIfTrue="1">
      <formula>IF($AG39&gt;$AG$34,1)</formula>
    </cfRule>
  </conditionalFormatting>
  <conditionalFormatting sqref="HX39">
    <cfRule type="expression" dxfId="5390" priority="15" stopIfTrue="1">
      <formula>IF($AH39&gt;$AH$34,1)</formula>
    </cfRule>
  </conditionalFormatting>
  <conditionalFormatting sqref="HY39">
    <cfRule type="expression" dxfId="5389" priority="14" stopIfTrue="1">
      <formula>IF($AI39&gt;$AI$34,1)</formula>
    </cfRule>
  </conditionalFormatting>
  <conditionalFormatting sqref="C14">
    <cfRule type="cellIs" dxfId="5388" priority="12" stopIfTrue="1" operator="lessThan">
      <formula>0.5*SUM(C10:C12)</formula>
    </cfRule>
    <cfRule type="cellIs" dxfId="5387" priority="13" stopIfTrue="1" operator="greaterThanOrEqual">
      <formula>0.5*SUM(C10:C12)</formula>
    </cfRule>
  </conditionalFormatting>
  <conditionalFormatting sqref="AZ40:AZ79">
    <cfRule type="expression" dxfId="5386" priority="11" stopIfTrue="1">
      <formula>IF($AZ40&gt;$AZ$34,1)</formula>
    </cfRule>
  </conditionalFormatting>
  <conditionalFormatting sqref="AZ39">
    <cfRule type="expression" dxfId="5385" priority="10" stopIfTrue="1">
      <formula>IF($R39&gt;$R$34,1)</formula>
    </cfRule>
  </conditionalFormatting>
  <conditionalFormatting sqref="D39:D79">
    <cfRule type="expression" dxfId="5384" priority="9" stopIfTrue="1">
      <formula>IF($D39&gt;$D$34,1)</formula>
    </cfRule>
  </conditionalFormatting>
  <conditionalFormatting sqref="E39:E79">
    <cfRule type="expression" dxfId="5383" priority="8" stopIfTrue="1">
      <formula>IF($E39&gt;$E$34,1)</formula>
    </cfRule>
  </conditionalFormatting>
  <conditionalFormatting sqref="F39:F79">
    <cfRule type="expression" dxfId="5382" priority="7" stopIfTrue="1">
      <formula>IF($F39&gt;$F$34,1)</formula>
    </cfRule>
  </conditionalFormatting>
  <conditionalFormatting sqref="G39:G79">
    <cfRule type="expression" dxfId="5381" priority="6" stopIfTrue="1">
      <formula>IF($G39&gt;$G$34,1)</formula>
    </cfRule>
  </conditionalFormatting>
  <conditionalFormatting sqref="H39:H79">
    <cfRule type="expression" dxfId="5380" priority="5" stopIfTrue="1">
      <formula>IF($H39&gt;$H$34,1)</formula>
    </cfRule>
  </conditionalFormatting>
  <conditionalFormatting sqref="I39:I79">
    <cfRule type="expression" dxfId="5379" priority="4" stopIfTrue="1">
      <formula>IF($I39&gt;$I$34,1)</formula>
    </cfRule>
  </conditionalFormatting>
  <conditionalFormatting sqref="J39:J79">
    <cfRule type="expression" dxfId="5378" priority="3" stopIfTrue="1">
      <formula>IF($J39&gt;$J$34,1)</formula>
    </cfRule>
  </conditionalFormatting>
  <conditionalFormatting sqref="K39:K79">
    <cfRule type="expression" dxfId="5377" priority="2" stopIfTrue="1">
      <formula>IF($K39&gt;$K$34,1)</formula>
    </cfRule>
  </conditionalFormatting>
  <conditionalFormatting sqref="L39:L79">
    <cfRule type="expression" dxfId="5376" priority="1" stopIfTrue="1">
      <formula>IF($L39&gt;$L$34,1)</formula>
    </cfRule>
  </conditionalFormatting>
  <dataValidations count="24">
    <dataValidation type="list" allowBlank="1" showInputMessage="1" showErrorMessage="1" sqref="D20 G20 J20 M20 P20 S20 V20 Y20 AB20 AE20 AH20:AI20 AK20 AN20 AQ20 AT20 AW20 AZ20 BC20 BF20 BI20 BL20 BO20:BP20 BR20 BU20 BX20 CA20 CD20 CG20 CJ20 CM20 CP20 CS20 CV20:CW20 CY20 DB20 DE20 DH20 DK20 DN20 DQ20 DT20 DW20 DZ20 EC20:ED20 EF20 EI20 EL20 EO20 ER20 EU20 EX20 FA20 FD20 FG20 FJ20:FK20 FM20 FP20 FS20 FV20 FY20 GB20 GE20 GH20 GK20 GN20 GQ20:GR20 GT20 GW20 GZ20 HC20 HF20 HI20 HL20 HO20 HR20 HU20 HX20:HY20">
      <formula1>QIPP_Workstream_focus</formula1>
    </dataValidation>
    <dataValidation type="list" allowBlank="1" showInputMessage="1" showErrorMessage="1" sqref="DB37:ED37 FP37:GR37 EI37:FK37 G37:AI37 BU37:CW37 AN37:BP37 GW37:HY37">
      <formula1>Milestone_status</formula1>
    </dataValidation>
    <dataValidation type="list" allowBlank="1" showInputMessage="1" showErrorMessage="1" sqref="E16 AL16 BS16 CZ16 EG16 FN16 GU16">
      <formula1>Scale_of_QIPP_workstream</formula1>
    </dataValidation>
    <dataValidation type="list" allowBlank="1" showInputMessage="1" showErrorMessage="1" sqref="M17 U17 E17 AC17 FV17 GD17 FN17 GL17 AT17 BB17 AL17 BJ17 CA17 CI17 BS17 CQ17 DH17 DP17 CZ17 DX17 EO17 EW17 EG17 FE17 HC17 HK17 GU17 HS17">
      <formula1>FIMS_Categories</formula1>
    </dataValidation>
    <dataValidation type="list" allowBlank="1" showInputMessage="1" showErrorMessage="1" sqref="D22:AI22">
      <formula1>PCT_Milestone_Type_QIPP_Initiative_1</formula1>
    </dataValidation>
    <dataValidation type="list" allowBlank="1" showInputMessage="1" showErrorMessage="1" sqref="D33:AI33">
      <formula1>PCT_Milestone_end_date_QIPP_Initiative_1</formula1>
    </dataValidation>
    <dataValidation type="list" allowBlank="1" showInputMessage="1" showErrorMessage="1" sqref="AJ35 BQ35 CX35 EE35 FL35 GS35 HZ35">
      <formula1>RAG_Rating</formula1>
    </dataValidation>
    <dataValidation type="list" allowBlank="1" showInputMessage="1" showErrorMessage="1" sqref="AK22:BP22">
      <formula1>PCT_Milestone_Type_QIPP_Initiative_2</formula1>
    </dataValidation>
    <dataValidation type="list" allowBlank="1" showInputMessage="1" showErrorMessage="1" sqref="BR22:CW22">
      <formula1>PCT_Milestone_Type_QIPP_Initiative_3</formula1>
    </dataValidation>
    <dataValidation type="list" allowBlank="1" showInputMessage="1" showErrorMessage="1" sqref="CY22:ED22">
      <formula1>PCT_Milestone_Type_QIPP_Initiative_4</formula1>
    </dataValidation>
    <dataValidation type="list" allowBlank="1" showInputMessage="1" showErrorMessage="1" sqref="EF22:FK22">
      <formula1>PCT_Milestone_Type_QIPP_Initiative_5</formula1>
    </dataValidation>
    <dataValidation type="list" allowBlank="1" showInputMessage="1" showErrorMessage="1" sqref="FM22:GR22">
      <formula1>PCT_Milestone_Type_QIPP_Initiative_6</formula1>
    </dataValidation>
    <dataValidation type="list" allowBlank="1" showInputMessage="1" showErrorMessage="1" sqref="GT22:HY22">
      <formula1>PCT_Milestone_Type_QIPP_Initiative_7</formula1>
    </dataValidation>
    <dataValidation type="list" allowBlank="1" showInputMessage="1" showErrorMessage="1" sqref="C3">
      <formula1>SHA_Cluster</formula1>
    </dataValidation>
    <dataValidation type="list" allowBlank="1" showInputMessage="1" showErrorMessage="1" sqref="C4">
      <formula1>PCT_cluster</formula1>
    </dataValidation>
    <dataValidation type="list" allowBlank="1" showInputMessage="1" showErrorMessage="1" sqref="AK33:BP33">
      <formula1>PCT_Milestone_end_date_QIPP_Initiative_2</formula1>
    </dataValidation>
    <dataValidation type="list" allowBlank="1" showInputMessage="1" showErrorMessage="1" sqref="BR33:CW33">
      <formula1>PCT_Milestone_end_date_QIPP_Initiative_3</formula1>
    </dataValidation>
    <dataValidation type="list" allowBlank="1" showInputMessage="1" showErrorMessage="1" sqref="CY33:ED33">
      <formula1>PCT_Milestone_end_date_QIPP_Initiative_4</formula1>
    </dataValidation>
    <dataValidation type="list" allowBlank="1" showInputMessage="1" showErrorMessage="1" sqref="EF33:FK33">
      <formula1>PCT_Milestone_end_date_QIPP_Initiative_5</formula1>
    </dataValidation>
    <dataValidation type="list" allowBlank="1" showInputMessage="1" showErrorMessage="1" sqref="FM33:GR33">
      <formula1>PCT_Milestone_end_date_QIPP_Initiative_6</formula1>
    </dataValidation>
    <dataValidation type="list" allowBlank="1" showInputMessage="1" showErrorMessage="1" sqref="GT33:HY33">
      <formula1>PCT_Milestone_end_date_QIPP_Initiative_7</formula1>
    </dataValidation>
    <dataValidation type="list" allowBlank="1" showInputMessage="1" showErrorMessage="1" sqref="HB82 C6 GT34:HY34 D34:AI34 FU82 L81 AK34:BP34 BR39:CW79 EN82 BR34:CW34 GT39:HY79 D39:AI79 CY34:ED34 EF39:FK79 AK39:BP79 EF34:FK34 FM39:GR79 FM34:GR34 CY39:ED79">
      <formula1>Date</formula1>
    </dataValidation>
    <dataValidation type="list" allowBlank="1" showInputMessage="1" showErrorMessage="1" sqref="E81:K82 C5 D81 L82:AI82 D80:AI80 M81:AI81 BR80:CW81 GT80:HY81 AK80:BP81 EO82 CY80:ED81 FV82 EF80:FK81 FM80:GR81 EF82:EM82 FM82:FT82 HC82 GT82:HA82">
      <formula1>Number_of_organisations</formula1>
    </dataValidation>
    <dataValidation type="list" allowBlank="1" showInputMessage="1" showErrorMessage="1" sqref="G21 J21 HU21 M21 D21 P21 S21 V21 Y21 AB21 AE21 AK21 AN21 AQ21 AT21 AH21 AW21 AZ21 BC21 BF21 BI21 BL21 BR21 BU21 BX21 CA21 BO21 CD21 CG21 CJ21 CM21 CP21 CS21 CY21 DB21 DE21 DH21 CV21 DK21 DN21 DQ21 DT21 DW21 DZ21 EF21 EL21 EO21 EI21 EC21 ER21 EU21 EX21 FA21 FD21 FG21 FP21 FS21 FJ21 FV21 FM21 FY21 GB21 GE21 GH21 GK21 GN21 GT21 GW21 GZ21 HC21 GQ21 HF21 HI21 HL21 HO21 HR21 HX21">
      <formula1>FIMS_Categories_Level_2_SHA</formula1>
    </dataValidation>
  </dataValidations>
  <pageMargins left="0.70866141732283472" right="0.70866141732283472" top="0.74803149606299213" bottom="0.74803149606299213" header="0.31496062992125984" footer="0.31496062992125984"/>
  <pageSetup paperSize="8" scale="20" fitToWidth="0" orientation="landscape" r:id="rId8"/>
  <headerFooter alignWithMargins="0"/>
  <colBreaks count="6" manualBreakCount="6">
    <brk id="36" max="1048575" man="1"/>
    <brk id="69" max="1048575" man="1"/>
    <brk id="102" max="1048575" man="1"/>
    <brk id="135" max="1048575" man="1"/>
    <brk id="168" max="1048575" man="1"/>
    <brk id="201" max="1048575" man="1"/>
  </colBreaks>
</worksheet>
</file>

<file path=xl/worksheets/sheet3.xml><?xml version="1.0" encoding="utf-8"?>
<worksheet xmlns="http://schemas.openxmlformats.org/spreadsheetml/2006/main" xmlns:r="http://schemas.openxmlformats.org/officeDocument/2006/relationships">
  <sheetPr enableFormatConditionsCalculation="0">
    <tabColor indexed="13"/>
    <pageSetUpPr fitToPage="1"/>
  </sheetPr>
  <dimension ref="A1"/>
  <sheetViews>
    <sheetView workbookViewId="0">
      <selection activeCell="R23" sqref="R23"/>
    </sheetView>
  </sheetViews>
  <sheetFormatPr defaultRowHeight="15"/>
  <sheetData/>
  <sheetProtection password="CA07" sheet="1"/>
  <customSheetViews>
    <customSheetView guid="{40F3301A-350B-4C91-8A86-FCF6B8B00353}" fitToPage="1">
      <selection activeCell="R23" sqref="R23"/>
      <pageMargins left="0.7" right="0.7" top="0.75" bottom="0.75" header="0.3" footer="0.3"/>
      <pageSetup paperSize="9" scale="27" orientation="portrait" r:id="rId1"/>
      <headerFooter alignWithMargins="0"/>
    </customSheetView>
    <customSheetView guid="{602C46CA-75E7-4764-8EAC-8D1F7A92EF25}" fitToPage="1">
      <selection activeCell="R23" sqref="R23"/>
      <pageMargins left="0.7" right="0.7" top="0.75" bottom="0.75" header="0.3" footer="0.3"/>
      <pageSetup paperSize="9" scale="27" orientation="portrait" r:id="rId2"/>
      <headerFooter alignWithMargins="0"/>
    </customSheetView>
    <customSheetView guid="{ABDB51C7-6D08-40F7-B6BE-16703804264F}" showPageBreaks="1" fitToPage="1" printArea="1" showRuler="0" topLeftCell="A122">
      <pageMargins left="0.7" right="0.7" top="0.75" bottom="0.75" header="0.3" footer="0.3"/>
      <pageSetup paperSize="9" scale="27" orientation="portrait" r:id="rId3"/>
      <headerFooter alignWithMargins="0"/>
    </customSheetView>
    <customSheetView guid="{7C8FB8B5-5EBC-470F-90AF-3696B4743E7A}" fitToPage="1" topLeftCell="A4">
      <pageMargins left="0.7" right="0.7" top="0.75" bottom="0.75" header="0.3" footer="0.3"/>
      <pageSetup paperSize="9" scale="27" orientation="portrait" r:id="rId4"/>
      <headerFooter alignWithMargins="0"/>
    </customSheetView>
    <customSheetView guid="{D8208DDB-97EB-4DC8-81A4-48BA925EBC49}" fitToPage="1" topLeftCell="A4">
      <pageMargins left="0.7" right="0.7" top="0.75" bottom="0.75" header="0.3" footer="0.3"/>
      <pageSetup paperSize="9" scale="27" orientation="portrait" r:id="rId5"/>
      <headerFooter alignWithMargins="0"/>
    </customSheetView>
    <customSheetView guid="{9F1F7529-1FF0-4D82-9EDA-00729703BE2B}" fitToPage="1" topLeftCell="A4">
      <pageMargins left="0.7" right="0.7" top="0.75" bottom="0.75" header="0.3" footer="0.3"/>
      <pageSetup paperSize="9" scale="27" orientation="portrait" r:id="rId6"/>
      <headerFooter alignWithMargins="0"/>
    </customSheetView>
    <customSheetView guid="{85DFE0C7-CF8F-4462-85BC-B49059D30F73}" fitToPage="1">
      <selection activeCell="R23" sqref="R23"/>
      <pageMargins left="0.7" right="0.7" top="0.75" bottom="0.75" header="0.3" footer="0.3"/>
      <pageSetup paperSize="9" scale="27" orientation="portrait" r:id="rId7"/>
      <headerFooter alignWithMargins="0"/>
    </customSheetView>
  </customSheetViews>
  <phoneticPr fontId="8" type="noConversion"/>
  <pageMargins left="0.7" right="0.7" top="0.75" bottom="0.75" header="0.3" footer="0.3"/>
  <pageSetup paperSize="9" scale="27" orientation="portrait" r:id="rId8"/>
  <headerFooter alignWithMargins="0"/>
  <drawing r:id="rId9"/>
</worksheet>
</file>

<file path=xl/worksheets/sheet4.xml><?xml version="1.0" encoding="utf-8"?>
<worksheet xmlns="http://schemas.openxmlformats.org/spreadsheetml/2006/main" xmlns:r="http://schemas.openxmlformats.org/officeDocument/2006/relationships">
  <sheetPr enableFormatConditionsCalculation="0">
    <tabColor indexed="31"/>
    <outlinePr applyStyles="1"/>
  </sheetPr>
  <dimension ref="A1:HZ82"/>
  <sheetViews>
    <sheetView showGridLines="0" topLeftCell="HT30" zoomScale="60" zoomScaleNormal="60" zoomScaleSheetLayoutView="68" workbookViewId="0">
      <selection sqref="A1:HZ82"/>
    </sheetView>
  </sheetViews>
  <sheetFormatPr defaultRowHeight="15" outlineLevelRow="1"/>
  <cols>
    <col min="1" max="1" width="11.85546875" customWidth="1"/>
    <col min="2" max="2" width="20.42578125" customWidth="1"/>
    <col min="3" max="3" width="28.5703125" style="29" customWidth="1"/>
    <col min="4" max="4" width="40.7109375" style="29" customWidth="1"/>
    <col min="5" max="6" width="40.7109375" customWidth="1"/>
    <col min="7" max="27" width="23.7109375" customWidth="1"/>
    <col min="28" max="28" width="23.7109375" style="29" customWidth="1"/>
    <col min="29" max="35" width="23.7109375" customWidth="1"/>
    <col min="36" max="36" width="23.7109375" style="29" customWidth="1"/>
    <col min="37" max="68" width="23.7109375" customWidth="1"/>
    <col min="69" max="69" width="23.7109375" style="29" customWidth="1"/>
    <col min="70" max="101" width="23.7109375" customWidth="1"/>
    <col min="102" max="102" width="23.7109375" style="29" customWidth="1"/>
    <col min="103" max="134" width="23.7109375" customWidth="1"/>
    <col min="135" max="135" width="23.7109375" style="29" customWidth="1"/>
    <col min="136" max="167" width="23.7109375" customWidth="1"/>
    <col min="168" max="168" width="23.7109375" style="29" customWidth="1"/>
    <col min="169" max="200" width="23.7109375" customWidth="1"/>
    <col min="201" max="201" width="23.7109375" style="29" customWidth="1"/>
    <col min="202" max="233" width="23.7109375" customWidth="1"/>
    <col min="234" max="234" width="23.7109375" style="29" customWidth="1"/>
  </cols>
  <sheetData>
    <row r="1" spans="1:234" ht="54" customHeight="1">
      <c r="A1" s="433" t="s">
        <v>662</v>
      </c>
      <c r="B1" s="434"/>
      <c r="C1" s="435"/>
      <c r="D1" s="371" t="s">
        <v>3058</v>
      </c>
      <c r="E1" s="372"/>
      <c r="F1" s="372"/>
      <c r="G1" s="372"/>
      <c r="H1" s="372"/>
      <c r="I1" s="372"/>
      <c r="J1" s="372"/>
      <c r="K1" s="372"/>
      <c r="L1" s="372"/>
      <c r="M1" s="372"/>
      <c r="N1" s="372"/>
      <c r="O1" s="372"/>
      <c r="P1" s="372"/>
      <c r="Q1" s="372"/>
      <c r="R1" s="372"/>
      <c r="S1" s="372"/>
      <c r="T1" s="372"/>
      <c r="U1" s="372"/>
      <c r="V1" s="372"/>
      <c r="W1" s="372"/>
      <c r="X1" s="372"/>
      <c r="Y1" s="372"/>
      <c r="Z1" s="372"/>
      <c r="AA1" s="372"/>
      <c r="AB1" s="372"/>
      <c r="AC1" s="372"/>
      <c r="AD1" s="372"/>
      <c r="AE1" s="372"/>
      <c r="AF1" s="372"/>
      <c r="AG1" s="372"/>
      <c r="AH1" s="372"/>
      <c r="AI1" s="372"/>
      <c r="AJ1" s="373"/>
      <c r="AK1" s="371" t="s">
        <v>3059</v>
      </c>
      <c r="AL1" s="372"/>
      <c r="AM1" s="372"/>
      <c r="AN1" s="372"/>
      <c r="AO1" s="372"/>
      <c r="AP1" s="372"/>
      <c r="AQ1" s="372"/>
      <c r="AR1" s="372"/>
      <c r="AS1" s="372"/>
      <c r="AT1" s="372"/>
      <c r="AU1" s="372"/>
      <c r="AV1" s="372"/>
      <c r="AW1" s="372"/>
      <c r="AX1" s="372"/>
      <c r="AY1" s="372"/>
      <c r="AZ1" s="372"/>
      <c r="BA1" s="372"/>
      <c r="BB1" s="372"/>
      <c r="BC1" s="372"/>
      <c r="BD1" s="372"/>
      <c r="BE1" s="372"/>
      <c r="BF1" s="372"/>
      <c r="BG1" s="372"/>
      <c r="BH1" s="372"/>
      <c r="BI1" s="372"/>
      <c r="BJ1" s="372"/>
      <c r="BK1" s="372"/>
      <c r="BL1" s="372"/>
      <c r="BM1" s="372"/>
      <c r="BN1" s="372"/>
      <c r="BO1" s="372"/>
      <c r="BP1" s="372"/>
      <c r="BQ1" s="373"/>
      <c r="BR1" s="371" t="s">
        <v>3060</v>
      </c>
      <c r="BS1" s="372"/>
      <c r="BT1" s="372"/>
      <c r="BU1" s="372"/>
      <c r="BV1" s="372"/>
      <c r="BW1" s="372"/>
      <c r="BX1" s="372"/>
      <c r="BY1" s="372"/>
      <c r="BZ1" s="372"/>
      <c r="CA1" s="372"/>
      <c r="CB1" s="372"/>
      <c r="CC1" s="372"/>
      <c r="CD1" s="372"/>
      <c r="CE1" s="372"/>
      <c r="CF1" s="372"/>
      <c r="CG1" s="372"/>
      <c r="CH1" s="372"/>
      <c r="CI1" s="372"/>
      <c r="CJ1" s="372"/>
      <c r="CK1" s="372"/>
      <c r="CL1" s="372"/>
      <c r="CM1" s="372"/>
      <c r="CN1" s="372"/>
      <c r="CO1" s="372"/>
      <c r="CP1" s="372"/>
      <c r="CQ1" s="372"/>
      <c r="CR1" s="372"/>
      <c r="CS1" s="372"/>
      <c r="CT1" s="372"/>
      <c r="CU1" s="372"/>
      <c r="CV1" s="372"/>
      <c r="CW1" s="372"/>
      <c r="CX1" s="373"/>
      <c r="CY1" s="371" t="s">
        <v>3061</v>
      </c>
      <c r="CZ1" s="372"/>
      <c r="DA1" s="372"/>
      <c r="DB1" s="372"/>
      <c r="DC1" s="372"/>
      <c r="DD1" s="372"/>
      <c r="DE1" s="372"/>
      <c r="DF1" s="372"/>
      <c r="DG1" s="372"/>
      <c r="DH1" s="372"/>
      <c r="DI1" s="372"/>
      <c r="DJ1" s="372"/>
      <c r="DK1" s="372"/>
      <c r="DL1" s="372"/>
      <c r="DM1" s="372"/>
      <c r="DN1" s="372"/>
      <c r="DO1" s="372"/>
      <c r="DP1" s="372"/>
      <c r="DQ1" s="372"/>
      <c r="DR1" s="372"/>
      <c r="DS1" s="372"/>
      <c r="DT1" s="372"/>
      <c r="DU1" s="372"/>
      <c r="DV1" s="372"/>
      <c r="DW1" s="372"/>
      <c r="DX1" s="372"/>
      <c r="DY1" s="372"/>
      <c r="DZ1" s="372"/>
      <c r="EA1" s="372"/>
      <c r="EB1" s="372"/>
      <c r="EC1" s="372"/>
      <c r="ED1" s="372"/>
      <c r="EE1" s="373"/>
      <c r="EF1" s="371" t="s">
        <v>3062</v>
      </c>
      <c r="EG1" s="372"/>
      <c r="EH1" s="372"/>
      <c r="EI1" s="372"/>
      <c r="EJ1" s="372"/>
      <c r="EK1" s="372"/>
      <c r="EL1" s="372"/>
      <c r="EM1" s="372"/>
      <c r="EN1" s="372"/>
      <c r="EO1" s="372"/>
      <c r="EP1" s="372"/>
      <c r="EQ1" s="372"/>
      <c r="ER1" s="372"/>
      <c r="ES1" s="372"/>
      <c r="ET1" s="372"/>
      <c r="EU1" s="372"/>
      <c r="EV1" s="372"/>
      <c r="EW1" s="372"/>
      <c r="EX1" s="372"/>
      <c r="EY1" s="372"/>
      <c r="EZ1" s="372"/>
      <c r="FA1" s="372"/>
      <c r="FB1" s="372"/>
      <c r="FC1" s="372"/>
      <c r="FD1" s="372"/>
      <c r="FE1" s="372"/>
      <c r="FF1" s="372"/>
      <c r="FG1" s="372"/>
      <c r="FH1" s="372"/>
      <c r="FI1" s="372"/>
      <c r="FJ1" s="372"/>
      <c r="FK1" s="372"/>
      <c r="FL1" s="373"/>
      <c r="FM1" s="371" t="s">
        <v>3063</v>
      </c>
      <c r="FN1" s="372"/>
      <c r="FO1" s="372"/>
      <c r="FP1" s="372"/>
      <c r="FQ1" s="372"/>
      <c r="FR1" s="372"/>
      <c r="FS1" s="372"/>
      <c r="FT1" s="372"/>
      <c r="FU1" s="372"/>
      <c r="FV1" s="372"/>
      <c r="FW1" s="372"/>
      <c r="FX1" s="372"/>
      <c r="FY1" s="372"/>
      <c r="FZ1" s="372"/>
      <c r="GA1" s="372"/>
      <c r="GB1" s="372"/>
      <c r="GC1" s="372"/>
      <c r="GD1" s="372"/>
      <c r="GE1" s="372"/>
      <c r="GF1" s="372"/>
      <c r="GG1" s="372"/>
      <c r="GH1" s="372"/>
      <c r="GI1" s="372"/>
      <c r="GJ1" s="372"/>
      <c r="GK1" s="372"/>
      <c r="GL1" s="372"/>
      <c r="GM1" s="372"/>
      <c r="GN1" s="372"/>
      <c r="GO1" s="372"/>
      <c r="GP1" s="372"/>
      <c r="GQ1" s="372"/>
      <c r="GR1" s="372"/>
      <c r="GS1" s="373"/>
      <c r="GT1" s="371" t="s">
        <v>3064</v>
      </c>
      <c r="GU1" s="372"/>
      <c r="GV1" s="372"/>
      <c r="GW1" s="372"/>
      <c r="GX1" s="372"/>
      <c r="GY1" s="372"/>
      <c r="GZ1" s="372"/>
      <c r="HA1" s="372"/>
      <c r="HB1" s="372"/>
      <c r="HC1" s="372"/>
      <c r="HD1" s="372"/>
      <c r="HE1" s="372"/>
      <c r="HF1" s="372"/>
      <c r="HG1" s="372"/>
      <c r="HH1" s="372"/>
      <c r="HI1" s="372"/>
      <c r="HJ1" s="372"/>
      <c r="HK1" s="372"/>
      <c r="HL1" s="372"/>
      <c r="HM1" s="372"/>
      <c r="HN1" s="372"/>
      <c r="HO1" s="372"/>
      <c r="HP1" s="372"/>
      <c r="HQ1" s="372"/>
      <c r="HR1" s="372"/>
      <c r="HS1" s="372"/>
      <c r="HT1" s="372"/>
      <c r="HU1" s="372"/>
      <c r="HV1" s="372"/>
      <c r="HW1" s="372"/>
      <c r="HX1" s="372"/>
      <c r="HY1" s="372"/>
      <c r="HZ1" s="373"/>
    </row>
    <row r="2" spans="1:234" ht="20.100000000000001" customHeight="1">
      <c r="A2" s="450" t="s">
        <v>687</v>
      </c>
      <c r="B2" s="451"/>
      <c r="C2" s="452"/>
      <c r="D2" s="374"/>
      <c r="E2" s="375"/>
      <c r="F2" s="375"/>
      <c r="G2" s="375"/>
      <c r="H2" s="375"/>
      <c r="I2" s="375"/>
      <c r="J2" s="375"/>
      <c r="K2" s="375"/>
      <c r="L2" s="375"/>
      <c r="M2" s="375"/>
      <c r="N2" s="375"/>
      <c r="O2" s="375"/>
      <c r="P2" s="375"/>
      <c r="Q2" s="375"/>
      <c r="R2" s="375"/>
      <c r="S2" s="375"/>
      <c r="T2" s="375"/>
      <c r="U2" s="375"/>
      <c r="V2" s="375"/>
      <c r="W2" s="375"/>
      <c r="X2" s="375"/>
      <c r="Y2" s="375"/>
      <c r="Z2" s="375"/>
      <c r="AA2" s="375"/>
      <c r="AB2" s="375"/>
      <c r="AC2" s="375"/>
      <c r="AD2" s="375"/>
      <c r="AE2" s="375"/>
      <c r="AF2" s="375"/>
      <c r="AG2" s="375"/>
      <c r="AH2" s="375"/>
      <c r="AI2" s="375"/>
      <c r="AJ2" s="376"/>
      <c r="AK2" s="374"/>
      <c r="AL2" s="375"/>
      <c r="AM2" s="375"/>
      <c r="AN2" s="375"/>
      <c r="AO2" s="375"/>
      <c r="AP2" s="375"/>
      <c r="AQ2" s="375"/>
      <c r="AR2" s="375"/>
      <c r="AS2" s="375"/>
      <c r="AT2" s="375"/>
      <c r="AU2" s="375"/>
      <c r="AV2" s="375"/>
      <c r="AW2" s="375"/>
      <c r="AX2" s="375"/>
      <c r="AY2" s="375"/>
      <c r="AZ2" s="375"/>
      <c r="BA2" s="375"/>
      <c r="BB2" s="375"/>
      <c r="BC2" s="375"/>
      <c r="BD2" s="375"/>
      <c r="BE2" s="375"/>
      <c r="BF2" s="375"/>
      <c r="BG2" s="375"/>
      <c r="BH2" s="375"/>
      <c r="BI2" s="375"/>
      <c r="BJ2" s="375"/>
      <c r="BK2" s="375"/>
      <c r="BL2" s="375"/>
      <c r="BM2" s="375"/>
      <c r="BN2" s="375"/>
      <c r="BO2" s="375"/>
      <c r="BP2" s="375"/>
      <c r="BQ2" s="376"/>
      <c r="BR2" s="374"/>
      <c r="BS2" s="375"/>
      <c r="BT2" s="375"/>
      <c r="BU2" s="375"/>
      <c r="BV2" s="375"/>
      <c r="BW2" s="375"/>
      <c r="BX2" s="375"/>
      <c r="BY2" s="375"/>
      <c r="BZ2" s="375"/>
      <c r="CA2" s="375"/>
      <c r="CB2" s="375"/>
      <c r="CC2" s="375"/>
      <c r="CD2" s="375"/>
      <c r="CE2" s="375"/>
      <c r="CF2" s="375"/>
      <c r="CG2" s="375"/>
      <c r="CH2" s="375"/>
      <c r="CI2" s="375"/>
      <c r="CJ2" s="375"/>
      <c r="CK2" s="375"/>
      <c r="CL2" s="375"/>
      <c r="CM2" s="375"/>
      <c r="CN2" s="375"/>
      <c r="CO2" s="375"/>
      <c r="CP2" s="375"/>
      <c r="CQ2" s="375"/>
      <c r="CR2" s="375"/>
      <c r="CS2" s="375"/>
      <c r="CT2" s="375"/>
      <c r="CU2" s="375"/>
      <c r="CV2" s="375"/>
      <c r="CW2" s="375"/>
      <c r="CX2" s="376"/>
      <c r="CY2" s="374"/>
      <c r="CZ2" s="375"/>
      <c r="DA2" s="375"/>
      <c r="DB2" s="375"/>
      <c r="DC2" s="375"/>
      <c r="DD2" s="375"/>
      <c r="DE2" s="375"/>
      <c r="DF2" s="375"/>
      <c r="DG2" s="375"/>
      <c r="DH2" s="375"/>
      <c r="DI2" s="375"/>
      <c r="DJ2" s="375"/>
      <c r="DK2" s="375"/>
      <c r="DL2" s="375"/>
      <c r="DM2" s="375"/>
      <c r="DN2" s="375"/>
      <c r="DO2" s="375"/>
      <c r="DP2" s="375"/>
      <c r="DQ2" s="375"/>
      <c r="DR2" s="375"/>
      <c r="DS2" s="375"/>
      <c r="DT2" s="375"/>
      <c r="DU2" s="375"/>
      <c r="DV2" s="375"/>
      <c r="DW2" s="375"/>
      <c r="DX2" s="375"/>
      <c r="DY2" s="375"/>
      <c r="DZ2" s="375"/>
      <c r="EA2" s="375"/>
      <c r="EB2" s="375"/>
      <c r="EC2" s="375"/>
      <c r="ED2" s="375"/>
      <c r="EE2" s="376"/>
      <c r="EF2" s="374"/>
      <c r="EG2" s="375"/>
      <c r="EH2" s="375"/>
      <c r="EI2" s="375"/>
      <c r="EJ2" s="375"/>
      <c r="EK2" s="375"/>
      <c r="EL2" s="375"/>
      <c r="EM2" s="375"/>
      <c r="EN2" s="375"/>
      <c r="EO2" s="375"/>
      <c r="EP2" s="375"/>
      <c r="EQ2" s="375"/>
      <c r="ER2" s="375"/>
      <c r="ES2" s="375"/>
      <c r="ET2" s="375"/>
      <c r="EU2" s="375"/>
      <c r="EV2" s="375"/>
      <c r="EW2" s="375"/>
      <c r="EX2" s="375"/>
      <c r="EY2" s="375"/>
      <c r="EZ2" s="375"/>
      <c r="FA2" s="375"/>
      <c r="FB2" s="375"/>
      <c r="FC2" s="375"/>
      <c r="FD2" s="375"/>
      <c r="FE2" s="375"/>
      <c r="FF2" s="375"/>
      <c r="FG2" s="375"/>
      <c r="FH2" s="375"/>
      <c r="FI2" s="375"/>
      <c r="FJ2" s="375"/>
      <c r="FK2" s="375"/>
      <c r="FL2" s="376"/>
      <c r="FM2" s="374"/>
      <c r="FN2" s="375"/>
      <c r="FO2" s="375"/>
      <c r="FP2" s="375"/>
      <c r="FQ2" s="375"/>
      <c r="FR2" s="375"/>
      <c r="FS2" s="375"/>
      <c r="FT2" s="375"/>
      <c r="FU2" s="375"/>
      <c r="FV2" s="375"/>
      <c r="FW2" s="375"/>
      <c r="FX2" s="375"/>
      <c r="FY2" s="375"/>
      <c r="FZ2" s="375"/>
      <c r="GA2" s="375"/>
      <c r="GB2" s="375"/>
      <c r="GC2" s="375"/>
      <c r="GD2" s="375"/>
      <c r="GE2" s="375"/>
      <c r="GF2" s="375"/>
      <c r="GG2" s="375"/>
      <c r="GH2" s="375"/>
      <c r="GI2" s="375"/>
      <c r="GJ2" s="375"/>
      <c r="GK2" s="375"/>
      <c r="GL2" s="375"/>
      <c r="GM2" s="375"/>
      <c r="GN2" s="375"/>
      <c r="GO2" s="375"/>
      <c r="GP2" s="375"/>
      <c r="GQ2" s="375"/>
      <c r="GR2" s="375"/>
      <c r="GS2" s="376"/>
      <c r="GT2" s="374"/>
      <c r="GU2" s="375"/>
      <c r="GV2" s="375"/>
      <c r="GW2" s="375"/>
      <c r="GX2" s="375"/>
      <c r="GY2" s="375"/>
      <c r="GZ2" s="375"/>
      <c r="HA2" s="375"/>
      <c r="HB2" s="375"/>
      <c r="HC2" s="375"/>
      <c r="HD2" s="375"/>
      <c r="HE2" s="375"/>
      <c r="HF2" s="375"/>
      <c r="HG2" s="375"/>
      <c r="HH2" s="375"/>
      <c r="HI2" s="375"/>
      <c r="HJ2" s="375"/>
      <c r="HK2" s="375"/>
      <c r="HL2" s="375"/>
      <c r="HM2" s="375"/>
      <c r="HN2" s="375"/>
      <c r="HO2" s="375"/>
      <c r="HP2" s="375"/>
      <c r="HQ2" s="375"/>
      <c r="HR2" s="375"/>
      <c r="HS2" s="375"/>
      <c r="HT2" s="375"/>
      <c r="HU2" s="375"/>
      <c r="HV2" s="375"/>
      <c r="HW2" s="375"/>
      <c r="HX2" s="375"/>
      <c r="HY2" s="375"/>
      <c r="HZ2" s="376"/>
    </row>
    <row r="3" spans="1:234" ht="50.1" customHeight="1">
      <c r="A3" s="484" t="s">
        <v>3578</v>
      </c>
      <c r="B3" s="485"/>
      <c r="C3" s="168" t="s">
        <v>3574</v>
      </c>
      <c r="D3" s="374"/>
      <c r="E3" s="375"/>
      <c r="F3" s="375"/>
      <c r="G3" s="375"/>
      <c r="H3" s="375"/>
      <c r="I3" s="375"/>
      <c r="J3" s="375"/>
      <c r="K3" s="375"/>
      <c r="L3" s="375"/>
      <c r="M3" s="375"/>
      <c r="N3" s="375"/>
      <c r="O3" s="375"/>
      <c r="P3" s="375"/>
      <c r="Q3" s="375"/>
      <c r="R3" s="375"/>
      <c r="S3" s="375"/>
      <c r="T3" s="375"/>
      <c r="U3" s="375"/>
      <c r="V3" s="375"/>
      <c r="W3" s="375"/>
      <c r="X3" s="375"/>
      <c r="Y3" s="375"/>
      <c r="Z3" s="375"/>
      <c r="AA3" s="375"/>
      <c r="AB3" s="375"/>
      <c r="AC3" s="375"/>
      <c r="AD3" s="375"/>
      <c r="AE3" s="375"/>
      <c r="AF3" s="375"/>
      <c r="AG3" s="375"/>
      <c r="AH3" s="375"/>
      <c r="AI3" s="375"/>
      <c r="AJ3" s="376"/>
      <c r="AK3" s="374"/>
      <c r="AL3" s="375"/>
      <c r="AM3" s="375"/>
      <c r="AN3" s="375"/>
      <c r="AO3" s="375"/>
      <c r="AP3" s="375"/>
      <c r="AQ3" s="375"/>
      <c r="AR3" s="375"/>
      <c r="AS3" s="375"/>
      <c r="AT3" s="375"/>
      <c r="AU3" s="375"/>
      <c r="AV3" s="375"/>
      <c r="AW3" s="375"/>
      <c r="AX3" s="375"/>
      <c r="AY3" s="375"/>
      <c r="AZ3" s="375"/>
      <c r="BA3" s="375"/>
      <c r="BB3" s="375"/>
      <c r="BC3" s="375"/>
      <c r="BD3" s="375"/>
      <c r="BE3" s="375"/>
      <c r="BF3" s="375"/>
      <c r="BG3" s="375"/>
      <c r="BH3" s="375"/>
      <c r="BI3" s="375"/>
      <c r="BJ3" s="375"/>
      <c r="BK3" s="375"/>
      <c r="BL3" s="375"/>
      <c r="BM3" s="375"/>
      <c r="BN3" s="375"/>
      <c r="BO3" s="375"/>
      <c r="BP3" s="375"/>
      <c r="BQ3" s="376"/>
      <c r="BR3" s="374"/>
      <c r="BS3" s="375"/>
      <c r="BT3" s="375"/>
      <c r="BU3" s="375"/>
      <c r="BV3" s="375"/>
      <c r="BW3" s="375"/>
      <c r="BX3" s="375"/>
      <c r="BY3" s="375"/>
      <c r="BZ3" s="375"/>
      <c r="CA3" s="375"/>
      <c r="CB3" s="375"/>
      <c r="CC3" s="375"/>
      <c r="CD3" s="375"/>
      <c r="CE3" s="375"/>
      <c r="CF3" s="375"/>
      <c r="CG3" s="375"/>
      <c r="CH3" s="375"/>
      <c r="CI3" s="375"/>
      <c r="CJ3" s="375"/>
      <c r="CK3" s="375"/>
      <c r="CL3" s="375"/>
      <c r="CM3" s="375"/>
      <c r="CN3" s="375"/>
      <c r="CO3" s="375"/>
      <c r="CP3" s="375"/>
      <c r="CQ3" s="375"/>
      <c r="CR3" s="375"/>
      <c r="CS3" s="375"/>
      <c r="CT3" s="375"/>
      <c r="CU3" s="375"/>
      <c r="CV3" s="375"/>
      <c r="CW3" s="375"/>
      <c r="CX3" s="376"/>
      <c r="CY3" s="374"/>
      <c r="CZ3" s="375"/>
      <c r="DA3" s="375"/>
      <c r="DB3" s="375"/>
      <c r="DC3" s="375"/>
      <c r="DD3" s="375"/>
      <c r="DE3" s="375"/>
      <c r="DF3" s="375"/>
      <c r="DG3" s="375"/>
      <c r="DH3" s="375"/>
      <c r="DI3" s="375"/>
      <c r="DJ3" s="375"/>
      <c r="DK3" s="375"/>
      <c r="DL3" s="375"/>
      <c r="DM3" s="375"/>
      <c r="DN3" s="375"/>
      <c r="DO3" s="375"/>
      <c r="DP3" s="375"/>
      <c r="DQ3" s="375"/>
      <c r="DR3" s="375"/>
      <c r="DS3" s="375"/>
      <c r="DT3" s="375"/>
      <c r="DU3" s="375"/>
      <c r="DV3" s="375"/>
      <c r="DW3" s="375"/>
      <c r="DX3" s="375"/>
      <c r="DY3" s="375"/>
      <c r="DZ3" s="375"/>
      <c r="EA3" s="375"/>
      <c r="EB3" s="375"/>
      <c r="EC3" s="375"/>
      <c r="ED3" s="375"/>
      <c r="EE3" s="376"/>
      <c r="EF3" s="374"/>
      <c r="EG3" s="375"/>
      <c r="EH3" s="375"/>
      <c r="EI3" s="375"/>
      <c r="EJ3" s="375"/>
      <c r="EK3" s="375"/>
      <c r="EL3" s="375"/>
      <c r="EM3" s="375"/>
      <c r="EN3" s="375"/>
      <c r="EO3" s="375"/>
      <c r="EP3" s="375"/>
      <c r="EQ3" s="375"/>
      <c r="ER3" s="375"/>
      <c r="ES3" s="375"/>
      <c r="ET3" s="375"/>
      <c r="EU3" s="375"/>
      <c r="EV3" s="375"/>
      <c r="EW3" s="375"/>
      <c r="EX3" s="375"/>
      <c r="EY3" s="375"/>
      <c r="EZ3" s="375"/>
      <c r="FA3" s="375"/>
      <c r="FB3" s="375"/>
      <c r="FC3" s="375"/>
      <c r="FD3" s="375"/>
      <c r="FE3" s="375"/>
      <c r="FF3" s="375"/>
      <c r="FG3" s="375"/>
      <c r="FH3" s="375"/>
      <c r="FI3" s="375"/>
      <c r="FJ3" s="375"/>
      <c r="FK3" s="375"/>
      <c r="FL3" s="376"/>
      <c r="FM3" s="374"/>
      <c r="FN3" s="375"/>
      <c r="FO3" s="375"/>
      <c r="FP3" s="375"/>
      <c r="FQ3" s="375"/>
      <c r="FR3" s="375"/>
      <c r="FS3" s="375"/>
      <c r="FT3" s="375"/>
      <c r="FU3" s="375"/>
      <c r="FV3" s="375"/>
      <c r="FW3" s="375"/>
      <c r="FX3" s="375"/>
      <c r="FY3" s="375"/>
      <c r="FZ3" s="375"/>
      <c r="GA3" s="375"/>
      <c r="GB3" s="375"/>
      <c r="GC3" s="375"/>
      <c r="GD3" s="375"/>
      <c r="GE3" s="375"/>
      <c r="GF3" s="375"/>
      <c r="GG3" s="375"/>
      <c r="GH3" s="375"/>
      <c r="GI3" s="375"/>
      <c r="GJ3" s="375"/>
      <c r="GK3" s="375"/>
      <c r="GL3" s="375"/>
      <c r="GM3" s="375"/>
      <c r="GN3" s="375"/>
      <c r="GO3" s="375"/>
      <c r="GP3" s="375"/>
      <c r="GQ3" s="375"/>
      <c r="GR3" s="375"/>
      <c r="GS3" s="376"/>
      <c r="GT3" s="374"/>
      <c r="GU3" s="375"/>
      <c r="GV3" s="375"/>
      <c r="GW3" s="375"/>
      <c r="GX3" s="375"/>
      <c r="GY3" s="375"/>
      <c r="GZ3" s="375"/>
      <c r="HA3" s="375"/>
      <c r="HB3" s="375"/>
      <c r="HC3" s="375"/>
      <c r="HD3" s="375"/>
      <c r="HE3" s="375"/>
      <c r="HF3" s="375"/>
      <c r="HG3" s="375"/>
      <c r="HH3" s="375"/>
      <c r="HI3" s="375"/>
      <c r="HJ3" s="375"/>
      <c r="HK3" s="375"/>
      <c r="HL3" s="375"/>
      <c r="HM3" s="375"/>
      <c r="HN3" s="375"/>
      <c r="HO3" s="375"/>
      <c r="HP3" s="375"/>
      <c r="HQ3" s="375"/>
      <c r="HR3" s="375"/>
      <c r="HS3" s="375"/>
      <c r="HT3" s="375"/>
      <c r="HU3" s="375"/>
      <c r="HV3" s="375"/>
      <c r="HW3" s="375"/>
      <c r="HX3" s="375"/>
      <c r="HY3" s="375"/>
      <c r="HZ3" s="376"/>
    </row>
    <row r="4" spans="1:234" ht="50.1" customHeight="1">
      <c r="A4" s="486" t="s">
        <v>3570</v>
      </c>
      <c r="B4" s="487"/>
      <c r="C4" s="198" t="s">
        <v>2930</v>
      </c>
      <c r="D4" s="374"/>
      <c r="E4" s="375"/>
      <c r="F4" s="375"/>
      <c r="G4" s="375"/>
      <c r="H4" s="375"/>
      <c r="I4" s="375"/>
      <c r="J4" s="375"/>
      <c r="K4" s="375"/>
      <c r="L4" s="375"/>
      <c r="M4" s="375"/>
      <c r="N4" s="375"/>
      <c r="O4" s="375"/>
      <c r="P4" s="375"/>
      <c r="Q4" s="375"/>
      <c r="R4" s="375"/>
      <c r="S4" s="375"/>
      <c r="T4" s="375"/>
      <c r="U4" s="375"/>
      <c r="V4" s="375"/>
      <c r="W4" s="375"/>
      <c r="X4" s="375"/>
      <c r="Y4" s="375"/>
      <c r="Z4" s="375"/>
      <c r="AA4" s="375"/>
      <c r="AB4" s="375"/>
      <c r="AC4" s="375"/>
      <c r="AD4" s="375"/>
      <c r="AE4" s="375"/>
      <c r="AF4" s="375"/>
      <c r="AG4" s="375"/>
      <c r="AH4" s="375"/>
      <c r="AI4" s="375"/>
      <c r="AJ4" s="376"/>
      <c r="AK4" s="374"/>
      <c r="AL4" s="375"/>
      <c r="AM4" s="375"/>
      <c r="AN4" s="375"/>
      <c r="AO4" s="375"/>
      <c r="AP4" s="375"/>
      <c r="AQ4" s="375"/>
      <c r="AR4" s="375"/>
      <c r="AS4" s="375"/>
      <c r="AT4" s="375"/>
      <c r="AU4" s="375"/>
      <c r="AV4" s="375"/>
      <c r="AW4" s="375"/>
      <c r="AX4" s="375"/>
      <c r="AY4" s="375"/>
      <c r="AZ4" s="375"/>
      <c r="BA4" s="375"/>
      <c r="BB4" s="375"/>
      <c r="BC4" s="375"/>
      <c r="BD4" s="375"/>
      <c r="BE4" s="375"/>
      <c r="BF4" s="375"/>
      <c r="BG4" s="375"/>
      <c r="BH4" s="375"/>
      <c r="BI4" s="375"/>
      <c r="BJ4" s="375"/>
      <c r="BK4" s="375"/>
      <c r="BL4" s="375"/>
      <c r="BM4" s="375"/>
      <c r="BN4" s="375"/>
      <c r="BO4" s="375"/>
      <c r="BP4" s="375"/>
      <c r="BQ4" s="376"/>
      <c r="BR4" s="374"/>
      <c r="BS4" s="375"/>
      <c r="BT4" s="375"/>
      <c r="BU4" s="375"/>
      <c r="BV4" s="375"/>
      <c r="BW4" s="375"/>
      <c r="BX4" s="375"/>
      <c r="BY4" s="375"/>
      <c r="BZ4" s="375"/>
      <c r="CA4" s="375"/>
      <c r="CB4" s="375"/>
      <c r="CC4" s="375"/>
      <c r="CD4" s="375"/>
      <c r="CE4" s="375"/>
      <c r="CF4" s="375"/>
      <c r="CG4" s="375"/>
      <c r="CH4" s="375"/>
      <c r="CI4" s="375"/>
      <c r="CJ4" s="375"/>
      <c r="CK4" s="375"/>
      <c r="CL4" s="375"/>
      <c r="CM4" s="375"/>
      <c r="CN4" s="375"/>
      <c r="CO4" s="375"/>
      <c r="CP4" s="375"/>
      <c r="CQ4" s="375"/>
      <c r="CR4" s="375"/>
      <c r="CS4" s="375"/>
      <c r="CT4" s="375"/>
      <c r="CU4" s="375"/>
      <c r="CV4" s="375"/>
      <c r="CW4" s="375"/>
      <c r="CX4" s="376"/>
      <c r="CY4" s="374"/>
      <c r="CZ4" s="375"/>
      <c r="DA4" s="375"/>
      <c r="DB4" s="375"/>
      <c r="DC4" s="375"/>
      <c r="DD4" s="375"/>
      <c r="DE4" s="375"/>
      <c r="DF4" s="375"/>
      <c r="DG4" s="375"/>
      <c r="DH4" s="375"/>
      <c r="DI4" s="375"/>
      <c r="DJ4" s="375"/>
      <c r="DK4" s="375"/>
      <c r="DL4" s="375"/>
      <c r="DM4" s="375"/>
      <c r="DN4" s="375"/>
      <c r="DO4" s="375"/>
      <c r="DP4" s="375"/>
      <c r="DQ4" s="375"/>
      <c r="DR4" s="375"/>
      <c r="DS4" s="375"/>
      <c r="DT4" s="375"/>
      <c r="DU4" s="375"/>
      <c r="DV4" s="375"/>
      <c r="DW4" s="375"/>
      <c r="DX4" s="375"/>
      <c r="DY4" s="375"/>
      <c r="DZ4" s="375"/>
      <c r="EA4" s="375"/>
      <c r="EB4" s="375"/>
      <c r="EC4" s="375"/>
      <c r="ED4" s="375"/>
      <c r="EE4" s="376"/>
      <c r="EF4" s="374"/>
      <c r="EG4" s="375"/>
      <c r="EH4" s="375"/>
      <c r="EI4" s="375"/>
      <c r="EJ4" s="375"/>
      <c r="EK4" s="375"/>
      <c r="EL4" s="375"/>
      <c r="EM4" s="375"/>
      <c r="EN4" s="375"/>
      <c r="EO4" s="375"/>
      <c r="EP4" s="375"/>
      <c r="EQ4" s="375"/>
      <c r="ER4" s="375"/>
      <c r="ES4" s="375"/>
      <c r="ET4" s="375"/>
      <c r="EU4" s="375"/>
      <c r="EV4" s="375"/>
      <c r="EW4" s="375"/>
      <c r="EX4" s="375"/>
      <c r="EY4" s="375"/>
      <c r="EZ4" s="375"/>
      <c r="FA4" s="375"/>
      <c r="FB4" s="375"/>
      <c r="FC4" s="375"/>
      <c r="FD4" s="375"/>
      <c r="FE4" s="375"/>
      <c r="FF4" s="375"/>
      <c r="FG4" s="375"/>
      <c r="FH4" s="375"/>
      <c r="FI4" s="375"/>
      <c r="FJ4" s="375"/>
      <c r="FK4" s="375"/>
      <c r="FL4" s="376"/>
      <c r="FM4" s="374"/>
      <c r="FN4" s="375"/>
      <c r="FO4" s="375"/>
      <c r="FP4" s="375"/>
      <c r="FQ4" s="375"/>
      <c r="FR4" s="375"/>
      <c r="FS4" s="375"/>
      <c r="FT4" s="375"/>
      <c r="FU4" s="375"/>
      <c r="FV4" s="375"/>
      <c r="FW4" s="375"/>
      <c r="FX4" s="375"/>
      <c r="FY4" s="375"/>
      <c r="FZ4" s="375"/>
      <c r="GA4" s="375"/>
      <c r="GB4" s="375"/>
      <c r="GC4" s="375"/>
      <c r="GD4" s="375"/>
      <c r="GE4" s="375"/>
      <c r="GF4" s="375"/>
      <c r="GG4" s="375"/>
      <c r="GH4" s="375"/>
      <c r="GI4" s="375"/>
      <c r="GJ4" s="375"/>
      <c r="GK4" s="375"/>
      <c r="GL4" s="375"/>
      <c r="GM4" s="375"/>
      <c r="GN4" s="375"/>
      <c r="GO4" s="375"/>
      <c r="GP4" s="375"/>
      <c r="GQ4" s="375"/>
      <c r="GR4" s="375"/>
      <c r="GS4" s="376"/>
      <c r="GT4" s="374"/>
      <c r="GU4" s="375"/>
      <c r="GV4" s="375"/>
      <c r="GW4" s="375"/>
      <c r="GX4" s="375"/>
      <c r="GY4" s="375"/>
      <c r="GZ4" s="375"/>
      <c r="HA4" s="375"/>
      <c r="HB4" s="375"/>
      <c r="HC4" s="375"/>
      <c r="HD4" s="375"/>
      <c r="HE4" s="375"/>
      <c r="HF4" s="375"/>
      <c r="HG4" s="375"/>
      <c r="HH4" s="375"/>
      <c r="HI4" s="375"/>
      <c r="HJ4" s="375"/>
      <c r="HK4" s="375"/>
      <c r="HL4" s="375"/>
      <c r="HM4" s="375"/>
      <c r="HN4" s="375"/>
      <c r="HO4" s="375"/>
      <c r="HP4" s="375"/>
      <c r="HQ4" s="375"/>
      <c r="HR4" s="375"/>
      <c r="HS4" s="375"/>
      <c r="HT4" s="375"/>
      <c r="HU4" s="375"/>
      <c r="HV4" s="375"/>
      <c r="HW4" s="375"/>
      <c r="HX4" s="375"/>
      <c r="HY4" s="375"/>
      <c r="HZ4" s="376"/>
    </row>
    <row r="5" spans="1:234" ht="50.1" customHeight="1">
      <c r="A5" s="448" t="s">
        <v>55</v>
      </c>
      <c r="B5" s="449"/>
      <c r="C5" s="169">
        <v>5</v>
      </c>
      <c r="D5" s="374"/>
      <c r="E5" s="375"/>
      <c r="F5" s="375"/>
      <c r="G5" s="375"/>
      <c r="H5" s="375"/>
      <c r="I5" s="375"/>
      <c r="J5" s="375"/>
      <c r="K5" s="375"/>
      <c r="L5" s="375"/>
      <c r="M5" s="375"/>
      <c r="N5" s="375"/>
      <c r="O5" s="375"/>
      <c r="P5" s="375"/>
      <c r="Q5" s="375"/>
      <c r="R5" s="375"/>
      <c r="S5" s="375"/>
      <c r="T5" s="375"/>
      <c r="U5" s="375"/>
      <c r="V5" s="375"/>
      <c r="W5" s="375"/>
      <c r="X5" s="375"/>
      <c r="Y5" s="375"/>
      <c r="Z5" s="375"/>
      <c r="AA5" s="375"/>
      <c r="AB5" s="375"/>
      <c r="AC5" s="375"/>
      <c r="AD5" s="375"/>
      <c r="AE5" s="375"/>
      <c r="AF5" s="375"/>
      <c r="AG5" s="375"/>
      <c r="AH5" s="375"/>
      <c r="AI5" s="375"/>
      <c r="AJ5" s="376"/>
      <c r="AK5" s="374"/>
      <c r="AL5" s="375"/>
      <c r="AM5" s="375"/>
      <c r="AN5" s="375"/>
      <c r="AO5" s="375"/>
      <c r="AP5" s="375"/>
      <c r="AQ5" s="375"/>
      <c r="AR5" s="375"/>
      <c r="AS5" s="375"/>
      <c r="AT5" s="375"/>
      <c r="AU5" s="375"/>
      <c r="AV5" s="375"/>
      <c r="AW5" s="375"/>
      <c r="AX5" s="375"/>
      <c r="AY5" s="375"/>
      <c r="AZ5" s="375"/>
      <c r="BA5" s="375"/>
      <c r="BB5" s="375"/>
      <c r="BC5" s="375"/>
      <c r="BD5" s="375"/>
      <c r="BE5" s="375"/>
      <c r="BF5" s="375"/>
      <c r="BG5" s="375"/>
      <c r="BH5" s="375"/>
      <c r="BI5" s="375"/>
      <c r="BJ5" s="375"/>
      <c r="BK5" s="375"/>
      <c r="BL5" s="375"/>
      <c r="BM5" s="375"/>
      <c r="BN5" s="375"/>
      <c r="BO5" s="375"/>
      <c r="BP5" s="375"/>
      <c r="BQ5" s="376"/>
      <c r="BR5" s="374"/>
      <c r="BS5" s="375"/>
      <c r="BT5" s="375"/>
      <c r="BU5" s="375"/>
      <c r="BV5" s="375"/>
      <c r="BW5" s="375"/>
      <c r="BX5" s="375"/>
      <c r="BY5" s="375"/>
      <c r="BZ5" s="375"/>
      <c r="CA5" s="375"/>
      <c r="CB5" s="375"/>
      <c r="CC5" s="375"/>
      <c r="CD5" s="375"/>
      <c r="CE5" s="375"/>
      <c r="CF5" s="375"/>
      <c r="CG5" s="375"/>
      <c r="CH5" s="375"/>
      <c r="CI5" s="375"/>
      <c r="CJ5" s="375"/>
      <c r="CK5" s="375"/>
      <c r="CL5" s="375"/>
      <c r="CM5" s="375"/>
      <c r="CN5" s="375"/>
      <c r="CO5" s="375"/>
      <c r="CP5" s="375"/>
      <c r="CQ5" s="375"/>
      <c r="CR5" s="375"/>
      <c r="CS5" s="375"/>
      <c r="CT5" s="375"/>
      <c r="CU5" s="375"/>
      <c r="CV5" s="375"/>
      <c r="CW5" s="375"/>
      <c r="CX5" s="376"/>
      <c r="CY5" s="374"/>
      <c r="CZ5" s="375"/>
      <c r="DA5" s="375"/>
      <c r="DB5" s="375"/>
      <c r="DC5" s="375"/>
      <c r="DD5" s="375"/>
      <c r="DE5" s="375"/>
      <c r="DF5" s="375"/>
      <c r="DG5" s="375"/>
      <c r="DH5" s="375"/>
      <c r="DI5" s="375"/>
      <c r="DJ5" s="375"/>
      <c r="DK5" s="375"/>
      <c r="DL5" s="375"/>
      <c r="DM5" s="375"/>
      <c r="DN5" s="375"/>
      <c r="DO5" s="375"/>
      <c r="DP5" s="375"/>
      <c r="DQ5" s="375"/>
      <c r="DR5" s="375"/>
      <c r="DS5" s="375"/>
      <c r="DT5" s="375"/>
      <c r="DU5" s="375"/>
      <c r="DV5" s="375"/>
      <c r="DW5" s="375"/>
      <c r="DX5" s="375"/>
      <c r="DY5" s="375"/>
      <c r="DZ5" s="375"/>
      <c r="EA5" s="375"/>
      <c r="EB5" s="375"/>
      <c r="EC5" s="375"/>
      <c r="ED5" s="375"/>
      <c r="EE5" s="376"/>
      <c r="EF5" s="374"/>
      <c r="EG5" s="375"/>
      <c r="EH5" s="375"/>
      <c r="EI5" s="375"/>
      <c r="EJ5" s="375"/>
      <c r="EK5" s="375"/>
      <c r="EL5" s="375"/>
      <c r="EM5" s="375"/>
      <c r="EN5" s="375"/>
      <c r="EO5" s="375"/>
      <c r="EP5" s="375"/>
      <c r="EQ5" s="375"/>
      <c r="ER5" s="375"/>
      <c r="ES5" s="375"/>
      <c r="ET5" s="375"/>
      <c r="EU5" s="375"/>
      <c r="EV5" s="375"/>
      <c r="EW5" s="375"/>
      <c r="EX5" s="375"/>
      <c r="EY5" s="375"/>
      <c r="EZ5" s="375"/>
      <c r="FA5" s="375"/>
      <c r="FB5" s="375"/>
      <c r="FC5" s="375"/>
      <c r="FD5" s="375"/>
      <c r="FE5" s="375"/>
      <c r="FF5" s="375"/>
      <c r="FG5" s="375"/>
      <c r="FH5" s="375"/>
      <c r="FI5" s="375"/>
      <c r="FJ5" s="375"/>
      <c r="FK5" s="375"/>
      <c r="FL5" s="376"/>
      <c r="FM5" s="374"/>
      <c r="FN5" s="375"/>
      <c r="FO5" s="375"/>
      <c r="FP5" s="375"/>
      <c r="FQ5" s="375"/>
      <c r="FR5" s="375"/>
      <c r="FS5" s="375"/>
      <c r="FT5" s="375"/>
      <c r="FU5" s="375"/>
      <c r="FV5" s="375"/>
      <c r="FW5" s="375"/>
      <c r="FX5" s="375"/>
      <c r="FY5" s="375"/>
      <c r="FZ5" s="375"/>
      <c r="GA5" s="375"/>
      <c r="GB5" s="375"/>
      <c r="GC5" s="375"/>
      <c r="GD5" s="375"/>
      <c r="GE5" s="375"/>
      <c r="GF5" s="375"/>
      <c r="GG5" s="375"/>
      <c r="GH5" s="375"/>
      <c r="GI5" s="375"/>
      <c r="GJ5" s="375"/>
      <c r="GK5" s="375"/>
      <c r="GL5" s="375"/>
      <c r="GM5" s="375"/>
      <c r="GN5" s="375"/>
      <c r="GO5" s="375"/>
      <c r="GP5" s="375"/>
      <c r="GQ5" s="375"/>
      <c r="GR5" s="375"/>
      <c r="GS5" s="376"/>
      <c r="GT5" s="374"/>
      <c r="GU5" s="375"/>
      <c r="GV5" s="375"/>
      <c r="GW5" s="375"/>
      <c r="GX5" s="375"/>
      <c r="GY5" s="375"/>
      <c r="GZ5" s="375"/>
      <c r="HA5" s="375"/>
      <c r="HB5" s="375"/>
      <c r="HC5" s="375"/>
      <c r="HD5" s="375"/>
      <c r="HE5" s="375"/>
      <c r="HF5" s="375"/>
      <c r="HG5" s="375"/>
      <c r="HH5" s="375"/>
      <c r="HI5" s="375"/>
      <c r="HJ5" s="375"/>
      <c r="HK5" s="375"/>
      <c r="HL5" s="375"/>
      <c r="HM5" s="375"/>
      <c r="HN5" s="375"/>
      <c r="HO5" s="375"/>
      <c r="HP5" s="375"/>
      <c r="HQ5" s="375"/>
      <c r="HR5" s="375"/>
      <c r="HS5" s="375"/>
      <c r="HT5" s="375"/>
      <c r="HU5" s="375"/>
      <c r="HV5" s="375"/>
      <c r="HW5" s="375"/>
      <c r="HX5" s="375"/>
      <c r="HY5" s="375"/>
      <c r="HZ5" s="376"/>
    </row>
    <row r="6" spans="1:234" ht="50.1" customHeight="1">
      <c r="A6" s="448" t="s">
        <v>3571</v>
      </c>
      <c r="B6" s="449"/>
      <c r="C6" s="170">
        <v>41182</v>
      </c>
      <c r="D6" s="374"/>
      <c r="E6" s="375"/>
      <c r="F6" s="375"/>
      <c r="G6" s="375"/>
      <c r="H6" s="375"/>
      <c r="I6" s="375"/>
      <c r="J6" s="375"/>
      <c r="K6" s="375"/>
      <c r="L6" s="375"/>
      <c r="M6" s="375"/>
      <c r="N6" s="375"/>
      <c r="O6" s="375"/>
      <c r="P6" s="375"/>
      <c r="Q6" s="375"/>
      <c r="R6" s="375"/>
      <c r="S6" s="375"/>
      <c r="T6" s="375"/>
      <c r="U6" s="375"/>
      <c r="V6" s="375"/>
      <c r="W6" s="375"/>
      <c r="X6" s="375"/>
      <c r="Y6" s="375"/>
      <c r="Z6" s="375"/>
      <c r="AA6" s="375"/>
      <c r="AB6" s="375"/>
      <c r="AC6" s="375"/>
      <c r="AD6" s="375"/>
      <c r="AE6" s="375"/>
      <c r="AF6" s="375"/>
      <c r="AG6" s="375"/>
      <c r="AH6" s="375"/>
      <c r="AI6" s="375"/>
      <c r="AJ6" s="376"/>
      <c r="AK6" s="374"/>
      <c r="AL6" s="375"/>
      <c r="AM6" s="375"/>
      <c r="AN6" s="375"/>
      <c r="AO6" s="375"/>
      <c r="AP6" s="375"/>
      <c r="AQ6" s="375"/>
      <c r="AR6" s="375"/>
      <c r="AS6" s="375"/>
      <c r="AT6" s="375"/>
      <c r="AU6" s="375"/>
      <c r="AV6" s="375"/>
      <c r="AW6" s="375"/>
      <c r="AX6" s="375"/>
      <c r="AY6" s="375"/>
      <c r="AZ6" s="375"/>
      <c r="BA6" s="375"/>
      <c r="BB6" s="375"/>
      <c r="BC6" s="375"/>
      <c r="BD6" s="375"/>
      <c r="BE6" s="375"/>
      <c r="BF6" s="375"/>
      <c r="BG6" s="375"/>
      <c r="BH6" s="375"/>
      <c r="BI6" s="375"/>
      <c r="BJ6" s="375"/>
      <c r="BK6" s="375"/>
      <c r="BL6" s="375"/>
      <c r="BM6" s="375"/>
      <c r="BN6" s="375"/>
      <c r="BO6" s="375"/>
      <c r="BP6" s="375"/>
      <c r="BQ6" s="376"/>
      <c r="BR6" s="374"/>
      <c r="BS6" s="375"/>
      <c r="BT6" s="375"/>
      <c r="BU6" s="375"/>
      <c r="BV6" s="375"/>
      <c r="BW6" s="375"/>
      <c r="BX6" s="375"/>
      <c r="BY6" s="375"/>
      <c r="BZ6" s="375"/>
      <c r="CA6" s="375"/>
      <c r="CB6" s="375"/>
      <c r="CC6" s="375"/>
      <c r="CD6" s="375"/>
      <c r="CE6" s="375"/>
      <c r="CF6" s="375"/>
      <c r="CG6" s="375"/>
      <c r="CH6" s="375"/>
      <c r="CI6" s="375"/>
      <c r="CJ6" s="375"/>
      <c r="CK6" s="375"/>
      <c r="CL6" s="375"/>
      <c r="CM6" s="375"/>
      <c r="CN6" s="375"/>
      <c r="CO6" s="375"/>
      <c r="CP6" s="375"/>
      <c r="CQ6" s="375"/>
      <c r="CR6" s="375"/>
      <c r="CS6" s="375"/>
      <c r="CT6" s="375"/>
      <c r="CU6" s="375"/>
      <c r="CV6" s="375"/>
      <c r="CW6" s="375"/>
      <c r="CX6" s="376"/>
      <c r="CY6" s="374"/>
      <c r="CZ6" s="375"/>
      <c r="DA6" s="375"/>
      <c r="DB6" s="375"/>
      <c r="DC6" s="375"/>
      <c r="DD6" s="375"/>
      <c r="DE6" s="375"/>
      <c r="DF6" s="375"/>
      <c r="DG6" s="375"/>
      <c r="DH6" s="375"/>
      <c r="DI6" s="375"/>
      <c r="DJ6" s="375"/>
      <c r="DK6" s="375"/>
      <c r="DL6" s="375"/>
      <c r="DM6" s="375"/>
      <c r="DN6" s="375"/>
      <c r="DO6" s="375"/>
      <c r="DP6" s="375"/>
      <c r="DQ6" s="375"/>
      <c r="DR6" s="375"/>
      <c r="DS6" s="375"/>
      <c r="DT6" s="375"/>
      <c r="DU6" s="375"/>
      <c r="DV6" s="375"/>
      <c r="DW6" s="375"/>
      <c r="DX6" s="375"/>
      <c r="DY6" s="375"/>
      <c r="DZ6" s="375"/>
      <c r="EA6" s="375"/>
      <c r="EB6" s="375"/>
      <c r="EC6" s="375"/>
      <c r="ED6" s="375"/>
      <c r="EE6" s="376"/>
      <c r="EF6" s="374"/>
      <c r="EG6" s="375"/>
      <c r="EH6" s="375"/>
      <c r="EI6" s="375"/>
      <c r="EJ6" s="375"/>
      <c r="EK6" s="375"/>
      <c r="EL6" s="375"/>
      <c r="EM6" s="375"/>
      <c r="EN6" s="375"/>
      <c r="EO6" s="375"/>
      <c r="EP6" s="375"/>
      <c r="EQ6" s="375"/>
      <c r="ER6" s="375"/>
      <c r="ES6" s="375"/>
      <c r="ET6" s="375"/>
      <c r="EU6" s="375"/>
      <c r="EV6" s="375"/>
      <c r="EW6" s="375"/>
      <c r="EX6" s="375"/>
      <c r="EY6" s="375"/>
      <c r="EZ6" s="375"/>
      <c r="FA6" s="375"/>
      <c r="FB6" s="375"/>
      <c r="FC6" s="375"/>
      <c r="FD6" s="375"/>
      <c r="FE6" s="375"/>
      <c r="FF6" s="375"/>
      <c r="FG6" s="375"/>
      <c r="FH6" s="375"/>
      <c r="FI6" s="375"/>
      <c r="FJ6" s="375"/>
      <c r="FK6" s="375"/>
      <c r="FL6" s="376"/>
      <c r="FM6" s="374"/>
      <c r="FN6" s="375"/>
      <c r="FO6" s="375"/>
      <c r="FP6" s="375"/>
      <c r="FQ6" s="375"/>
      <c r="FR6" s="375"/>
      <c r="FS6" s="375"/>
      <c r="FT6" s="375"/>
      <c r="FU6" s="375"/>
      <c r="FV6" s="375"/>
      <c r="FW6" s="375"/>
      <c r="FX6" s="375"/>
      <c r="FY6" s="375"/>
      <c r="FZ6" s="375"/>
      <c r="GA6" s="375"/>
      <c r="GB6" s="375"/>
      <c r="GC6" s="375"/>
      <c r="GD6" s="375"/>
      <c r="GE6" s="375"/>
      <c r="GF6" s="375"/>
      <c r="GG6" s="375"/>
      <c r="GH6" s="375"/>
      <c r="GI6" s="375"/>
      <c r="GJ6" s="375"/>
      <c r="GK6" s="375"/>
      <c r="GL6" s="375"/>
      <c r="GM6" s="375"/>
      <c r="GN6" s="375"/>
      <c r="GO6" s="375"/>
      <c r="GP6" s="375"/>
      <c r="GQ6" s="375"/>
      <c r="GR6" s="375"/>
      <c r="GS6" s="376"/>
      <c r="GT6" s="374"/>
      <c r="GU6" s="375"/>
      <c r="GV6" s="375"/>
      <c r="GW6" s="375"/>
      <c r="GX6" s="375"/>
      <c r="GY6" s="375"/>
      <c r="GZ6" s="375"/>
      <c r="HA6" s="375"/>
      <c r="HB6" s="375"/>
      <c r="HC6" s="375"/>
      <c r="HD6" s="375"/>
      <c r="HE6" s="375"/>
      <c r="HF6" s="375"/>
      <c r="HG6" s="375"/>
      <c r="HH6" s="375"/>
      <c r="HI6" s="375"/>
      <c r="HJ6" s="375"/>
      <c r="HK6" s="375"/>
      <c r="HL6" s="375"/>
      <c r="HM6" s="375"/>
      <c r="HN6" s="375"/>
      <c r="HO6" s="375"/>
      <c r="HP6" s="375"/>
      <c r="HQ6" s="375"/>
      <c r="HR6" s="375"/>
      <c r="HS6" s="375"/>
      <c r="HT6" s="375"/>
      <c r="HU6" s="375"/>
      <c r="HV6" s="375"/>
      <c r="HW6" s="375"/>
      <c r="HX6" s="375"/>
      <c r="HY6" s="375"/>
      <c r="HZ6" s="376"/>
    </row>
    <row r="7" spans="1:234" ht="60" customHeight="1" outlineLevel="1">
      <c r="A7" s="448" t="s">
        <v>1707</v>
      </c>
      <c r="B7" s="449"/>
      <c r="C7" s="117"/>
      <c r="D7" s="374"/>
      <c r="E7" s="375"/>
      <c r="F7" s="375"/>
      <c r="G7" s="375"/>
      <c r="H7" s="375"/>
      <c r="I7" s="375"/>
      <c r="J7" s="375"/>
      <c r="K7" s="375"/>
      <c r="L7" s="375"/>
      <c r="M7" s="375"/>
      <c r="N7" s="375"/>
      <c r="O7" s="375"/>
      <c r="P7" s="375"/>
      <c r="Q7" s="375"/>
      <c r="R7" s="375"/>
      <c r="S7" s="375"/>
      <c r="T7" s="375"/>
      <c r="U7" s="375"/>
      <c r="V7" s="375"/>
      <c r="W7" s="375"/>
      <c r="X7" s="375"/>
      <c r="Y7" s="375"/>
      <c r="Z7" s="375"/>
      <c r="AA7" s="375"/>
      <c r="AB7" s="375"/>
      <c r="AC7" s="375"/>
      <c r="AD7" s="375"/>
      <c r="AE7" s="375"/>
      <c r="AF7" s="375"/>
      <c r="AG7" s="375"/>
      <c r="AH7" s="375"/>
      <c r="AI7" s="375"/>
      <c r="AJ7" s="376"/>
      <c r="AK7" s="374"/>
      <c r="AL7" s="375"/>
      <c r="AM7" s="375"/>
      <c r="AN7" s="375"/>
      <c r="AO7" s="375"/>
      <c r="AP7" s="375"/>
      <c r="AQ7" s="375"/>
      <c r="AR7" s="375"/>
      <c r="AS7" s="375"/>
      <c r="AT7" s="375"/>
      <c r="AU7" s="375"/>
      <c r="AV7" s="375"/>
      <c r="AW7" s="375"/>
      <c r="AX7" s="375"/>
      <c r="AY7" s="375"/>
      <c r="AZ7" s="375"/>
      <c r="BA7" s="375"/>
      <c r="BB7" s="375"/>
      <c r="BC7" s="375"/>
      <c r="BD7" s="375"/>
      <c r="BE7" s="375"/>
      <c r="BF7" s="375"/>
      <c r="BG7" s="375"/>
      <c r="BH7" s="375"/>
      <c r="BI7" s="375"/>
      <c r="BJ7" s="375"/>
      <c r="BK7" s="375"/>
      <c r="BL7" s="375"/>
      <c r="BM7" s="375"/>
      <c r="BN7" s="375"/>
      <c r="BO7" s="375"/>
      <c r="BP7" s="375"/>
      <c r="BQ7" s="376"/>
      <c r="BR7" s="374"/>
      <c r="BS7" s="375"/>
      <c r="BT7" s="375"/>
      <c r="BU7" s="375"/>
      <c r="BV7" s="375"/>
      <c r="BW7" s="375"/>
      <c r="BX7" s="375"/>
      <c r="BY7" s="375"/>
      <c r="BZ7" s="375"/>
      <c r="CA7" s="375"/>
      <c r="CB7" s="375"/>
      <c r="CC7" s="375"/>
      <c r="CD7" s="375"/>
      <c r="CE7" s="375"/>
      <c r="CF7" s="375"/>
      <c r="CG7" s="375"/>
      <c r="CH7" s="375"/>
      <c r="CI7" s="375"/>
      <c r="CJ7" s="375"/>
      <c r="CK7" s="375"/>
      <c r="CL7" s="375"/>
      <c r="CM7" s="375"/>
      <c r="CN7" s="375"/>
      <c r="CO7" s="375"/>
      <c r="CP7" s="375"/>
      <c r="CQ7" s="375"/>
      <c r="CR7" s="375"/>
      <c r="CS7" s="375"/>
      <c r="CT7" s="375"/>
      <c r="CU7" s="375"/>
      <c r="CV7" s="375"/>
      <c r="CW7" s="375"/>
      <c r="CX7" s="376"/>
      <c r="CY7" s="374"/>
      <c r="CZ7" s="375"/>
      <c r="DA7" s="375"/>
      <c r="DB7" s="375"/>
      <c r="DC7" s="375"/>
      <c r="DD7" s="375"/>
      <c r="DE7" s="375"/>
      <c r="DF7" s="375"/>
      <c r="DG7" s="375"/>
      <c r="DH7" s="375"/>
      <c r="DI7" s="375"/>
      <c r="DJ7" s="375"/>
      <c r="DK7" s="375"/>
      <c r="DL7" s="375"/>
      <c r="DM7" s="375"/>
      <c r="DN7" s="375"/>
      <c r="DO7" s="375"/>
      <c r="DP7" s="375"/>
      <c r="DQ7" s="375"/>
      <c r="DR7" s="375"/>
      <c r="DS7" s="375"/>
      <c r="DT7" s="375"/>
      <c r="DU7" s="375"/>
      <c r="DV7" s="375"/>
      <c r="DW7" s="375"/>
      <c r="DX7" s="375"/>
      <c r="DY7" s="375"/>
      <c r="DZ7" s="375"/>
      <c r="EA7" s="375"/>
      <c r="EB7" s="375"/>
      <c r="EC7" s="375"/>
      <c r="ED7" s="375"/>
      <c r="EE7" s="376"/>
      <c r="EF7" s="374"/>
      <c r="EG7" s="375"/>
      <c r="EH7" s="375"/>
      <c r="EI7" s="375"/>
      <c r="EJ7" s="375"/>
      <c r="EK7" s="375"/>
      <c r="EL7" s="375"/>
      <c r="EM7" s="375"/>
      <c r="EN7" s="375"/>
      <c r="EO7" s="375"/>
      <c r="EP7" s="375"/>
      <c r="EQ7" s="375"/>
      <c r="ER7" s="375"/>
      <c r="ES7" s="375"/>
      <c r="ET7" s="375"/>
      <c r="EU7" s="375"/>
      <c r="EV7" s="375"/>
      <c r="EW7" s="375"/>
      <c r="EX7" s="375"/>
      <c r="EY7" s="375"/>
      <c r="EZ7" s="375"/>
      <c r="FA7" s="375"/>
      <c r="FB7" s="375"/>
      <c r="FC7" s="375"/>
      <c r="FD7" s="375"/>
      <c r="FE7" s="375"/>
      <c r="FF7" s="375"/>
      <c r="FG7" s="375"/>
      <c r="FH7" s="375"/>
      <c r="FI7" s="375"/>
      <c r="FJ7" s="375"/>
      <c r="FK7" s="375"/>
      <c r="FL7" s="376"/>
      <c r="FM7" s="374"/>
      <c r="FN7" s="375"/>
      <c r="FO7" s="375"/>
      <c r="FP7" s="375"/>
      <c r="FQ7" s="375"/>
      <c r="FR7" s="375"/>
      <c r="FS7" s="375"/>
      <c r="FT7" s="375"/>
      <c r="FU7" s="375"/>
      <c r="FV7" s="375"/>
      <c r="FW7" s="375"/>
      <c r="FX7" s="375"/>
      <c r="FY7" s="375"/>
      <c r="FZ7" s="375"/>
      <c r="GA7" s="375"/>
      <c r="GB7" s="375"/>
      <c r="GC7" s="375"/>
      <c r="GD7" s="375"/>
      <c r="GE7" s="375"/>
      <c r="GF7" s="375"/>
      <c r="GG7" s="375"/>
      <c r="GH7" s="375"/>
      <c r="GI7" s="375"/>
      <c r="GJ7" s="375"/>
      <c r="GK7" s="375"/>
      <c r="GL7" s="375"/>
      <c r="GM7" s="375"/>
      <c r="GN7" s="375"/>
      <c r="GO7" s="375"/>
      <c r="GP7" s="375"/>
      <c r="GQ7" s="375"/>
      <c r="GR7" s="375"/>
      <c r="GS7" s="376"/>
      <c r="GT7" s="374"/>
      <c r="GU7" s="375"/>
      <c r="GV7" s="375"/>
      <c r="GW7" s="375"/>
      <c r="GX7" s="375"/>
      <c r="GY7" s="375"/>
      <c r="GZ7" s="375"/>
      <c r="HA7" s="375"/>
      <c r="HB7" s="375"/>
      <c r="HC7" s="375"/>
      <c r="HD7" s="375"/>
      <c r="HE7" s="375"/>
      <c r="HF7" s="375"/>
      <c r="HG7" s="375"/>
      <c r="HH7" s="375"/>
      <c r="HI7" s="375"/>
      <c r="HJ7" s="375"/>
      <c r="HK7" s="375"/>
      <c r="HL7" s="375"/>
      <c r="HM7" s="375"/>
      <c r="HN7" s="375"/>
      <c r="HO7" s="375"/>
      <c r="HP7" s="375"/>
      <c r="HQ7" s="375"/>
      <c r="HR7" s="375"/>
      <c r="HS7" s="375"/>
      <c r="HT7" s="375"/>
      <c r="HU7" s="375"/>
      <c r="HV7" s="375"/>
      <c r="HW7" s="375"/>
      <c r="HX7" s="375"/>
      <c r="HY7" s="375"/>
      <c r="HZ7" s="376"/>
    </row>
    <row r="8" spans="1:234" ht="60" customHeight="1" outlineLevel="1">
      <c r="A8" s="448" t="s">
        <v>1708</v>
      </c>
      <c r="B8" s="449"/>
      <c r="C8" s="117"/>
      <c r="D8" s="374"/>
      <c r="E8" s="375"/>
      <c r="F8" s="375"/>
      <c r="G8" s="375"/>
      <c r="H8" s="375"/>
      <c r="I8" s="375"/>
      <c r="J8" s="375"/>
      <c r="K8" s="375"/>
      <c r="L8" s="375"/>
      <c r="M8" s="375"/>
      <c r="N8" s="375"/>
      <c r="O8" s="375"/>
      <c r="P8" s="375"/>
      <c r="Q8" s="375"/>
      <c r="R8" s="375"/>
      <c r="S8" s="375"/>
      <c r="T8" s="375"/>
      <c r="U8" s="375"/>
      <c r="V8" s="375"/>
      <c r="W8" s="375"/>
      <c r="X8" s="375"/>
      <c r="Y8" s="375"/>
      <c r="Z8" s="375"/>
      <c r="AA8" s="375"/>
      <c r="AB8" s="375"/>
      <c r="AC8" s="375"/>
      <c r="AD8" s="375"/>
      <c r="AE8" s="375"/>
      <c r="AF8" s="375"/>
      <c r="AG8" s="375"/>
      <c r="AH8" s="375"/>
      <c r="AI8" s="375"/>
      <c r="AJ8" s="376"/>
      <c r="AK8" s="374"/>
      <c r="AL8" s="375"/>
      <c r="AM8" s="375"/>
      <c r="AN8" s="375"/>
      <c r="AO8" s="375"/>
      <c r="AP8" s="375"/>
      <c r="AQ8" s="375"/>
      <c r="AR8" s="375"/>
      <c r="AS8" s="375"/>
      <c r="AT8" s="375"/>
      <c r="AU8" s="375"/>
      <c r="AV8" s="375"/>
      <c r="AW8" s="375"/>
      <c r="AX8" s="375"/>
      <c r="AY8" s="375"/>
      <c r="AZ8" s="375"/>
      <c r="BA8" s="375"/>
      <c r="BB8" s="375"/>
      <c r="BC8" s="375"/>
      <c r="BD8" s="375"/>
      <c r="BE8" s="375"/>
      <c r="BF8" s="375"/>
      <c r="BG8" s="375"/>
      <c r="BH8" s="375"/>
      <c r="BI8" s="375"/>
      <c r="BJ8" s="375"/>
      <c r="BK8" s="375"/>
      <c r="BL8" s="375"/>
      <c r="BM8" s="375"/>
      <c r="BN8" s="375"/>
      <c r="BO8" s="375"/>
      <c r="BP8" s="375"/>
      <c r="BQ8" s="376"/>
      <c r="BR8" s="374"/>
      <c r="BS8" s="375"/>
      <c r="BT8" s="375"/>
      <c r="BU8" s="375"/>
      <c r="BV8" s="375"/>
      <c r="BW8" s="375"/>
      <c r="BX8" s="375"/>
      <c r="BY8" s="375"/>
      <c r="BZ8" s="375"/>
      <c r="CA8" s="375"/>
      <c r="CB8" s="375"/>
      <c r="CC8" s="375"/>
      <c r="CD8" s="375"/>
      <c r="CE8" s="375"/>
      <c r="CF8" s="375"/>
      <c r="CG8" s="375"/>
      <c r="CH8" s="375"/>
      <c r="CI8" s="375"/>
      <c r="CJ8" s="375"/>
      <c r="CK8" s="375"/>
      <c r="CL8" s="375"/>
      <c r="CM8" s="375"/>
      <c r="CN8" s="375"/>
      <c r="CO8" s="375"/>
      <c r="CP8" s="375"/>
      <c r="CQ8" s="375"/>
      <c r="CR8" s="375"/>
      <c r="CS8" s="375"/>
      <c r="CT8" s="375"/>
      <c r="CU8" s="375"/>
      <c r="CV8" s="375"/>
      <c r="CW8" s="375"/>
      <c r="CX8" s="376"/>
      <c r="CY8" s="374"/>
      <c r="CZ8" s="375"/>
      <c r="DA8" s="375"/>
      <c r="DB8" s="375"/>
      <c r="DC8" s="375"/>
      <c r="DD8" s="375"/>
      <c r="DE8" s="375"/>
      <c r="DF8" s="375"/>
      <c r="DG8" s="375"/>
      <c r="DH8" s="375"/>
      <c r="DI8" s="375"/>
      <c r="DJ8" s="375"/>
      <c r="DK8" s="375"/>
      <c r="DL8" s="375"/>
      <c r="DM8" s="375"/>
      <c r="DN8" s="375"/>
      <c r="DO8" s="375"/>
      <c r="DP8" s="375"/>
      <c r="DQ8" s="375"/>
      <c r="DR8" s="375"/>
      <c r="DS8" s="375"/>
      <c r="DT8" s="375"/>
      <c r="DU8" s="375"/>
      <c r="DV8" s="375"/>
      <c r="DW8" s="375"/>
      <c r="DX8" s="375"/>
      <c r="DY8" s="375"/>
      <c r="DZ8" s="375"/>
      <c r="EA8" s="375"/>
      <c r="EB8" s="375"/>
      <c r="EC8" s="375"/>
      <c r="ED8" s="375"/>
      <c r="EE8" s="376"/>
      <c r="EF8" s="374"/>
      <c r="EG8" s="375"/>
      <c r="EH8" s="375"/>
      <c r="EI8" s="375"/>
      <c r="EJ8" s="375"/>
      <c r="EK8" s="375"/>
      <c r="EL8" s="375"/>
      <c r="EM8" s="375"/>
      <c r="EN8" s="375"/>
      <c r="EO8" s="375"/>
      <c r="EP8" s="375"/>
      <c r="EQ8" s="375"/>
      <c r="ER8" s="375"/>
      <c r="ES8" s="375"/>
      <c r="ET8" s="375"/>
      <c r="EU8" s="375"/>
      <c r="EV8" s="375"/>
      <c r="EW8" s="375"/>
      <c r="EX8" s="375"/>
      <c r="EY8" s="375"/>
      <c r="EZ8" s="375"/>
      <c r="FA8" s="375"/>
      <c r="FB8" s="375"/>
      <c r="FC8" s="375"/>
      <c r="FD8" s="375"/>
      <c r="FE8" s="375"/>
      <c r="FF8" s="375"/>
      <c r="FG8" s="375"/>
      <c r="FH8" s="375"/>
      <c r="FI8" s="375"/>
      <c r="FJ8" s="375"/>
      <c r="FK8" s="375"/>
      <c r="FL8" s="376"/>
      <c r="FM8" s="374"/>
      <c r="FN8" s="375"/>
      <c r="FO8" s="375"/>
      <c r="FP8" s="375"/>
      <c r="FQ8" s="375"/>
      <c r="FR8" s="375"/>
      <c r="FS8" s="375"/>
      <c r="FT8" s="375"/>
      <c r="FU8" s="375"/>
      <c r="FV8" s="375"/>
      <c r="FW8" s="375"/>
      <c r="FX8" s="375"/>
      <c r="FY8" s="375"/>
      <c r="FZ8" s="375"/>
      <c r="GA8" s="375"/>
      <c r="GB8" s="375"/>
      <c r="GC8" s="375"/>
      <c r="GD8" s="375"/>
      <c r="GE8" s="375"/>
      <c r="GF8" s="375"/>
      <c r="GG8" s="375"/>
      <c r="GH8" s="375"/>
      <c r="GI8" s="375"/>
      <c r="GJ8" s="375"/>
      <c r="GK8" s="375"/>
      <c r="GL8" s="375"/>
      <c r="GM8" s="375"/>
      <c r="GN8" s="375"/>
      <c r="GO8" s="375"/>
      <c r="GP8" s="375"/>
      <c r="GQ8" s="375"/>
      <c r="GR8" s="375"/>
      <c r="GS8" s="376"/>
      <c r="GT8" s="374"/>
      <c r="GU8" s="375"/>
      <c r="GV8" s="375"/>
      <c r="GW8" s="375"/>
      <c r="GX8" s="375"/>
      <c r="GY8" s="375"/>
      <c r="GZ8" s="375"/>
      <c r="HA8" s="375"/>
      <c r="HB8" s="375"/>
      <c r="HC8" s="375"/>
      <c r="HD8" s="375"/>
      <c r="HE8" s="375"/>
      <c r="HF8" s="375"/>
      <c r="HG8" s="375"/>
      <c r="HH8" s="375"/>
      <c r="HI8" s="375"/>
      <c r="HJ8" s="375"/>
      <c r="HK8" s="375"/>
      <c r="HL8" s="375"/>
      <c r="HM8" s="375"/>
      <c r="HN8" s="375"/>
      <c r="HO8" s="375"/>
      <c r="HP8" s="375"/>
      <c r="HQ8" s="375"/>
      <c r="HR8" s="375"/>
      <c r="HS8" s="375"/>
      <c r="HT8" s="375"/>
      <c r="HU8" s="375"/>
      <c r="HV8" s="375"/>
      <c r="HW8" s="375"/>
      <c r="HX8" s="375"/>
      <c r="HY8" s="375"/>
      <c r="HZ8" s="376"/>
    </row>
    <row r="9" spans="1:234" ht="69.95" customHeight="1" outlineLevel="1">
      <c r="A9" s="448" t="s">
        <v>1709</v>
      </c>
      <c r="B9" s="449"/>
      <c r="C9" s="117"/>
      <c r="D9" s="374"/>
      <c r="E9" s="375"/>
      <c r="F9" s="375"/>
      <c r="G9" s="375"/>
      <c r="H9" s="375"/>
      <c r="I9" s="375"/>
      <c r="J9" s="375"/>
      <c r="K9" s="375"/>
      <c r="L9" s="375"/>
      <c r="M9" s="375"/>
      <c r="N9" s="375"/>
      <c r="O9" s="375"/>
      <c r="P9" s="375"/>
      <c r="Q9" s="375"/>
      <c r="R9" s="375"/>
      <c r="S9" s="375"/>
      <c r="T9" s="375"/>
      <c r="U9" s="375"/>
      <c r="V9" s="375"/>
      <c r="W9" s="375"/>
      <c r="X9" s="375"/>
      <c r="Y9" s="375"/>
      <c r="Z9" s="375"/>
      <c r="AA9" s="375"/>
      <c r="AB9" s="375"/>
      <c r="AC9" s="375"/>
      <c r="AD9" s="375"/>
      <c r="AE9" s="375"/>
      <c r="AF9" s="375"/>
      <c r="AG9" s="375"/>
      <c r="AH9" s="375"/>
      <c r="AI9" s="375"/>
      <c r="AJ9" s="376"/>
      <c r="AK9" s="374"/>
      <c r="AL9" s="375"/>
      <c r="AM9" s="375"/>
      <c r="AN9" s="375"/>
      <c r="AO9" s="375"/>
      <c r="AP9" s="375"/>
      <c r="AQ9" s="375"/>
      <c r="AR9" s="375"/>
      <c r="AS9" s="375"/>
      <c r="AT9" s="375"/>
      <c r="AU9" s="375"/>
      <c r="AV9" s="375"/>
      <c r="AW9" s="375"/>
      <c r="AX9" s="375"/>
      <c r="AY9" s="375"/>
      <c r="AZ9" s="375"/>
      <c r="BA9" s="375"/>
      <c r="BB9" s="375"/>
      <c r="BC9" s="375"/>
      <c r="BD9" s="375"/>
      <c r="BE9" s="375"/>
      <c r="BF9" s="375"/>
      <c r="BG9" s="375"/>
      <c r="BH9" s="375"/>
      <c r="BI9" s="375"/>
      <c r="BJ9" s="375"/>
      <c r="BK9" s="375"/>
      <c r="BL9" s="375"/>
      <c r="BM9" s="375"/>
      <c r="BN9" s="375"/>
      <c r="BO9" s="375"/>
      <c r="BP9" s="375"/>
      <c r="BQ9" s="376"/>
      <c r="BR9" s="374"/>
      <c r="BS9" s="375"/>
      <c r="BT9" s="375"/>
      <c r="BU9" s="375"/>
      <c r="BV9" s="375"/>
      <c r="BW9" s="375"/>
      <c r="BX9" s="375"/>
      <c r="BY9" s="375"/>
      <c r="BZ9" s="375"/>
      <c r="CA9" s="375"/>
      <c r="CB9" s="375"/>
      <c r="CC9" s="375"/>
      <c r="CD9" s="375"/>
      <c r="CE9" s="375"/>
      <c r="CF9" s="375"/>
      <c r="CG9" s="375"/>
      <c r="CH9" s="375"/>
      <c r="CI9" s="375"/>
      <c r="CJ9" s="375"/>
      <c r="CK9" s="375"/>
      <c r="CL9" s="375"/>
      <c r="CM9" s="375"/>
      <c r="CN9" s="375"/>
      <c r="CO9" s="375"/>
      <c r="CP9" s="375"/>
      <c r="CQ9" s="375"/>
      <c r="CR9" s="375"/>
      <c r="CS9" s="375"/>
      <c r="CT9" s="375"/>
      <c r="CU9" s="375"/>
      <c r="CV9" s="375"/>
      <c r="CW9" s="375"/>
      <c r="CX9" s="376"/>
      <c r="CY9" s="374"/>
      <c r="CZ9" s="375"/>
      <c r="DA9" s="375"/>
      <c r="DB9" s="375"/>
      <c r="DC9" s="375"/>
      <c r="DD9" s="375"/>
      <c r="DE9" s="375"/>
      <c r="DF9" s="375"/>
      <c r="DG9" s="375"/>
      <c r="DH9" s="375"/>
      <c r="DI9" s="375"/>
      <c r="DJ9" s="375"/>
      <c r="DK9" s="375"/>
      <c r="DL9" s="375"/>
      <c r="DM9" s="375"/>
      <c r="DN9" s="375"/>
      <c r="DO9" s="375"/>
      <c r="DP9" s="375"/>
      <c r="DQ9" s="375"/>
      <c r="DR9" s="375"/>
      <c r="DS9" s="375"/>
      <c r="DT9" s="375"/>
      <c r="DU9" s="375"/>
      <c r="DV9" s="375"/>
      <c r="DW9" s="375"/>
      <c r="DX9" s="375"/>
      <c r="DY9" s="375"/>
      <c r="DZ9" s="375"/>
      <c r="EA9" s="375"/>
      <c r="EB9" s="375"/>
      <c r="EC9" s="375"/>
      <c r="ED9" s="375"/>
      <c r="EE9" s="376"/>
      <c r="EF9" s="374"/>
      <c r="EG9" s="375"/>
      <c r="EH9" s="375"/>
      <c r="EI9" s="375"/>
      <c r="EJ9" s="375"/>
      <c r="EK9" s="375"/>
      <c r="EL9" s="375"/>
      <c r="EM9" s="375"/>
      <c r="EN9" s="375"/>
      <c r="EO9" s="375"/>
      <c r="EP9" s="375"/>
      <c r="EQ9" s="375"/>
      <c r="ER9" s="375"/>
      <c r="ES9" s="375"/>
      <c r="ET9" s="375"/>
      <c r="EU9" s="375"/>
      <c r="EV9" s="375"/>
      <c r="EW9" s="375"/>
      <c r="EX9" s="375"/>
      <c r="EY9" s="375"/>
      <c r="EZ9" s="375"/>
      <c r="FA9" s="375"/>
      <c r="FB9" s="375"/>
      <c r="FC9" s="375"/>
      <c r="FD9" s="375"/>
      <c r="FE9" s="375"/>
      <c r="FF9" s="375"/>
      <c r="FG9" s="375"/>
      <c r="FH9" s="375"/>
      <c r="FI9" s="375"/>
      <c r="FJ9" s="375"/>
      <c r="FK9" s="375"/>
      <c r="FL9" s="376"/>
      <c r="FM9" s="374"/>
      <c r="FN9" s="375"/>
      <c r="FO9" s="375"/>
      <c r="FP9" s="375"/>
      <c r="FQ9" s="375"/>
      <c r="FR9" s="375"/>
      <c r="FS9" s="375"/>
      <c r="FT9" s="375"/>
      <c r="FU9" s="375"/>
      <c r="FV9" s="375"/>
      <c r="FW9" s="375"/>
      <c r="FX9" s="375"/>
      <c r="FY9" s="375"/>
      <c r="FZ9" s="375"/>
      <c r="GA9" s="375"/>
      <c r="GB9" s="375"/>
      <c r="GC9" s="375"/>
      <c r="GD9" s="375"/>
      <c r="GE9" s="375"/>
      <c r="GF9" s="375"/>
      <c r="GG9" s="375"/>
      <c r="GH9" s="375"/>
      <c r="GI9" s="375"/>
      <c r="GJ9" s="375"/>
      <c r="GK9" s="375"/>
      <c r="GL9" s="375"/>
      <c r="GM9" s="375"/>
      <c r="GN9" s="375"/>
      <c r="GO9" s="375"/>
      <c r="GP9" s="375"/>
      <c r="GQ9" s="375"/>
      <c r="GR9" s="375"/>
      <c r="GS9" s="376"/>
      <c r="GT9" s="374"/>
      <c r="GU9" s="375"/>
      <c r="GV9" s="375"/>
      <c r="GW9" s="375"/>
      <c r="GX9" s="375"/>
      <c r="GY9" s="375"/>
      <c r="GZ9" s="375"/>
      <c r="HA9" s="375"/>
      <c r="HB9" s="375"/>
      <c r="HC9" s="375"/>
      <c r="HD9" s="375"/>
      <c r="HE9" s="375"/>
      <c r="HF9" s="375"/>
      <c r="HG9" s="375"/>
      <c r="HH9" s="375"/>
      <c r="HI9" s="375"/>
      <c r="HJ9" s="375"/>
      <c r="HK9" s="375"/>
      <c r="HL9" s="375"/>
      <c r="HM9" s="375"/>
      <c r="HN9" s="375"/>
      <c r="HO9" s="375"/>
      <c r="HP9" s="375"/>
      <c r="HQ9" s="375"/>
      <c r="HR9" s="375"/>
      <c r="HS9" s="375"/>
      <c r="HT9" s="375"/>
      <c r="HU9" s="375"/>
      <c r="HV9" s="375"/>
      <c r="HW9" s="375"/>
      <c r="HX9" s="375"/>
      <c r="HY9" s="375"/>
      <c r="HZ9" s="376"/>
    </row>
    <row r="10" spans="1:234" ht="60" customHeight="1" outlineLevel="1">
      <c r="A10" s="448" t="s">
        <v>1710</v>
      </c>
      <c r="B10" s="449"/>
      <c r="C10" s="117">
        <v>106810</v>
      </c>
      <c r="D10" s="374"/>
      <c r="E10" s="375"/>
      <c r="F10" s="375"/>
      <c r="G10" s="375"/>
      <c r="H10" s="375"/>
      <c r="I10" s="375"/>
      <c r="J10" s="375"/>
      <c r="K10" s="375"/>
      <c r="L10" s="375"/>
      <c r="M10" s="375"/>
      <c r="N10" s="375"/>
      <c r="O10" s="375"/>
      <c r="P10" s="375"/>
      <c r="Q10" s="375"/>
      <c r="R10" s="375"/>
      <c r="S10" s="375"/>
      <c r="T10" s="375"/>
      <c r="U10" s="375"/>
      <c r="V10" s="375"/>
      <c r="W10" s="375"/>
      <c r="X10" s="375"/>
      <c r="Y10" s="375"/>
      <c r="Z10" s="375"/>
      <c r="AA10" s="375"/>
      <c r="AB10" s="375"/>
      <c r="AC10" s="375"/>
      <c r="AD10" s="375"/>
      <c r="AE10" s="375"/>
      <c r="AF10" s="375"/>
      <c r="AG10" s="375"/>
      <c r="AH10" s="375"/>
      <c r="AI10" s="375"/>
      <c r="AJ10" s="376"/>
      <c r="AK10" s="374"/>
      <c r="AL10" s="375"/>
      <c r="AM10" s="375"/>
      <c r="AN10" s="375"/>
      <c r="AO10" s="375"/>
      <c r="AP10" s="375"/>
      <c r="AQ10" s="375"/>
      <c r="AR10" s="375"/>
      <c r="AS10" s="375"/>
      <c r="AT10" s="375"/>
      <c r="AU10" s="375"/>
      <c r="AV10" s="375"/>
      <c r="AW10" s="375"/>
      <c r="AX10" s="375"/>
      <c r="AY10" s="375"/>
      <c r="AZ10" s="375"/>
      <c r="BA10" s="375"/>
      <c r="BB10" s="375"/>
      <c r="BC10" s="375"/>
      <c r="BD10" s="375"/>
      <c r="BE10" s="375"/>
      <c r="BF10" s="375"/>
      <c r="BG10" s="375"/>
      <c r="BH10" s="375"/>
      <c r="BI10" s="375"/>
      <c r="BJ10" s="375"/>
      <c r="BK10" s="375"/>
      <c r="BL10" s="375"/>
      <c r="BM10" s="375"/>
      <c r="BN10" s="375"/>
      <c r="BO10" s="375"/>
      <c r="BP10" s="375"/>
      <c r="BQ10" s="376"/>
      <c r="BR10" s="374"/>
      <c r="BS10" s="375"/>
      <c r="BT10" s="375"/>
      <c r="BU10" s="375"/>
      <c r="BV10" s="375"/>
      <c r="BW10" s="375"/>
      <c r="BX10" s="375"/>
      <c r="BY10" s="375"/>
      <c r="BZ10" s="375"/>
      <c r="CA10" s="375"/>
      <c r="CB10" s="375"/>
      <c r="CC10" s="375"/>
      <c r="CD10" s="375"/>
      <c r="CE10" s="375"/>
      <c r="CF10" s="375"/>
      <c r="CG10" s="375"/>
      <c r="CH10" s="375"/>
      <c r="CI10" s="375"/>
      <c r="CJ10" s="375"/>
      <c r="CK10" s="375"/>
      <c r="CL10" s="375"/>
      <c r="CM10" s="375"/>
      <c r="CN10" s="375"/>
      <c r="CO10" s="375"/>
      <c r="CP10" s="375"/>
      <c r="CQ10" s="375"/>
      <c r="CR10" s="375"/>
      <c r="CS10" s="375"/>
      <c r="CT10" s="375"/>
      <c r="CU10" s="375"/>
      <c r="CV10" s="375"/>
      <c r="CW10" s="375"/>
      <c r="CX10" s="376"/>
      <c r="CY10" s="374"/>
      <c r="CZ10" s="375"/>
      <c r="DA10" s="375"/>
      <c r="DB10" s="375"/>
      <c r="DC10" s="375"/>
      <c r="DD10" s="375"/>
      <c r="DE10" s="375"/>
      <c r="DF10" s="375"/>
      <c r="DG10" s="375"/>
      <c r="DH10" s="375"/>
      <c r="DI10" s="375"/>
      <c r="DJ10" s="375"/>
      <c r="DK10" s="375"/>
      <c r="DL10" s="375"/>
      <c r="DM10" s="375"/>
      <c r="DN10" s="375"/>
      <c r="DO10" s="375"/>
      <c r="DP10" s="375"/>
      <c r="DQ10" s="375"/>
      <c r="DR10" s="375"/>
      <c r="DS10" s="375"/>
      <c r="DT10" s="375"/>
      <c r="DU10" s="375"/>
      <c r="DV10" s="375"/>
      <c r="DW10" s="375"/>
      <c r="DX10" s="375"/>
      <c r="DY10" s="375"/>
      <c r="DZ10" s="375"/>
      <c r="EA10" s="375"/>
      <c r="EB10" s="375"/>
      <c r="EC10" s="375"/>
      <c r="ED10" s="375"/>
      <c r="EE10" s="376"/>
      <c r="EF10" s="374"/>
      <c r="EG10" s="375"/>
      <c r="EH10" s="375"/>
      <c r="EI10" s="375"/>
      <c r="EJ10" s="375"/>
      <c r="EK10" s="375"/>
      <c r="EL10" s="375"/>
      <c r="EM10" s="375"/>
      <c r="EN10" s="375"/>
      <c r="EO10" s="375"/>
      <c r="EP10" s="375"/>
      <c r="EQ10" s="375"/>
      <c r="ER10" s="375"/>
      <c r="ES10" s="375"/>
      <c r="ET10" s="375"/>
      <c r="EU10" s="375"/>
      <c r="EV10" s="375"/>
      <c r="EW10" s="375"/>
      <c r="EX10" s="375"/>
      <c r="EY10" s="375"/>
      <c r="EZ10" s="375"/>
      <c r="FA10" s="375"/>
      <c r="FB10" s="375"/>
      <c r="FC10" s="375"/>
      <c r="FD10" s="375"/>
      <c r="FE10" s="375"/>
      <c r="FF10" s="375"/>
      <c r="FG10" s="375"/>
      <c r="FH10" s="375"/>
      <c r="FI10" s="375"/>
      <c r="FJ10" s="375"/>
      <c r="FK10" s="375"/>
      <c r="FL10" s="376"/>
      <c r="FM10" s="374"/>
      <c r="FN10" s="375"/>
      <c r="FO10" s="375"/>
      <c r="FP10" s="375"/>
      <c r="FQ10" s="375"/>
      <c r="FR10" s="375"/>
      <c r="FS10" s="375"/>
      <c r="FT10" s="375"/>
      <c r="FU10" s="375"/>
      <c r="FV10" s="375"/>
      <c r="FW10" s="375"/>
      <c r="FX10" s="375"/>
      <c r="FY10" s="375"/>
      <c r="FZ10" s="375"/>
      <c r="GA10" s="375"/>
      <c r="GB10" s="375"/>
      <c r="GC10" s="375"/>
      <c r="GD10" s="375"/>
      <c r="GE10" s="375"/>
      <c r="GF10" s="375"/>
      <c r="GG10" s="375"/>
      <c r="GH10" s="375"/>
      <c r="GI10" s="375"/>
      <c r="GJ10" s="375"/>
      <c r="GK10" s="375"/>
      <c r="GL10" s="375"/>
      <c r="GM10" s="375"/>
      <c r="GN10" s="375"/>
      <c r="GO10" s="375"/>
      <c r="GP10" s="375"/>
      <c r="GQ10" s="375"/>
      <c r="GR10" s="375"/>
      <c r="GS10" s="376"/>
      <c r="GT10" s="374"/>
      <c r="GU10" s="375"/>
      <c r="GV10" s="375"/>
      <c r="GW10" s="375"/>
      <c r="GX10" s="375"/>
      <c r="GY10" s="375"/>
      <c r="GZ10" s="375"/>
      <c r="HA10" s="375"/>
      <c r="HB10" s="375"/>
      <c r="HC10" s="375"/>
      <c r="HD10" s="375"/>
      <c r="HE10" s="375"/>
      <c r="HF10" s="375"/>
      <c r="HG10" s="375"/>
      <c r="HH10" s="375"/>
      <c r="HI10" s="375"/>
      <c r="HJ10" s="375"/>
      <c r="HK10" s="375"/>
      <c r="HL10" s="375"/>
      <c r="HM10" s="375"/>
      <c r="HN10" s="375"/>
      <c r="HO10" s="375"/>
      <c r="HP10" s="375"/>
      <c r="HQ10" s="375"/>
      <c r="HR10" s="375"/>
      <c r="HS10" s="375"/>
      <c r="HT10" s="375"/>
      <c r="HU10" s="375"/>
      <c r="HV10" s="375"/>
      <c r="HW10" s="375"/>
      <c r="HX10" s="375"/>
      <c r="HY10" s="375"/>
      <c r="HZ10" s="376"/>
    </row>
    <row r="11" spans="1:234" ht="60" customHeight="1" outlineLevel="1">
      <c r="A11" s="448" t="s">
        <v>1711</v>
      </c>
      <c r="B11" s="449"/>
      <c r="C11" s="117"/>
      <c r="D11" s="374"/>
      <c r="E11" s="375"/>
      <c r="F11" s="375"/>
      <c r="G11" s="375"/>
      <c r="H11" s="375"/>
      <c r="I11" s="375"/>
      <c r="J11" s="375"/>
      <c r="K11" s="375"/>
      <c r="L11" s="375"/>
      <c r="M11" s="375"/>
      <c r="N11" s="375"/>
      <c r="O11" s="375"/>
      <c r="P11" s="375"/>
      <c r="Q11" s="375"/>
      <c r="R11" s="375"/>
      <c r="S11" s="375"/>
      <c r="T11" s="375"/>
      <c r="U11" s="375"/>
      <c r="V11" s="375"/>
      <c r="W11" s="375"/>
      <c r="X11" s="375"/>
      <c r="Y11" s="375"/>
      <c r="Z11" s="375"/>
      <c r="AA11" s="375"/>
      <c r="AB11" s="375"/>
      <c r="AC11" s="375"/>
      <c r="AD11" s="375"/>
      <c r="AE11" s="375"/>
      <c r="AF11" s="375"/>
      <c r="AG11" s="375"/>
      <c r="AH11" s="375"/>
      <c r="AI11" s="375"/>
      <c r="AJ11" s="376"/>
      <c r="AK11" s="374"/>
      <c r="AL11" s="375"/>
      <c r="AM11" s="375"/>
      <c r="AN11" s="375"/>
      <c r="AO11" s="375"/>
      <c r="AP11" s="375"/>
      <c r="AQ11" s="375"/>
      <c r="AR11" s="375"/>
      <c r="AS11" s="375"/>
      <c r="AT11" s="375"/>
      <c r="AU11" s="375"/>
      <c r="AV11" s="375"/>
      <c r="AW11" s="375"/>
      <c r="AX11" s="375"/>
      <c r="AY11" s="375"/>
      <c r="AZ11" s="375"/>
      <c r="BA11" s="375"/>
      <c r="BB11" s="375"/>
      <c r="BC11" s="375"/>
      <c r="BD11" s="375"/>
      <c r="BE11" s="375"/>
      <c r="BF11" s="375"/>
      <c r="BG11" s="375"/>
      <c r="BH11" s="375"/>
      <c r="BI11" s="375"/>
      <c r="BJ11" s="375"/>
      <c r="BK11" s="375"/>
      <c r="BL11" s="375"/>
      <c r="BM11" s="375"/>
      <c r="BN11" s="375"/>
      <c r="BO11" s="375"/>
      <c r="BP11" s="375"/>
      <c r="BQ11" s="376"/>
      <c r="BR11" s="374"/>
      <c r="BS11" s="375"/>
      <c r="BT11" s="375"/>
      <c r="BU11" s="375"/>
      <c r="BV11" s="375"/>
      <c r="BW11" s="375"/>
      <c r="BX11" s="375"/>
      <c r="BY11" s="375"/>
      <c r="BZ11" s="375"/>
      <c r="CA11" s="375"/>
      <c r="CB11" s="375"/>
      <c r="CC11" s="375"/>
      <c r="CD11" s="375"/>
      <c r="CE11" s="375"/>
      <c r="CF11" s="375"/>
      <c r="CG11" s="375"/>
      <c r="CH11" s="375"/>
      <c r="CI11" s="375"/>
      <c r="CJ11" s="375"/>
      <c r="CK11" s="375"/>
      <c r="CL11" s="375"/>
      <c r="CM11" s="375"/>
      <c r="CN11" s="375"/>
      <c r="CO11" s="375"/>
      <c r="CP11" s="375"/>
      <c r="CQ11" s="375"/>
      <c r="CR11" s="375"/>
      <c r="CS11" s="375"/>
      <c r="CT11" s="375"/>
      <c r="CU11" s="375"/>
      <c r="CV11" s="375"/>
      <c r="CW11" s="375"/>
      <c r="CX11" s="376"/>
      <c r="CY11" s="374"/>
      <c r="CZ11" s="375"/>
      <c r="DA11" s="375"/>
      <c r="DB11" s="375"/>
      <c r="DC11" s="375"/>
      <c r="DD11" s="375"/>
      <c r="DE11" s="375"/>
      <c r="DF11" s="375"/>
      <c r="DG11" s="375"/>
      <c r="DH11" s="375"/>
      <c r="DI11" s="375"/>
      <c r="DJ11" s="375"/>
      <c r="DK11" s="375"/>
      <c r="DL11" s="375"/>
      <c r="DM11" s="375"/>
      <c r="DN11" s="375"/>
      <c r="DO11" s="375"/>
      <c r="DP11" s="375"/>
      <c r="DQ11" s="375"/>
      <c r="DR11" s="375"/>
      <c r="DS11" s="375"/>
      <c r="DT11" s="375"/>
      <c r="DU11" s="375"/>
      <c r="DV11" s="375"/>
      <c r="DW11" s="375"/>
      <c r="DX11" s="375"/>
      <c r="DY11" s="375"/>
      <c r="DZ11" s="375"/>
      <c r="EA11" s="375"/>
      <c r="EB11" s="375"/>
      <c r="EC11" s="375"/>
      <c r="ED11" s="375"/>
      <c r="EE11" s="376"/>
      <c r="EF11" s="374"/>
      <c r="EG11" s="375"/>
      <c r="EH11" s="375"/>
      <c r="EI11" s="375"/>
      <c r="EJ11" s="375"/>
      <c r="EK11" s="375"/>
      <c r="EL11" s="375"/>
      <c r="EM11" s="375"/>
      <c r="EN11" s="375"/>
      <c r="EO11" s="375"/>
      <c r="EP11" s="375"/>
      <c r="EQ11" s="375"/>
      <c r="ER11" s="375"/>
      <c r="ES11" s="375"/>
      <c r="ET11" s="375"/>
      <c r="EU11" s="375"/>
      <c r="EV11" s="375"/>
      <c r="EW11" s="375"/>
      <c r="EX11" s="375"/>
      <c r="EY11" s="375"/>
      <c r="EZ11" s="375"/>
      <c r="FA11" s="375"/>
      <c r="FB11" s="375"/>
      <c r="FC11" s="375"/>
      <c r="FD11" s="375"/>
      <c r="FE11" s="375"/>
      <c r="FF11" s="375"/>
      <c r="FG11" s="375"/>
      <c r="FH11" s="375"/>
      <c r="FI11" s="375"/>
      <c r="FJ11" s="375"/>
      <c r="FK11" s="375"/>
      <c r="FL11" s="376"/>
      <c r="FM11" s="374"/>
      <c r="FN11" s="375"/>
      <c r="FO11" s="375"/>
      <c r="FP11" s="375"/>
      <c r="FQ11" s="375"/>
      <c r="FR11" s="375"/>
      <c r="FS11" s="375"/>
      <c r="FT11" s="375"/>
      <c r="FU11" s="375"/>
      <c r="FV11" s="375"/>
      <c r="FW11" s="375"/>
      <c r="FX11" s="375"/>
      <c r="FY11" s="375"/>
      <c r="FZ11" s="375"/>
      <c r="GA11" s="375"/>
      <c r="GB11" s="375"/>
      <c r="GC11" s="375"/>
      <c r="GD11" s="375"/>
      <c r="GE11" s="375"/>
      <c r="GF11" s="375"/>
      <c r="GG11" s="375"/>
      <c r="GH11" s="375"/>
      <c r="GI11" s="375"/>
      <c r="GJ11" s="375"/>
      <c r="GK11" s="375"/>
      <c r="GL11" s="375"/>
      <c r="GM11" s="375"/>
      <c r="GN11" s="375"/>
      <c r="GO11" s="375"/>
      <c r="GP11" s="375"/>
      <c r="GQ11" s="375"/>
      <c r="GR11" s="375"/>
      <c r="GS11" s="376"/>
      <c r="GT11" s="374"/>
      <c r="GU11" s="375"/>
      <c r="GV11" s="375"/>
      <c r="GW11" s="375"/>
      <c r="GX11" s="375"/>
      <c r="GY11" s="375"/>
      <c r="GZ11" s="375"/>
      <c r="HA11" s="375"/>
      <c r="HB11" s="375"/>
      <c r="HC11" s="375"/>
      <c r="HD11" s="375"/>
      <c r="HE11" s="375"/>
      <c r="HF11" s="375"/>
      <c r="HG11" s="375"/>
      <c r="HH11" s="375"/>
      <c r="HI11" s="375"/>
      <c r="HJ11" s="375"/>
      <c r="HK11" s="375"/>
      <c r="HL11" s="375"/>
      <c r="HM11" s="375"/>
      <c r="HN11" s="375"/>
      <c r="HO11" s="375"/>
      <c r="HP11" s="375"/>
      <c r="HQ11" s="375"/>
      <c r="HR11" s="375"/>
      <c r="HS11" s="375"/>
      <c r="HT11" s="375"/>
      <c r="HU11" s="375"/>
      <c r="HV11" s="375"/>
      <c r="HW11" s="375"/>
      <c r="HX11" s="375"/>
      <c r="HY11" s="375"/>
      <c r="HZ11" s="376"/>
    </row>
    <row r="12" spans="1:234" ht="60" customHeight="1" outlineLevel="1" thickBot="1">
      <c r="A12" s="488" t="s">
        <v>1712</v>
      </c>
      <c r="B12" s="489"/>
      <c r="C12" s="118"/>
      <c r="D12" s="374"/>
      <c r="E12" s="375"/>
      <c r="F12" s="375"/>
      <c r="G12" s="375"/>
      <c r="H12" s="375"/>
      <c r="I12" s="375"/>
      <c r="J12" s="375"/>
      <c r="K12" s="375"/>
      <c r="L12" s="375"/>
      <c r="M12" s="375"/>
      <c r="N12" s="375"/>
      <c r="O12" s="375"/>
      <c r="P12" s="375"/>
      <c r="Q12" s="375"/>
      <c r="R12" s="375"/>
      <c r="S12" s="375"/>
      <c r="T12" s="375"/>
      <c r="U12" s="375"/>
      <c r="V12" s="375"/>
      <c r="W12" s="375"/>
      <c r="X12" s="375"/>
      <c r="Y12" s="375"/>
      <c r="Z12" s="375"/>
      <c r="AA12" s="375"/>
      <c r="AB12" s="375"/>
      <c r="AC12" s="375"/>
      <c r="AD12" s="375"/>
      <c r="AE12" s="375"/>
      <c r="AF12" s="375"/>
      <c r="AG12" s="375"/>
      <c r="AH12" s="375"/>
      <c r="AI12" s="375"/>
      <c r="AJ12" s="376"/>
      <c r="AK12" s="374"/>
      <c r="AL12" s="375"/>
      <c r="AM12" s="375"/>
      <c r="AN12" s="375"/>
      <c r="AO12" s="375"/>
      <c r="AP12" s="375"/>
      <c r="AQ12" s="375"/>
      <c r="AR12" s="375"/>
      <c r="AS12" s="375"/>
      <c r="AT12" s="375"/>
      <c r="AU12" s="375"/>
      <c r="AV12" s="375"/>
      <c r="AW12" s="375"/>
      <c r="AX12" s="375"/>
      <c r="AY12" s="375"/>
      <c r="AZ12" s="375"/>
      <c r="BA12" s="375"/>
      <c r="BB12" s="375"/>
      <c r="BC12" s="375"/>
      <c r="BD12" s="375"/>
      <c r="BE12" s="375"/>
      <c r="BF12" s="375"/>
      <c r="BG12" s="375"/>
      <c r="BH12" s="375"/>
      <c r="BI12" s="375"/>
      <c r="BJ12" s="375"/>
      <c r="BK12" s="375"/>
      <c r="BL12" s="375"/>
      <c r="BM12" s="375"/>
      <c r="BN12" s="375"/>
      <c r="BO12" s="375"/>
      <c r="BP12" s="375"/>
      <c r="BQ12" s="376"/>
      <c r="BR12" s="374"/>
      <c r="BS12" s="375"/>
      <c r="BT12" s="375"/>
      <c r="BU12" s="375"/>
      <c r="BV12" s="375"/>
      <c r="BW12" s="375"/>
      <c r="BX12" s="375"/>
      <c r="BY12" s="375"/>
      <c r="BZ12" s="375"/>
      <c r="CA12" s="375"/>
      <c r="CB12" s="375"/>
      <c r="CC12" s="375"/>
      <c r="CD12" s="375"/>
      <c r="CE12" s="375"/>
      <c r="CF12" s="375"/>
      <c r="CG12" s="375"/>
      <c r="CH12" s="375"/>
      <c r="CI12" s="375"/>
      <c r="CJ12" s="375"/>
      <c r="CK12" s="375"/>
      <c r="CL12" s="375"/>
      <c r="CM12" s="375"/>
      <c r="CN12" s="375"/>
      <c r="CO12" s="375"/>
      <c r="CP12" s="375"/>
      <c r="CQ12" s="375"/>
      <c r="CR12" s="375"/>
      <c r="CS12" s="375"/>
      <c r="CT12" s="375"/>
      <c r="CU12" s="375"/>
      <c r="CV12" s="375"/>
      <c r="CW12" s="375"/>
      <c r="CX12" s="376"/>
      <c r="CY12" s="374"/>
      <c r="CZ12" s="375"/>
      <c r="DA12" s="375"/>
      <c r="DB12" s="375"/>
      <c r="DC12" s="375"/>
      <c r="DD12" s="375"/>
      <c r="DE12" s="375"/>
      <c r="DF12" s="375"/>
      <c r="DG12" s="375"/>
      <c r="DH12" s="375"/>
      <c r="DI12" s="375"/>
      <c r="DJ12" s="375"/>
      <c r="DK12" s="375"/>
      <c r="DL12" s="375"/>
      <c r="DM12" s="375"/>
      <c r="DN12" s="375"/>
      <c r="DO12" s="375"/>
      <c r="DP12" s="375"/>
      <c r="DQ12" s="375"/>
      <c r="DR12" s="375"/>
      <c r="DS12" s="375"/>
      <c r="DT12" s="375"/>
      <c r="DU12" s="375"/>
      <c r="DV12" s="375"/>
      <c r="DW12" s="375"/>
      <c r="DX12" s="375"/>
      <c r="DY12" s="375"/>
      <c r="DZ12" s="375"/>
      <c r="EA12" s="375"/>
      <c r="EB12" s="375"/>
      <c r="EC12" s="375"/>
      <c r="ED12" s="375"/>
      <c r="EE12" s="376"/>
      <c r="EF12" s="374"/>
      <c r="EG12" s="375"/>
      <c r="EH12" s="375"/>
      <c r="EI12" s="375"/>
      <c r="EJ12" s="375"/>
      <c r="EK12" s="375"/>
      <c r="EL12" s="375"/>
      <c r="EM12" s="375"/>
      <c r="EN12" s="375"/>
      <c r="EO12" s="375"/>
      <c r="EP12" s="375"/>
      <c r="EQ12" s="375"/>
      <c r="ER12" s="375"/>
      <c r="ES12" s="375"/>
      <c r="ET12" s="375"/>
      <c r="EU12" s="375"/>
      <c r="EV12" s="375"/>
      <c r="EW12" s="375"/>
      <c r="EX12" s="375"/>
      <c r="EY12" s="375"/>
      <c r="EZ12" s="375"/>
      <c r="FA12" s="375"/>
      <c r="FB12" s="375"/>
      <c r="FC12" s="375"/>
      <c r="FD12" s="375"/>
      <c r="FE12" s="375"/>
      <c r="FF12" s="375"/>
      <c r="FG12" s="375"/>
      <c r="FH12" s="375"/>
      <c r="FI12" s="375"/>
      <c r="FJ12" s="375"/>
      <c r="FK12" s="375"/>
      <c r="FL12" s="376"/>
      <c r="FM12" s="374"/>
      <c r="FN12" s="375"/>
      <c r="FO12" s="375"/>
      <c r="FP12" s="375"/>
      <c r="FQ12" s="375"/>
      <c r="FR12" s="375"/>
      <c r="FS12" s="375"/>
      <c r="FT12" s="375"/>
      <c r="FU12" s="375"/>
      <c r="FV12" s="375"/>
      <c r="FW12" s="375"/>
      <c r="FX12" s="375"/>
      <c r="FY12" s="375"/>
      <c r="FZ12" s="375"/>
      <c r="GA12" s="375"/>
      <c r="GB12" s="375"/>
      <c r="GC12" s="375"/>
      <c r="GD12" s="375"/>
      <c r="GE12" s="375"/>
      <c r="GF12" s="375"/>
      <c r="GG12" s="375"/>
      <c r="GH12" s="375"/>
      <c r="GI12" s="375"/>
      <c r="GJ12" s="375"/>
      <c r="GK12" s="375"/>
      <c r="GL12" s="375"/>
      <c r="GM12" s="375"/>
      <c r="GN12" s="375"/>
      <c r="GO12" s="375"/>
      <c r="GP12" s="375"/>
      <c r="GQ12" s="375"/>
      <c r="GR12" s="375"/>
      <c r="GS12" s="376"/>
      <c r="GT12" s="374"/>
      <c r="GU12" s="375"/>
      <c r="GV12" s="375"/>
      <c r="GW12" s="375"/>
      <c r="GX12" s="375"/>
      <c r="GY12" s="375"/>
      <c r="GZ12" s="375"/>
      <c r="HA12" s="375"/>
      <c r="HB12" s="375"/>
      <c r="HC12" s="375"/>
      <c r="HD12" s="375"/>
      <c r="HE12" s="375"/>
      <c r="HF12" s="375"/>
      <c r="HG12" s="375"/>
      <c r="HH12" s="375"/>
      <c r="HI12" s="375"/>
      <c r="HJ12" s="375"/>
      <c r="HK12" s="375"/>
      <c r="HL12" s="375"/>
      <c r="HM12" s="375"/>
      <c r="HN12" s="375"/>
      <c r="HO12" s="375"/>
      <c r="HP12" s="375"/>
      <c r="HQ12" s="375"/>
      <c r="HR12" s="375"/>
      <c r="HS12" s="375"/>
      <c r="HT12" s="375"/>
      <c r="HU12" s="375"/>
      <c r="HV12" s="375"/>
      <c r="HW12" s="375"/>
      <c r="HX12" s="375"/>
      <c r="HY12" s="375"/>
      <c r="HZ12" s="376"/>
    </row>
    <row r="13" spans="1:234" ht="65.099999999999994" customHeight="1" outlineLevel="1" thickBot="1">
      <c r="A13" s="420" t="s">
        <v>3065</v>
      </c>
      <c r="B13" s="421"/>
      <c r="C13" s="119">
        <f>SUM(C9+C10+C11+C12)</f>
        <v>106810</v>
      </c>
      <c r="D13" s="374"/>
      <c r="E13" s="375"/>
      <c r="F13" s="375"/>
      <c r="G13" s="375"/>
      <c r="H13" s="375"/>
      <c r="I13" s="375"/>
      <c r="J13" s="375"/>
      <c r="K13" s="375"/>
      <c r="L13" s="375"/>
      <c r="M13" s="375"/>
      <c r="N13" s="375"/>
      <c r="O13" s="375"/>
      <c r="P13" s="375"/>
      <c r="Q13" s="375"/>
      <c r="R13" s="375"/>
      <c r="S13" s="375"/>
      <c r="T13" s="375"/>
      <c r="U13" s="375"/>
      <c r="V13" s="375"/>
      <c r="W13" s="375"/>
      <c r="X13" s="375"/>
      <c r="Y13" s="375"/>
      <c r="Z13" s="375"/>
      <c r="AA13" s="375"/>
      <c r="AB13" s="375"/>
      <c r="AC13" s="375"/>
      <c r="AD13" s="375"/>
      <c r="AE13" s="375"/>
      <c r="AF13" s="375"/>
      <c r="AG13" s="375"/>
      <c r="AH13" s="375"/>
      <c r="AI13" s="375"/>
      <c r="AJ13" s="376"/>
      <c r="AK13" s="374"/>
      <c r="AL13" s="375"/>
      <c r="AM13" s="375"/>
      <c r="AN13" s="375"/>
      <c r="AO13" s="375"/>
      <c r="AP13" s="375"/>
      <c r="AQ13" s="375"/>
      <c r="AR13" s="375"/>
      <c r="AS13" s="375"/>
      <c r="AT13" s="375"/>
      <c r="AU13" s="375"/>
      <c r="AV13" s="375"/>
      <c r="AW13" s="375"/>
      <c r="AX13" s="375"/>
      <c r="AY13" s="375"/>
      <c r="AZ13" s="375"/>
      <c r="BA13" s="375"/>
      <c r="BB13" s="375"/>
      <c r="BC13" s="375"/>
      <c r="BD13" s="375"/>
      <c r="BE13" s="375"/>
      <c r="BF13" s="375"/>
      <c r="BG13" s="375"/>
      <c r="BH13" s="375"/>
      <c r="BI13" s="375"/>
      <c r="BJ13" s="375"/>
      <c r="BK13" s="375"/>
      <c r="BL13" s="375"/>
      <c r="BM13" s="375"/>
      <c r="BN13" s="375"/>
      <c r="BO13" s="375"/>
      <c r="BP13" s="375"/>
      <c r="BQ13" s="376"/>
      <c r="BR13" s="374"/>
      <c r="BS13" s="375"/>
      <c r="BT13" s="375"/>
      <c r="BU13" s="375"/>
      <c r="BV13" s="375"/>
      <c r="BW13" s="375"/>
      <c r="BX13" s="375"/>
      <c r="BY13" s="375"/>
      <c r="BZ13" s="375"/>
      <c r="CA13" s="375"/>
      <c r="CB13" s="375"/>
      <c r="CC13" s="375"/>
      <c r="CD13" s="375"/>
      <c r="CE13" s="375"/>
      <c r="CF13" s="375"/>
      <c r="CG13" s="375"/>
      <c r="CH13" s="375"/>
      <c r="CI13" s="375"/>
      <c r="CJ13" s="375"/>
      <c r="CK13" s="375"/>
      <c r="CL13" s="375"/>
      <c r="CM13" s="375"/>
      <c r="CN13" s="375"/>
      <c r="CO13" s="375"/>
      <c r="CP13" s="375"/>
      <c r="CQ13" s="375"/>
      <c r="CR13" s="375"/>
      <c r="CS13" s="375"/>
      <c r="CT13" s="375"/>
      <c r="CU13" s="375"/>
      <c r="CV13" s="375"/>
      <c r="CW13" s="375"/>
      <c r="CX13" s="376"/>
      <c r="CY13" s="374"/>
      <c r="CZ13" s="375"/>
      <c r="DA13" s="375"/>
      <c r="DB13" s="375"/>
      <c r="DC13" s="375"/>
      <c r="DD13" s="375"/>
      <c r="DE13" s="375"/>
      <c r="DF13" s="375"/>
      <c r="DG13" s="375"/>
      <c r="DH13" s="375"/>
      <c r="DI13" s="375"/>
      <c r="DJ13" s="375"/>
      <c r="DK13" s="375"/>
      <c r="DL13" s="375"/>
      <c r="DM13" s="375"/>
      <c r="DN13" s="375"/>
      <c r="DO13" s="375"/>
      <c r="DP13" s="375"/>
      <c r="DQ13" s="375"/>
      <c r="DR13" s="375"/>
      <c r="DS13" s="375"/>
      <c r="DT13" s="375"/>
      <c r="DU13" s="375"/>
      <c r="DV13" s="375"/>
      <c r="DW13" s="375"/>
      <c r="DX13" s="375"/>
      <c r="DY13" s="375"/>
      <c r="DZ13" s="375"/>
      <c r="EA13" s="375"/>
      <c r="EB13" s="375"/>
      <c r="EC13" s="375"/>
      <c r="ED13" s="375"/>
      <c r="EE13" s="376"/>
      <c r="EF13" s="374"/>
      <c r="EG13" s="375"/>
      <c r="EH13" s="375"/>
      <c r="EI13" s="375"/>
      <c r="EJ13" s="375"/>
      <c r="EK13" s="375"/>
      <c r="EL13" s="375"/>
      <c r="EM13" s="375"/>
      <c r="EN13" s="375"/>
      <c r="EO13" s="375"/>
      <c r="EP13" s="375"/>
      <c r="EQ13" s="375"/>
      <c r="ER13" s="375"/>
      <c r="ES13" s="375"/>
      <c r="ET13" s="375"/>
      <c r="EU13" s="375"/>
      <c r="EV13" s="375"/>
      <c r="EW13" s="375"/>
      <c r="EX13" s="375"/>
      <c r="EY13" s="375"/>
      <c r="EZ13" s="375"/>
      <c r="FA13" s="375"/>
      <c r="FB13" s="375"/>
      <c r="FC13" s="375"/>
      <c r="FD13" s="375"/>
      <c r="FE13" s="375"/>
      <c r="FF13" s="375"/>
      <c r="FG13" s="375"/>
      <c r="FH13" s="375"/>
      <c r="FI13" s="375"/>
      <c r="FJ13" s="375"/>
      <c r="FK13" s="375"/>
      <c r="FL13" s="376"/>
      <c r="FM13" s="374"/>
      <c r="FN13" s="375"/>
      <c r="FO13" s="375"/>
      <c r="FP13" s="375"/>
      <c r="FQ13" s="375"/>
      <c r="FR13" s="375"/>
      <c r="FS13" s="375"/>
      <c r="FT13" s="375"/>
      <c r="FU13" s="375"/>
      <c r="FV13" s="375"/>
      <c r="FW13" s="375"/>
      <c r="FX13" s="375"/>
      <c r="FY13" s="375"/>
      <c r="FZ13" s="375"/>
      <c r="GA13" s="375"/>
      <c r="GB13" s="375"/>
      <c r="GC13" s="375"/>
      <c r="GD13" s="375"/>
      <c r="GE13" s="375"/>
      <c r="GF13" s="375"/>
      <c r="GG13" s="375"/>
      <c r="GH13" s="375"/>
      <c r="GI13" s="375"/>
      <c r="GJ13" s="375"/>
      <c r="GK13" s="375"/>
      <c r="GL13" s="375"/>
      <c r="GM13" s="375"/>
      <c r="GN13" s="375"/>
      <c r="GO13" s="375"/>
      <c r="GP13" s="375"/>
      <c r="GQ13" s="375"/>
      <c r="GR13" s="375"/>
      <c r="GS13" s="376"/>
      <c r="GT13" s="374"/>
      <c r="GU13" s="375"/>
      <c r="GV13" s="375"/>
      <c r="GW13" s="375"/>
      <c r="GX13" s="375"/>
      <c r="GY13" s="375"/>
      <c r="GZ13" s="375"/>
      <c r="HA13" s="375"/>
      <c r="HB13" s="375"/>
      <c r="HC13" s="375"/>
      <c r="HD13" s="375"/>
      <c r="HE13" s="375"/>
      <c r="HF13" s="375"/>
      <c r="HG13" s="375"/>
      <c r="HH13" s="375"/>
      <c r="HI13" s="375"/>
      <c r="HJ13" s="375"/>
      <c r="HK13" s="375"/>
      <c r="HL13" s="375"/>
      <c r="HM13" s="375"/>
      <c r="HN13" s="375"/>
      <c r="HO13" s="375"/>
      <c r="HP13" s="375"/>
      <c r="HQ13" s="375"/>
      <c r="HR13" s="375"/>
      <c r="HS13" s="375"/>
      <c r="HT13" s="375"/>
      <c r="HU13" s="375"/>
      <c r="HV13" s="375"/>
      <c r="HW13" s="375"/>
      <c r="HX13" s="375"/>
      <c r="HY13" s="375"/>
      <c r="HZ13" s="376"/>
    </row>
    <row r="14" spans="1:234" ht="100.5" customHeight="1" outlineLevel="1" thickBot="1">
      <c r="A14" s="420" t="s">
        <v>3322</v>
      </c>
      <c r="B14" s="421"/>
      <c r="C14" s="119">
        <f>SUM(M18+AT18+CA18+DH18+EO18+FV18+HC18)</f>
        <v>54330</v>
      </c>
      <c r="D14" s="39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91"/>
      <c r="AI14" s="391"/>
      <c r="AJ14" s="392"/>
      <c r="AK14" s="390"/>
      <c r="AL14" s="391"/>
      <c r="AM14" s="391"/>
      <c r="AN14" s="391"/>
      <c r="AO14" s="391"/>
      <c r="AP14" s="391"/>
      <c r="AQ14" s="391"/>
      <c r="AR14" s="391"/>
      <c r="AS14" s="391"/>
      <c r="AT14" s="391"/>
      <c r="AU14" s="391"/>
      <c r="AV14" s="391"/>
      <c r="AW14" s="391"/>
      <c r="AX14" s="391"/>
      <c r="AY14" s="391"/>
      <c r="AZ14" s="391"/>
      <c r="BA14" s="391"/>
      <c r="BB14" s="391"/>
      <c r="BC14" s="391"/>
      <c r="BD14" s="391"/>
      <c r="BE14" s="391"/>
      <c r="BF14" s="391"/>
      <c r="BG14" s="391"/>
      <c r="BH14" s="391"/>
      <c r="BI14" s="391"/>
      <c r="BJ14" s="391"/>
      <c r="BK14" s="391"/>
      <c r="BL14" s="391"/>
      <c r="BM14" s="391"/>
      <c r="BN14" s="391"/>
      <c r="BO14" s="391"/>
      <c r="BP14" s="391"/>
      <c r="BQ14" s="392"/>
      <c r="BR14" s="390"/>
      <c r="BS14" s="391"/>
      <c r="BT14" s="391"/>
      <c r="BU14" s="391"/>
      <c r="BV14" s="391"/>
      <c r="BW14" s="391"/>
      <c r="BX14" s="391"/>
      <c r="BY14" s="391"/>
      <c r="BZ14" s="391"/>
      <c r="CA14" s="391"/>
      <c r="CB14" s="391"/>
      <c r="CC14" s="391"/>
      <c r="CD14" s="391"/>
      <c r="CE14" s="391"/>
      <c r="CF14" s="391"/>
      <c r="CG14" s="391"/>
      <c r="CH14" s="391"/>
      <c r="CI14" s="391"/>
      <c r="CJ14" s="391"/>
      <c r="CK14" s="391"/>
      <c r="CL14" s="391"/>
      <c r="CM14" s="391"/>
      <c r="CN14" s="391"/>
      <c r="CO14" s="391"/>
      <c r="CP14" s="391"/>
      <c r="CQ14" s="391"/>
      <c r="CR14" s="391"/>
      <c r="CS14" s="391"/>
      <c r="CT14" s="391"/>
      <c r="CU14" s="391"/>
      <c r="CV14" s="391"/>
      <c r="CW14" s="391"/>
      <c r="CX14" s="392"/>
      <c r="CY14" s="390"/>
      <c r="CZ14" s="391"/>
      <c r="DA14" s="391"/>
      <c r="DB14" s="391"/>
      <c r="DC14" s="391"/>
      <c r="DD14" s="391"/>
      <c r="DE14" s="391"/>
      <c r="DF14" s="391"/>
      <c r="DG14" s="391"/>
      <c r="DH14" s="391"/>
      <c r="DI14" s="391"/>
      <c r="DJ14" s="391"/>
      <c r="DK14" s="391"/>
      <c r="DL14" s="391"/>
      <c r="DM14" s="391"/>
      <c r="DN14" s="391"/>
      <c r="DO14" s="391"/>
      <c r="DP14" s="391"/>
      <c r="DQ14" s="391"/>
      <c r="DR14" s="391"/>
      <c r="DS14" s="391"/>
      <c r="DT14" s="391"/>
      <c r="DU14" s="391"/>
      <c r="DV14" s="391"/>
      <c r="DW14" s="391"/>
      <c r="DX14" s="391"/>
      <c r="DY14" s="391"/>
      <c r="DZ14" s="391"/>
      <c r="EA14" s="391"/>
      <c r="EB14" s="391"/>
      <c r="EC14" s="391"/>
      <c r="ED14" s="391"/>
      <c r="EE14" s="392"/>
      <c r="EF14" s="390"/>
      <c r="EG14" s="391"/>
      <c r="EH14" s="391"/>
      <c r="EI14" s="391"/>
      <c r="EJ14" s="391"/>
      <c r="EK14" s="391"/>
      <c r="EL14" s="391"/>
      <c r="EM14" s="391"/>
      <c r="EN14" s="391"/>
      <c r="EO14" s="391"/>
      <c r="EP14" s="391"/>
      <c r="EQ14" s="391"/>
      <c r="ER14" s="391"/>
      <c r="ES14" s="391"/>
      <c r="ET14" s="391"/>
      <c r="EU14" s="391"/>
      <c r="EV14" s="391"/>
      <c r="EW14" s="391"/>
      <c r="EX14" s="391"/>
      <c r="EY14" s="391"/>
      <c r="EZ14" s="391"/>
      <c r="FA14" s="391"/>
      <c r="FB14" s="391"/>
      <c r="FC14" s="391"/>
      <c r="FD14" s="391"/>
      <c r="FE14" s="391"/>
      <c r="FF14" s="391"/>
      <c r="FG14" s="391"/>
      <c r="FH14" s="391"/>
      <c r="FI14" s="391"/>
      <c r="FJ14" s="391"/>
      <c r="FK14" s="391"/>
      <c r="FL14" s="392"/>
      <c r="FM14" s="390"/>
      <c r="FN14" s="391"/>
      <c r="FO14" s="391"/>
      <c r="FP14" s="391"/>
      <c r="FQ14" s="391"/>
      <c r="FR14" s="391"/>
      <c r="FS14" s="391"/>
      <c r="FT14" s="391"/>
      <c r="FU14" s="391"/>
      <c r="FV14" s="391"/>
      <c r="FW14" s="391"/>
      <c r="FX14" s="391"/>
      <c r="FY14" s="391"/>
      <c r="FZ14" s="391"/>
      <c r="GA14" s="391"/>
      <c r="GB14" s="391"/>
      <c r="GC14" s="391"/>
      <c r="GD14" s="391"/>
      <c r="GE14" s="391"/>
      <c r="GF14" s="391"/>
      <c r="GG14" s="391"/>
      <c r="GH14" s="391"/>
      <c r="GI14" s="391"/>
      <c r="GJ14" s="391"/>
      <c r="GK14" s="391"/>
      <c r="GL14" s="391"/>
      <c r="GM14" s="391"/>
      <c r="GN14" s="391"/>
      <c r="GO14" s="391"/>
      <c r="GP14" s="391"/>
      <c r="GQ14" s="391"/>
      <c r="GR14" s="391"/>
      <c r="GS14" s="392"/>
      <c r="GT14" s="390"/>
      <c r="GU14" s="391"/>
      <c r="GV14" s="391"/>
      <c r="GW14" s="391"/>
      <c r="GX14" s="391"/>
      <c r="GY14" s="391"/>
      <c r="GZ14" s="391"/>
      <c r="HA14" s="391"/>
      <c r="HB14" s="391"/>
      <c r="HC14" s="391"/>
      <c r="HD14" s="391"/>
      <c r="HE14" s="391"/>
      <c r="HF14" s="391"/>
      <c r="HG14" s="391"/>
      <c r="HH14" s="391"/>
      <c r="HI14" s="391"/>
      <c r="HJ14" s="391"/>
      <c r="HK14" s="391"/>
      <c r="HL14" s="391"/>
      <c r="HM14" s="391"/>
      <c r="HN14" s="391"/>
      <c r="HO14" s="391"/>
      <c r="HP14" s="391"/>
      <c r="HQ14" s="391"/>
      <c r="HR14" s="391"/>
      <c r="HS14" s="391"/>
      <c r="HT14" s="391"/>
      <c r="HU14" s="391"/>
      <c r="HV14" s="391"/>
      <c r="HW14" s="391"/>
      <c r="HX14" s="391"/>
      <c r="HY14" s="391"/>
      <c r="HZ14" s="392"/>
    </row>
    <row r="15" spans="1:234" s="175" customFormat="1" ht="20.100000000000001" customHeight="1" thickBot="1">
      <c r="A15" s="469" t="s">
        <v>668</v>
      </c>
      <c r="B15" s="470"/>
      <c r="C15" s="470"/>
      <c r="D15" s="171" t="s">
        <v>3058</v>
      </c>
      <c r="E15" s="171"/>
      <c r="F15" s="171"/>
      <c r="G15" s="171"/>
      <c r="H15" s="171"/>
      <c r="I15" s="171"/>
      <c r="J15" s="171"/>
      <c r="K15" s="171"/>
      <c r="L15" s="171"/>
      <c r="M15" s="171"/>
      <c r="N15" s="171"/>
      <c r="O15" s="171"/>
      <c r="P15" s="171"/>
      <c r="Q15" s="171"/>
      <c r="R15" s="171"/>
      <c r="S15" s="171"/>
      <c r="T15" s="171"/>
      <c r="U15" s="171"/>
      <c r="V15" s="171"/>
      <c r="W15" s="171"/>
      <c r="X15" s="171"/>
      <c r="Y15" s="171"/>
      <c r="Z15" s="171"/>
      <c r="AA15" s="172"/>
      <c r="AB15" s="173"/>
      <c r="AC15" s="173"/>
      <c r="AD15" s="173"/>
      <c r="AE15" s="173"/>
      <c r="AF15" s="173"/>
      <c r="AG15" s="173"/>
      <c r="AH15" s="173"/>
      <c r="AI15" s="173"/>
      <c r="AJ15" s="173"/>
      <c r="AK15" s="174"/>
      <c r="AL15" s="174"/>
      <c r="AM15" s="174"/>
      <c r="AN15" s="174"/>
      <c r="AO15" s="174"/>
      <c r="AP15" s="174"/>
      <c r="AQ15" s="174"/>
      <c r="AR15" s="174"/>
      <c r="AS15" s="174"/>
      <c r="AT15" s="174"/>
      <c r="AU15" s="174"/>
      <c r="AV15" s="174"/>
      <c r="AW15" s="174"/>
      <c r="AX15" s="174"/>
      <c r="AY15" s="174"/>
      <c r="AZ15" s="174"/>
      <c r="BA15" s="174"/>
      <c r="BB15" s="174"/>
      <c r="BC15" s="174"/>
      <c r="BD15" s="174"/>
      <c r="BE15" s="174"/>
      <c r="BF15" s="174"/>
      <c r="BG15" s="174"/>
      <c r="BH15" s="174"/>
      <c r="BI15" s="173"/>
      <c r="BJ15" s="173"/>
      <c r="BK15" s="173"/>
      <c r="BL15" s="173"/>
      <c r="BM15" s="173"/>
      <c r="BN15" s="173"/>
      <c r="BO15" s="173"/>
      <c r="BP15" s="173"/>
      <c r="BQ15" s="173"/>
      <c r="BR15" s="174"/>
      <c r="BS15" s="174"/>
      <c r="BT15" s="174"/>
      <c r="BU15" s="174"/>
      <c r="BV15" s="174"/>
      <c r="BW15" s="174"/>
      <c r="BX15" s="174"/>
      <c r="BY15" s="174"/>
      <c r="BZ15" s="174"/>
      <c r="CA15" s="174"/>
      <c r="CB15" s="174"/>
      <c r="CC15" s="174"/>
      <c r="CD15" s="174"/>
      <c r="CE15" s="174"/>
      <c r="CF15" s="174"/>
      <c r="CG15" s="174"/>
      <c r="CH15" s="174"/>
      <c r="CI15" s="174"/>
      <c r="CJ15" s="174"/>
      <c r="CK15" s="174"/>
      <c r="CL15" s="174"/>
      <c r="CM15" s="174"/>
      <c r="CN15" s="174"/>
      <c r="CO15" s="174"/>
      <c r="CP15" s="173"/>
      <c r="CQ15" s="173"/>
      <c r="CR15" s="173"/>
      <c r="CS15" s="173"/>
      <c r="CT15" s="173"/>
      <c r="CU15" s="173"/>
      <c r="CV15" s="173"/>
      <c r="CW15" s="173"/>
      <c r="CX15" s="173"/>
      <c r="CY15" s="174"/>
      <c r="CZ15" s="174"/>
      <c r="DA15" s="174"/>
      <c r="DB15" s="174"/>
      <c r="DC15" s="174"/>
      <c r="DD15" s="174"/>
      <c r="DE15" s="174"/>
      <c r="DF15" s="174"/>
      <c r="DG15" s="174"/>
      <c r="DH15" s="174"/>
      <c r="DI15" s="174"/>
      <c r="DJ15" s="174"/>
      <c r="DK15" s="174"/>
      <c r="DL15" s="174"/>
      <c r="DM15" s="174"/>
      <c r="DN15" s="174"/>
      <c r="DO15" s="174"/>
      <c r="DP15" s="174"/>
      <c r="DQ15" s="174"/>
      <c r="DR15" s="174"/>
      <c r="DS15" s="174"/>
      <c r="DT15" s="174"/>
      <c r="DU15" s="174"/>
      <c r="DV15" s="174"/>
      <c r="DW15" s="173"/>
      <c r="DX15" s="173"/>
      <c r="DY15" s="173"/>
      <c r="DZ15" s="173"/>
      <c r="EA15" s="173"/>
      <c r="EB15" s="173"/>
      <c r="EC15" s="173"/>
      <c r="ED15" s="173"/>
      <c r="EE15" s="173"/>
      <c r="EF15" s="174"/>
      <c r="EG15" s="174"/>
      <c r="EH15" s="174"/>
      <c r="EI15" s="174"/>
      <c r="EJ15" s="174"/>
      <c r="EK15" s="174"/>
      <c r="EL15" s="174"/>
      <c r="EM15" s="174"/>
      <c r="EN15" s="174"/>
      <c r="EO15" s="174"/>
      <c r="EP15" s="174"/>
      <c r="EQ15" s="174"/>
      <c r="ER15" s="174"/>
      <c r="ES15" s="174"/>
      <c r="ET15" s="174"/>
      <c r="EU15" s="174"/>
      <c r="EV15" s="174"/>
      <c r="EW15" s="174"/>
      <c r="EX15" s="174"/>
      <c r="EY15" s="174"/>
      <c r="EZ15" s="174"/>
      <c r="FA15" s="174"/>
      <c r="FB15" s="174"/>
      <c r="FC15" s="174"/>
      <c r="FD15" s="173"/>
      <c r="FE15" s="173"/>
      <c r="FF15" s="173"/>
      <c r="FG15" s="173"/>
      <c r="FH15" s="173"/>
      <c r="FI15" s="173"/>
      <c r="FJ15" s="173"/>
      <c r="FK15" s="173"/>
      <c r="FL15" s="173"/>
      <c r="FM15" s="174"/>
      <c r="FN15" s="174"/>
      <c r="FO15" s="174"/>
      <c r="FP15" s="174"/>
      <c r="FQ15" s="174"/>
      <c r="FR15" s="174"/>
      <c r="FS15" s="174"/>
      <c r="FT15" s="174"/>
      <c r="FU15" s="174"/>
      <c r="FV15" s="174"/>
      <c r="FW15" s="174"/>
      <c r="FX15" s="174"/>
      <c r="FY15" s="174"/>
      <c r="FZ15" s="174"/>
      <c r="GA15" s="174"/>
      <c r="GB15" s="174"/>
      <c r="GC15" s="174"/>
      <c r="GD15" s="174"/>
      <c r="GE15" s="174"/>
      <c r="GF15" s="174"/>
      <c r="GG15" s="174"/>
      <c r="GH15" s="174"/>
      <c r="GI15" s="174"/>
      <c r="GJ15" s="174"/>
      <c r="GK15" s="173"/>
      <c r="GL15" s="173"/>
      <c r="GM15" s="173"/>
      <c r="GN15" s="173"/>
      <c r="GO15" s="173"/>
      <c r="GP15" s="173"/>
      <c r="GQ15" s="173"/>
      <c r="GR15" s="173"/>
      <c r="GS15" s="173"/>
      <c r="GT15" s="174"/>
      <c r="GU15" s="174"/>
      <c r="GV15" s="174"/>
      <c r="GW15" s="174"/>
      <c r="GX15" s="174"/>
      <c r="GY15" s="174"/>
      <c r="GZ15" s="174"/>
      <c r="HA15" s="174"/>
      <c r="HB15" s="174"/>
      <c r="HC15" s="174"/>
      <c r="HD15" s="174"/>
      <c r="HE15" s="174"/>
      <c r="HF15" s="174"/>
      <c r="HG15" s="174"/>
      <c r="HH15" s="174"/>
      <c r="HI15" s="174"/>
      <c r="HJ15" s="174"/>
      <c r="HK15" s="174"/>
      <c r="HL15" s="174"/>
      <c r="HM15" s="174"/>
      <c r="HN15" s="174"/>
      <c r="HO15" s="174"/>
      <c r="HP15" s="174"/>
      <c r="HQ15" s="174"/>
      <c r="HR15" s="173"/>
      <c r="HS15" s="173"/>
      <c r="HT15" s="173"/>
      <c r="HU15" s="173"/>
      <c r="HV15" s="173"/>
      <c r="HW15" s="173"/>
      <c r="HX15" s="173"/>
      <c r="HY15" s="173"/>
      <c r="HZ15" s="173"/>
    </row>
    <row r="16" spans="1:234" s="4" customFormat="1" ht="69.95" customHeight="1" thickBot="1">
      <c r="A16" s="417" t="s">
        <v>3066</v>
      </c>
      <c r="B16" s="418"/>
      <c r="C16" s="419"/>
      <c r="D16" s="176" t="s">
        <v>1745</v>
      </c>
      <c r="E16" s="377" t="s">
        <v>3573</v>
      </c>
      <c r="F16" s="378"/>
      <c r="G16" s="99" t="s">
        <v>1746</v>
      </c>
      <c r="H16" s="382" t="s">
        <v>3067</v>
      </c>
      <c r="I16" s="383"/>
      <c r="J16" s="383"/>
      <c r="K16" s="383"/>
      <c r="L16" s="383"/>
      <c r="M16" s="383"/>
      <c r="N16" s="383"/>
      <c r="O16" s="383"/>
      <c r="P16" s="383"/>
      <c r="Q16" s="383"/>
      <c r="R16" s="383"/>
      <c r="S16" s="383"/>
      <c r="T16" s="383"/>
      <c r="U16" s="383"/>
      <c r="V16" s="383"/>
      <c r="W16" s="383"/>
      <c r="X16" s="383"/>
      <c r="Y16" s="383"/>
      <c r="Z16" s="383"/>
      <c r="AA16" s="383"/>
      <c r="AB16" s="383"/>
      <c r="AC16" s="383"/>
      <c r="AD16" s="383"/>
      <c r="AE16" s="383"/>
      <c r="AF16" s="383"/>
      <c r="AG16" s="383"/>
      <c r="AH16" s="383"/>
      <c r="AI16" s="383"/>
      <c r="AJ16" s="384"/>
      <c r="AK16" s="99" t="s">
        <v>1745</v>
      </c>
      <c r="AL16" s="377" t="s">
        <v>2949</v>
      </c>
      <c r="AM16" s="378"/>
      <c r="AN16" s="99" t="s">
        <v>1746</v>
      </c>
      <c r="AO16" s="382" t="s">
        <v>3068</v>
      </c>
      <c r="AP16" s="383"/>
      <c r="AQ16" s="383"/>
      <c r="AR16" s="383"/>
      <c r="AS16" s="383"/>
      <c r="AT16" s="383"/>
      <c r="AU16" s="383"/>
      <c r="AV16" s="383"/>
      <c r="AW16" s="383"/>
      <c r="AX16" s="383"/>
      <c r="AY16" s="383"/>
      <c r="AZ16" s="383"/>
      <c r="BA16" s="383"/>
      <c r="BB16" s="383"/>
      <c r="BC16" s="383"/>
      <c r="BD16" s="383"/>
      <c r="BE16" s="383"/>
      <c r="BF16" s="383"/>
      <c r="BG16" s="383"/>
      <c r="BH16" s="383"/>
      <c r="BI16" s="383"/>
      <c r="BJ16" s="383"/>
      <c r="BK16" s="383"/>
      <c r="BL16" s="383"/>
      <c r="BM16" s="383"/>
      <c r="BN16" s="383"/>
      <c r="BO16" s="383"/>
      <c r="BP16" s="383"/>
      <c r="BQ16" s="384"/>
      <c r="BR16" s="99" t="s">
        <v>1745</v>
      </c>
      <c r="BS16" s="377"/>
      <c r="BT16" s="378"/>
      <c r="BU16" s="99" t="s">
        <v>1746</v>
      </c>
      <c r="BV16" s="382" t="s">
        <v>3069</v>
      </c>
      <c r="BW16" s="383"/>
      <c r="BX16" s="383"/>
      <c r="BY16" s="383"/>
      <c r="BZ16" s="383"/>
      <c r="CA16" s="383"/>
      <c r="CB16" s="383"/>
      <c r="CC16" s="383"/>
      <c r="CD16" s="383"/>
      <c r="CE16" s="383"/>
      <c r="CF16" s="383"/>
      <c r="CG16" s="383"/>
      <c r="CH16" s="383"/>
      <c r="CI16" s="383"/>
      <c r="CJ16" s="383"/>
      <c r="CK16" s="383"/>
      <c r="CL16" s="383"/>
      <c r="CM16" s="383"/>
      <c r="CN16" s="383"/>
      <c r="CO16" s="383"/>
      <c r="CP16" s="383"/>
      <c r="CQ16" s="383"/>
      <c r="CR16" s="383"/>
      <c r="CS16" s="383"/>
      <c r="CT16" s="383"/>
      <c r="CU16" s="383"/>
      <c r="CV16" s="383"/>
      <c r="CW16" s="383"/>
      <c r="CX16" s="384"/>
      <c r="CY16" s="99" t="s">
        <v>1745</v>
      </c>
      <c r="CZ16" s="377" t="s">
        <v>3573</v>
      </c>
      <c r="DA16" s="378"/>
      <c r="DB16" s="99" t="s">
        <v>1746</v>
      </c>
      <c r="DC16" s="382" t="s">
        <v>3070</v>
      </c>
      <c r="DD16" s="383"/>
      <c r="DE16" s="383"/>
      <c r="DF16" s="383"/>
      <c r="DG16" s="383"/>
      <c r="DH16" s="383"/>
      <c r="DI16" s="383"/>
      <c r="DJ16" s="383"/>
      <c r="DK16" s="383"/>
      <c r="DL16" s="383"/>
      <c r="DM16" s="383"/>
      <c r="DN16" s="383"/>
      <c r="DO16" s="383"/>
      <c r="DP16" s="383"/>
      <c r="DQ16" s="383"/>
      <c r="DR16" s="383"/>
      <c r="DS16" s="383"/>
      <c r="DT16" s="383"/>
      <c r="DU16" s="383"/>
      <c r="DV16" s="383"/>
      <c r="DW16" s="383"/>
      <c r="DX16" s="383"/>
      <c r="DY16" s="383"/>
      <c r="DZ16" s="383"/>
      <c r="EA16" s="383"/>
      <c r="EB16" s="383"/>
      <c r="EC16" s="383"/>
      <c r="ED16" s="383"/>
      <c r="EE16" s="384"/>
      <c r="EF16" s="99" t="s">
        <v>1745</v>
      </c>
      <c r="EG16" s="377" t="s">
        <v>3573</v>
      </c>
      <c r="EH16" s="378"/>
      <c r="EI16" s="99" t="s">
        <v>1746</v>
      </c>
      <c r="EJ16" s="382" t="s">
        <v>3071</v>
      </c>
      <c r="EK16" s="383"/>
      <c r="EL16" s="383"/>
      <c r="EM16" s="383"/>
      <c r="EN16" s="383"/>
      <c r="EO16" s="383"/>
      <c r="EP16" s="383"/>
      <c r="EQ16" s="383"/>
      <c r="ER16" s="383"/>
      <c r="ES16" s="383"/>
      <c r="ET16" s="383"/>
      <c r="EU16" s="383"/>
      <c r="EV16" s="383"/>
      <c r="EW16" s="383"/>
      <c r="EX16" s="383"/>
      <c r="EY16" s="383"/>
      <c r="EZ16" s="383"/>
      <c r="FA16" s="383"/>
      <c r="FB16" s="383"/>
      <c r="FC16" s="383"/>
      <c r="FD16" s="383"/>
      <c r="FE16" s="383"/>
      <c r="FF16" s="383"/>
      <c r="FG16" s="383"/>
      <c r="FH16" s="383"/>
      <c r="FI16" s="383"/>
      <c r="FJ16" s="383"/>
      <c r="FK16" s="383"/>
      <c r="FL16" s="384"/>
      <c r="FM16" s="99" t="s">
        <v>1745</v>
      </c>
      <c r="FN16" s="377"/>
      <c r="FO16" s="378"/>
      <c r="FP16" s="99" t="s">
        <v>1746</v>
      </c>
      <c r="FQ16" s="382" t="s">
        <v>3072</v>
      </c>
      <c r="FR16" s="383"/>
      <c r="FS16" s="383"/>
      <c r="FT16" s="383"/>
      <c r="FU16" s="383"/>
      <c r="FV16" s="383"/>
      <c r="FW16" s="383"/>
      <c r="FX16" s="383"/>
      <c r="FY16" s="383"/>
      <c r="FZ16" s="383"/>
      <c r="GA16" s="383"/>
      <c r="GB16" s="383"/>
      <c r="GC16" s="383"/>
      <c r="GD16" s="383"/>
      <c r="GE16" s="383"/>
      <c r="GF16" s="383"/>
      <c r="GG16" s="383"/>
      <c r="GH16" s="383"/>
      <c r="GI16" s="383"/>
      <c r="GJ16" s="383"/>
      <c r="GK16" s="383"/>
      <c r="GL16" s="383"/>
      <c r="GM16" s="383"/>
      <c r="GN16" s="383"/>
      <c r="GO16" s="383"/>
      <c r="GP16" s="383"/>
      <c r="GQ16" s="383"/>
      <c r="GR16" s="383"/>
      <c r="GS16" s="384"/>
      <c r="GT16" s="99" t="s">
        <v>1745</v>
      </c>
      <c r="GU16" s="377"/>
      <c r="GV16" s="378"/>
      <c r="GW16" s="99" t="s">
        <v>1746</v>
      </c>
      <c r="GX16" s="382" t="s">
        <v>3073</v>
      </c>
      <c r="GY16" s="383"/>
      <c r="GZ16" s="383"/>
      <c r="HA16" s="383"/>
      <c r="HB16" s="383"/>
      <c r="HC16" s="383"/>
      <c r="HD16" s="383"/>
      <c r="HE16" s="383"/>
      <c r="HF16" s="383"/>
      <c r="HG16" s="383"/>
      <c r="HH16" s="383"/>
      <c r="HI16" s="383"/>
      <c r="HJ16" s="383"/>
      <c r="HK16" s="383"/>
      <c r="HL16" s="383"/>
      <c r="HM16" s="383"/>
      <c r="HN16" s="383"/>
      <c r="HO16" s="383"/>
      <c r="HP16" s="383"/>
      <c r="HQ16" s="383"/>
      <c r="HR16" s="383"/>
      <c r="HS16" s="383"/>
      <c r="HT16" s="383"/>
      <c r="HU16" s="383"/>
      <c r="HV16" s="383"/>
      <c r="HW16" s="383"/>
      <c r="HX16" s="383"/>
      <c r="HY16" s="383"/>
      <c r="HZ16" s="384"/>
    </row>
    <row r="17" spans="1:234" s="33" customFormat="1" ht="69.95" customHeight="1" outlineLevel="1" thickBot="1">
      <c r="A17" s="417" t="s">
        <v>3074</v>
      </c>
      <c r="B17" s="418"/>
      <c r="C17" s="419"/>
      <c r="D17" s="114" t="s">
        <v>1747</v>
      </c>
      <c r="E17" s="259" t="s">
        <v>2958</v>
      </c>
      <c r="F17" s="178" t="s">
        <v>2961</v>
      </c>
      <c r="G17" s="260">
        <v>17525</v>
      </c>
      <c r="H17" s="178" t="s">
        <v>2962</v>
      </c>
      <c r="I17" s="260"/>
      <c r="J17" s="178" t="s">
        <v>2963</v>
      </c>
      <c r="K17" s="261"/>
      <c r="L17" s="53" t="s">
        <v>1748</v>
      </c>
      <c r="M17" s="259" t="s">
        <v>2883</v>
      </c>
      <c r="N17" s="178" t="s">
        <v>2961</v>
      </c>
      <c r="O17" s="260">
        <v>500</v>
      </c>
      <c r="P17" s="178" t="s">
        <v>2962</v>
      </c>
      <c r="Q17" s="260"/>
      <c r="R17" s="178" t="s">
        <v>2963</v>
      </c>
      <c r="S17" s="262"/>
      <c r="T17" s="53" t="s">
        <v>143</v>
      </c>
      <c r="U17" s="259"/>
      <c r="V17" s="178" t="s">
        <v>2961</v>
      </c>
      <c r="W17" s="260"/>
      <c r="X17" s="178" t="s">
        <v>2962</v>
      </c>
      <c r="Y17" s="260"/>
      <c r="Z17" s="179" t="s">
        <v>2963</v>
      </c>
      <c r="AA17" s="262"/>
      <c r="AB17" s="114" t="s">
        <v>143</v>
      </c>
      <c r="AC17" s="259"/>
      <c r="AD17" s="178" t="s">
        <v>2961</v>
      </c>
      <c r="AE17" s="260"/>
      <c r="AF17" s="178" t="s">
        <v>2962</v>
      </c>
      <c r="AG17" s="260"/>
      <c r="AH17" s="178" t="s">
        <v>2963</v>
      </c>
      <c r="AI17" s="263"/>
      <c r="AJ17" s="267"/>
      <c r="AK17" s="114" t="s">
        <v>1747</v>
      </c>
      <c r="AL17" s="259" t="s">
        <v>2894</v>
      </c>
      <c r="AM17" s="178" t="s">
        <v>2961</v>
      </c>
      <c r="AN17" s="260">
        <v>4986</v>
      </c>
      <c r="AO17" s="178" t="s">
        <v>2962</v>
      </c>
      <c r="AP17" s="260"/>
      <c r="AQ17" s="178" t="s">
        <v>2963</v>
      </c>
      <c r="AR17" s="261"/>
      <c r="AS17" s="53" t="s">
        <v>1748</v>
      </c>
      <c r="AT17" s="259" t="s">
        <v>2958</v>
      </c>
      <c r="AU17" s="178" t="s">
        <v>2961</v>
      </c>
      <c r="AV17" s="260">
        <v>320</v>
      </c>
      <c r="AW17" s="178" t="s">
        <v>2962</v>
      </c>
      <c r="AX17" s="260"/>
      <c r="AY17" s="178" t="s">
        <v>2963</v>
      </c>
      <c r="AZ17" s="262"/>
      <c r="BA17" s="53" t="s">
        <v>143</v>
      </c>
      <c r="BB17" s="259" t="s">
        <v>2885</v>
      </c>
      <c r="BC17" s="178" t="s">
        <v>2961</v>
      </c>
      <c r="BD17" s="260">
        <v>307</v>
      </c>
      <c r="BE17" s="178" t="s">
        <v>2962</v>
      </c>
      <c r="BF17" s="260"/>
      <c r="BG17" s="179" t="s">
        <v>2963</v>
      </c>
      <c r="BH17" s="262"/>
      <c r="BI17" s="114" t="s">
        <v>143</v>
      </c>
      <c r="BJ17" s="259" t="s">
        <v>2959</v>
      </c>
      <c r="BK17" s="178" t="s">
        <v>2961</v>
      </c>
      <c r="BL17" s="260">
        <v>267</v>
      </c>
      <c r="BM17" s="178" t="s">
        <v>2962</v>
      </c>
      <c r="BN17" s="260"/>
      <c r="BO17" s="178" t="s">
        <v>2963</v>
      </c>
      <c r="BP17" s="263"/>
      <c r="BQ17" s="267"/>
      <c r="BR17" s="114" t="s">
        <v>1747</v>
      </c>
      <c r="BS17" s="259" t="s">
        <v>2890</v>
      </c>
      <c r="BT17" s="178" t="s">
        <v>2961</v>
      </c>
      <c r="BU17" s="260">
        <v>10534</v>
      </c>
      <c r="BV17" s="178" t="s">
        <v>2962</v>
      </c>
      <c r="BW17" s="260"/>
      <c r="BX17" s="178" t="s">
        <v>2963</v>
      </c>
      <c r="BY17" s="261"/>
      <c r="BZ17" s="53" t="s">
        <v>1748</v>
      </c>
      <c r="CA17" s="259" t="s">
        <v>2883</v>
      </c>
      <c r="CB17" s="178" t="s">
        <v>2961</v>
      </c>
      <c r="CC17" s="260">
        <v>-277</v>
      </c>
      <c r="CD17" s="178" t="s">
        <v>2962</v>
      </c>
      <c r="CE17" s="260"/>
      <c r="CF17" s="178" t="s">
        <v>2963</v>
      </c>
      <c r="CG17" s="262"/>
      <c r="CH17" s="53" t="s">
        <v>143</v>
      </c>
      <c r="CI17" s="259"/>
      <c r="CJ17" s="178" t="s">
        <v>2961</v>
      </c>
      <c r="CK17" s="260"/>
      <c r="CL17" s="178" t="s">
        <v>2962</v>
      </c>
      <c r="CM17" s="260"/>
      <c r="CN17" s="179" t="s">
        <v>2963</v>
      </c>
      <c r="CO17" s="262"/>
      <c r="CP17" s="114" t="s">
        <v>143</v>
      </c>
      <c r="CQ17" s="259"/>
      <c r="CR17" s="178" t="s">
        <v>2961</v>
      </c>
      <c r="CS17" s="260"/>
      <c r="CT17" s="178" t="s">
        <v>2962</v>
      </c>
      <c r="CU17" s="260"/>
      <c r="CV17" s="178" t="s">
        <v>2963</v>
      </c>
      <c r="CW17" s="263"/>
      <c r="CX17" s="267"/>
      <c r="CY17" s="114" t="s">
        <v>1747</v>
      </c>
      <c r="CZ17" s="259" t="s">
        <v>2881</v>
      </c>
      <c r="DA17" s="178" t="s">
        <v>2961</v>
      </c>
      <c r="DB17" s="260">
        <v>4801</v>
      </c>
      <c r="DC17" s="178" t="s">
        <v>2962</v>
      </c>
      <c r="DD17" s="260"/>
      <c r="DE17" s="178" t="s">
        <v>2963</v>
      </c>
      <c r="DF17" s="261"/>
      <c r="DG17" s="53" t="s">
        <v>1748</v>
      </c>
      <c r="DH17" s="259"/>
      <c r="DI17" s="178" t="s">
        <v>2961</v>
      </c>
      <c r="DJ17" s="260"/>
      <c r="DK17" s="178" t="s">
        <v>2962</v>
      </c>
      <c r="DL17" s="260"/>
      <c r="DM17" s="178" t="s">
        <v>2963</v>
      </c>
      <c r="DN17" s="262"/>
      <c r="DO17" s="53" t="s">
        <v>143</v>
      </c>
      <c r="DP17" s="259"/>
      <c r="DQ17" s="178" t="s">
        <v>2961</v>
      </c>
      <c r="DR17" s="260"/>
      <c r="DS17" s="178" t="s">
        <v>2962</v>
      </c>
      <c r="DT17" s="260"/>
      <c r="DU17" s="179" t="s">
        <v>2963</v>
      </c>
      <c r="DV17" s="262"/>
      <c r="DW17" s="114" t="s">
        <v>143</v>
      </c>
      <c r="DX17" s="259"/>
      <c r="DY17" s="178" t="s">
        <v>2961</v>
      </c>
      <c r="DZ17" s="260"/>
      <c r="EA17" s="178" t="s">
        <v>2962</v>
      </c>
      <c r="EB17" s="260"/>
      <c r="EC17" s="178" t="s">
        <v>2963</v>
      </c>
      <c r="ED17" s="263"/>
      <c r="EE17" s="267"/>
      <c r="EF17" s="114" t="s">
        <v>1747</v>
      </c>
      <c r="EG17" s="259" t="s">
        <v>2959</v>
      </c>
      <c r="EH17" s="178" t="s">
        <v>2961</v>
      </c>
      <c r="EI17" s="260">
        <v>2712</v>
      </c>
      <c r="EJ17" s="178" t="s">
        <v>2962</v>
      </c>
      <c r="EK17" s="260"/>
      <c r="EL17" s="178" t="s">
        <v>2963</v>
      </c>
      <c r="EM17" s="261"/>
      <c r="EN17" s="53" t="s">
        <v>1748</v>
      </c>
      <c r="EO17" s="259" t="s">
        <v>2883</v>
      </c>
      <c r="EP17" s="178" t="s">
        <v>2961</v>
      </c>
      <c r="EQ17" s="260">
        <v>1773</v>
      </c>
      <c r="ER17" s="178" t="s">
        <v>2962</v>
      </c>
      <c r="ES17" s="260"/>
      <c r="ET17" s="178" t="s">
        <v>2963</v>
      </c>
      <c r="EU17" s="262"/>
      <c r="EV17" s="53" t="s">
        <v>143</v>
      </c>
      <c r="EW17" s="259" t="s">
        <v>2881</v>
      </c>
      <c r="EX17" s="178" t="s">
        <v>2961</v>
      </c>
      <c r="EY17" s="260">
        <v>689</v>
      </c>
      <c r="EZ17" s="178" t="s">
        <v>2962</v>
      </c>
      <c r="FA17" s="260"/>
      <c r="FB17" s="179" t="s">
        <v>2963</v>
      </c>
      <c r="FC17" s="262"/>
      <c r="FD17" s="114" t="s">
        <v>143</v>
      </c>
      <c r="FE17" s="259" t="s">
        <v>2885</v>
      </c>
      <c r="FF17" s="178" t="s">
        <v>2961</v>
      </c>
      <c r="FG17" s="260">
        <v>361</v>
      </c>
      <c r="FH17" s="178" t="s">
        <v>2962</v>
      </c>
      <c r="FI17" s="260"/>
      <c r="FJ17" s="178" t="s">
        <v>2963</v>
      </c>
      <c r="FK17" s="263"/>
      <c r="FL17" s="267"/>
      <c r="FM17" s="114" t="s">
        <v>1747</v>
      </c>
      <c r="FN17" s="259" t="s">
        <v>2881</v>
      </c>
      <c r="FO17" s="178" t="s">
        <v>2961</v>
      </c>
      <c r="FP17" s="260">
        <v>1799</v>
      </c>
      <c r="FQ17" s="178" t="s">
        <v>2962</v>
      </c>
      <c r="FR17" s="260"/>
      <c r="FS17" s="178" t="s">
        <v>2963</v>
      </c>
      <c r="FT17" s="261"/>
      <c r="FU17" s="53" t="s">
        <v>1748</v>
      </c>
      <c r="FV17" s="259" t="s">
        <v>2883</v>
      </c>
      <c r="FW17" s="178" t="s">
        <v>2961</v>
      </c>
      <c r="FX17" s="260">
        <v>973</v>
      </c>
      <c r="FY17" s="178" t="s">
        <v>2962</v>
      </c>
      <c r="FZ17" s="260"/>
      <c r="GA17" s="178" t="s">
        <v>2963</v>
      </c>
      <c r="GB17" s="262"/>
      <c r="GC17" s="53" t="s">
        <v>143</v>
      </c>
      <c r="GD17" s="259" t="s">
        <v>2894</v>
      </c>
      <c r="GE17" s="178" t="s">
        <v>2961</v>
      </c>
      <c r="GF17" s="260">
        <v>889</v>
      </c>
      <c r="GG17" s="178" t="s">
        <v>2962</v>
      </c>
      <c r="GH17" s="260"/>
      <c r="GI17" s="179" t="s">
        <v>2963</v>
      </c>
      <c r="GJ17" s="262"/>
      <c r="GK17" s="114" t="s">
        <v>143</v>
      </c>
      <c r="GL17" s="259" t="s">
        <v>2885</v>
      </c>
      <c r="GM17" s="178" t="s">
        <v>2961</v>
      </c>
      <c r="GN17" s="260">
        <v>883</v>
      </c>
      <c r="GO17" s="178" t="s">
        <v>2962</v>
      </c>
      <c r="GP17" s="260"/>
      <c r="GQ17" s="178" t="s">
        <v>2963</v>
      </c>
      <c r="GR17" s="263"/>
      <c r="GS17" s="267"/>
      <c r="GT17" s="114" t="s">
        <v>1747</v>
      </c>
      <c r="GU17" s="259" t="s">
        <v>2884</v>
      </c>
      <c r="GV17" s="178" t="s">
        <v>2961</v>
      </c>
      <c r="GW17" s="260">
        <v>4585</v>
      </c>
      <c r="GX17" s="178" t="s">
        <v>2962</v>
      </c>
      <c r="GY17" s="260"/>
      <c r="GZ17" s="178" t="s">
        <v>2963</v>
      </c>
      <c r="HA17" s="261"/>
      <c r="HB17" s="53" t="s">
        <v>1748</v>
      </c>
      <c r="HC17" s="259"/>
      <c r="HD17" s="178" t="s">
        <v>2961</v>
      </c>
      <c r="HE17" s="260"/>
      <c r="HF17" s="178" t="s">
        <v>2962</v>
      </c>
      <c r="HG17" s="260"/>
      <c r="HH17" s="178" t="s">
        <v>2963</v>
      </c>
      <c r="HI17" s="262"/>
      <c r="HJ17" s="53" t="s">
        <v>143</v>
      </c>
      <c r="HK17" s="259"/>
      <c r="HL17" s="178" t="s">
        <v>2961</v>
      </c>
      <c r="HM17" s="260"/>
      <c r="HN17" s="178" t="s">
        <v>2962</v>
      </c>
      <c r="HO17" s="260"/>
      <c r="HP17" s="179" t="s">
        <v>2963</v>
      </c>
      <c r="HQ17" s="262"/>
      <c r="HR17" s="114" t="s">
        <v>143</v>
      </c>
      <c r="HS17" s="259"/>
      <c r="HT17" s="178" t="s">
        <v>2961</v>
      </c>
      <c r="HU17" s="260"/>
      <c r="HV17" s="178" t="s">
        <v>2962</v>
      </c>
      <c r="HW17" s="260"/>
      <c r="HX17" s="178" t="s">
        <v>2963</v>
      </c>
      <c r="HY17" s="263"/>
      <c r="HZ17" s="267"/>
    </row>
    <row r="18" spans="1:234" ht="69.95" customHeight="1" outlineLevel="1" thickBot="1">
      <c r="A18" s="422" t="s">
        <v>2964</v>
      </c>
      <c r="B18" s="426"/>
      <c r="C18" s="430"/>
      <c r="D18" s="180"/>
      <c r="E18" s="181"/>
      <c r="F18" s="182" t="s">
        <v>664</v>
      </c>
      <c r="G18" s="106">
        <v>18025</v>
      </c>
      <c r="H18" s="183" t="s">
        <v>665</v>
      </c>
      <c r="I18" s="107"/>
      <c r="J18" s="183" t="s">
        <v>666</v>
      </c>
      <c r="K18" s="107"/>
      <c r="L18" s="183" t="s">
        <v>667</v>
      </c>
      <c r="M18" s="48">
        <v>18025</v>
      </c>
      <c r="N18" s="56"/>
      <c r="O18" s="56"/>
      <c r="P18" s="56"/>
      <c r="Q18" s="56"/>
      <c r="R18" s="56"/>
      <c r="S18" s="56"/>
      <c r="T18" s="56"/>
      <c r="U18" s="56"/>
      <c r="V18" s="56"/>
      <c r="W18" s="56"/>
      <c r="X18" s="56"/>
      <c r="Y18" s="56"/>
      <c r="Z18" s="56"/>
      <c r="AA18" s="56"/>
      <c r="AB18" s="56"/>
      <c r="AC18" s="56"/>
      <c r="AD18" s="56"/>
      <c r="AE18" s="56"/>
      <c r="AF18" s="56"/>
      <c r="AG18" s="56"/>
      <c r="AH18" s="56"/>
      <c r="AI18" s="56"/>
      <c r="AJ18" s="57"/>
      <c r="AK18" s="181"/>
      <c r="AL18" s="181"/>
      <c r="AM18" s="182" t="s">
        <v>664</v>
      </c>
      <c r="AN18" s="106">
        <v>6362</v>
      </c>
      <c r="AO18" s="183" t="s">
        <v>665</v>
      </c>
      <c r="AP18" s="107"/>
      <c r="AQ18" s="183" t="s">
        <v>666</v>
      </c>
      <c r="AR18" s="107"/>
      <c r="AS18" s="183" t="s">
        <v>667</v>
      </c>
      <c r="AT18" s="48">
        <v>6362</v>
      </c>
      <c r="AU18" s="56"/>
      <c r="AV18" s="56"/>
      <c r="AW18" s="56"/>
      <c r="AX18" s="56"/>
      <c r="AY18" s="56"/>
      <c r="AZ18" s="56"/>
      <c r="BA18" s="56"/>
      <c r="BB18" s="56"/>
      <c r="BC18" s="56"/>
      <c r="BD18" s="56"/>
      <c r="BE18" s="56"/>
      <c r="BF18" s="56"/>
      <c r="BG18" s="56"/>
      <c r="BH18" s="56"/>
      <c r="BI18" s="56"/>
      <c r="BJ18" s="56"/>
      <c r="BK18" s="56"/>
      <c r="BL18" s="56"/>
      <c r="BM18" s="56"/>
      <c r="BN18" s="56"/>
      <c r="BO18" s="56"/>
      <c r="BP18" s="56"/>
      <c r="BQ18" s="57"/>
      <c r="BR18" s="181"/>
      <c r="BS18" s="181"/>
      <c r="BT18" s="182" t="s">
        <v>664</v>
      </c>
      <c r="BU18" s="106">
        <v>10256</v>
      </c>
      <c r="BV18" s="183" t="s">
        <v>665</v>
      </c>
      <c r="BW18" s="107"/>
      <c r="BX18" s="183" t="s">
        <v>666</v>
      </c>
      <c r="BY18" s="107"/>
      <c r="BZ18" s="183" t="s">
        <v>667</v>
      </c>
      <c r="CA18" s="48">
        <v>10256</v>
      </c>
      <c r="CB18" s="56"/>
      <c r="CC18" s="56"/>
      <c r="CD18" s="56"/>
      <c r="CE18" s="56"/>
      <c r="CF18" s="56"/>
      <c r="CG18" s="56"/>
      <c r="CH18" s="56"/>
      <c r="CI18" s="56"/>
      <c r="CJ18" s="56"/>
      <c r="CK18" s="56"/>
      <c r="CL18" s="56"/>
      <c r="CM18" s="56"/>
      <c r="CN18" s="56"/>
      <c r="CO18" s="56"/>
      <c r="CP18" s="56"/>
      <c r="CQ18" s="56"/>
      <c r="CR18" s="56"/>
      <c r="CS18" s="56"/>
      <c r="CT18" s="56"/>
      <c r="CU18" s="56"/>
      <c r="CV18" s="56"/>
      <c r="CW18" s="56"/>
      <c r="CX18" s="57"/>
      <c r="CY18" s="181"/>
      <c r="CZ18" s="181"/>
      <c r="DA18" s="182" t="s">
        <v>664</v>
      </c>
      <c r="DB18" s="106">
        <v>4801</v>
      </c>
      <c r="DC18" s="183" t="s">
        <v>665</v>
      </c>
      <c r="DD18" s="107"/>
      <c r="DE18" s="183" t="s">
        <v>666</v>
      </c>
      <c r="DF18" s="107"/>
      <c r="DG18" s="183" t="s">
        <v>667</v>
      </c>
      <c r="DH18" s="48">
        <v>4801</v>
      </c>
      <c r="DI18" s="56"/>
      <c r="DJ18" s="56"/>
      <c r="DK18" s="56"/>
      <c r="DL18" s="56"/>
      <c r="DM18" s="56"/>
      <c r="DN18" s="56"/>
      <c r="DO18" s="56"/>
      <c r="DP18" s="56"/>
      <c r="DQ18" s="56"/>
      <c r="DR18" s="56"/>
      <c r="DS18" s="56"/>
      <c r="DT18" s="56"/>
      <c r="DU18" s="56"/>
      <c r="DV18" s="56"/>
      <c r="DW18" s="56"/>
      <c r="DX18" s="56"/>
      <c r="DY18" s="56"/>
      <c r="DZ18" s="56"/>
      <c r="EA18" s="56"/>
      <c r="EB18" s="56"/>
      <c r="EC18" s="56"/>
      <c r="ED18" s="56"/>
      <c r="EE18" s="57"/>
      <c r="EF18" s="181"/>
      <c r="EG18" s="181"/>
      <c r="EH18" s="182" t="s">
        <v>664</v>
      </c>
      <c r="EI18" s="106">
        <v>5674</v>
      </c>
      <c r="EJ18" s="183" t="s">
        <v>665</v>
      </c>
      <c r="EK18" s="107"/>
      <c r="EL18" s="183" t="s">
        <v>666</v>
      </c>
      <c r="EM18" s="107"/>
      <c r="EN18" s="183" t="s">
        <v>667</v>
      </c>
      <c r="EO18" s="48">
        <v>5674</v>
      </c>
      <c r="EP18" s="56"/>
      <c r="EQ18" s="56"/>
      <c r="ER18" s="56"/>
      <c r="ES18" s="56"/>
      <c r="ET18" s="56"/>
      <c r="EU18" s="56"/>
      <c r="EV18" s="56"/>
      <c r="EW18" s="56"/>
      <c r="EX18" s="56"/>
      <c r="EY18" s="56"/>
      <c r="EZ18" s="56"/>
      <c r="FA18" s="56"/>
      <c r="FB18" s="56"/>
      <c r="FC18" s="56"/>
      <c r="FD18" s="56"/>
      <c r="FE18" s="56"/>
      <c r="FF18" s="56"/>
      <c r="FG18" s="56"/>
      <c r="FH18" s="56"/>
      <c r="FI18" s="56"/>
      <c r="FJ18" s="56"/>
      <c r="FK18" s="56"/>
      <c r="FL18" s="57"/>
      <c r="FM18" s="181"/>
      <c r="FN18" s="181"/>
      <c r="FO18" s="182" t="s">
        <v>664</v>
      </c>
      <c r="FP18" s="106">
        <v>4627</v>
      </c>
      <c r="FQ18" s="183" t="s">
        <v>665</v>
      </c>
      <c r="FR18" s="107"/>
      <c r="FS18" s="183" t="s">
        <v>666</v>
      </c>
      <c r="FT18" s="107"/>
      <c r="FU18" s="183" t="s">
        <v>667</v>
      </c>
      <c r="FV18" s="48">
        <v>4627</v>
      </c>
      <c r="FW18" s="56"/>
      <c r="FX18" s="56"/>
      <c r="FY18" s="56"/>
      <c r="FZ18" s="56"/>
      <c r="GA18" s="56"/>
      <c r="GB18" s="56"/>
      <c r="GC18" s="56"/>
      <c r="GD18" s="56"/>
      <c r="GE18" s="56"/>
      <c r="GF18" s="56"/>
      <c r="GG18" s="56"/>
      <c r="GH18" s="56"/>
      <c r="GI18" s="56"/>
      <c r="GJ18" s="56"/>
      <c r="GK18" s="56"/>
      <c r="GL18" s="56"/>
      <c r="GM18" s="56"/>
      <c r="GN18" s="56"/>
      <c r="GO18" s="56"/>
      <c r="GP18" s="56"/>
      <c r="GQ18" s="56"/>
      <c r="GR18" s="56"/>
      <c r="GS18" s="57"/>
      <c r="GT18" s="181"/>
      <c r="GU18" s="181"/>
      <c r="GV18" s="182" t="s">
        <v>664</v>
      </c>
      <c r="GW18" s="106">
        <v>4585</v>
      </c>
      <c r="GX18" s="183" t="s">
        <v>665</v>
      </c>
      <c r="GY18" s="107"/>
      <c r="GZ18" s="183" t="s">
        <v>666</v>
      </c>
      <c r="HA18" s="107"/>
      <c r="HB18" s="183" t="s">
        <v>667</v>
      </c>
      <c r="HC18" s="48">
        <v>4585</v>
      </c>
      <c r="HD18" s="56"/>
      <c r="HE18" s="56"/>
      <c r="HF18" s="56"/>
      <c r="HG18" s="56"/>
      <c r="HH18" s="56"/>
      <c r="HI18" s="56"/>
      <c r="HJ18" s="56"/>
      <c r="HK18" s="56"/>
      <c r="HL18" s="56"/>
      <c r="HM18" s="56"/>
      <c r="HN18" s="56"/>
      <c r="HO18" s="56"/>
      <c r="HP18" s="56"/>
      <c r="HQ18" s="56"/>
      <c r="HR18" s="56"/>
      <c r="HS18" s="56"/>
      <c r="HT18" s="56"/>
      <c r="HU18" s="56"/>
      <c r="HV18" s="56"/>
      <c r="HW18" s="56"/>
      <c r="HX18" s="56"/>
      <c r="HY18" s="56"/>
      <c r="HZ18" s="57"/>
    </row>
    <row r="19" spans="1:234" s="33" customFormat="1" ht="69.95" customHeight="1" outlineLevel="1" thickTop="1" thickBot="1">
      <c r="A19" s="417" t="s">
        <v>3075</v>
      </c>
      <c r="B19" s="418"/>
      <c r="C19" s="418"/>
      <c r="D19" s="184" t="s">
        <v>102</v>
      </c>
      <c r="E19" s="385" t="s">
        <v>3076</v>
      </c>
      <c r="F19" s="386"/>
      <c r="G19" s="50" t="s">
        <v>103</v>
      </c>
      <c r="H19" s="385" t="s">
        <v>3077</v>
      </c>
      <c r="I19" s="386"/>
      <c r="J19" s="50" t="s">
        <v>104</v>
      </c>
      <c r="K19" s="385" t="s">
        <v>3078</v>
      </c>
      <c r="L19" s="386"/>
      <c r="M19" s="50" t="s">
        <v>105</v>
      </c>
      <c r="N19" s="385" t="s">
        <v>3079</v>
      </c>
      <c r="O19" s="386"/>
      <c r="P19" s="50" t="s">
        <v>106</v>
      </c>
      <c r="Q19" s="385"/>
      <c r="R19" s="386"/>
      <c r="S19" s="50" t="s">
        <v>107</v>
      </c>
      <c r="T19" s="385"/>
      <c r="U19" s="386"/>
      <c r="V19" s="50" t="s">
        <v>642</v>
      </c>
      <c r="W19" s="385"/>
      <c r="X19" s="386"/>
      <c r="Y19" s="50" t="s">
        <v>643</v>
      </c>
      <c r="Z19" s="385"/>
      <c r="AA19" s="386"/>
      <c r="AB19" s="113" t="s">
        <v>384</v>
      </c>
      <c r="AC19" s="385"/>
      <c r="AD19" s="386"/>
      <c r="AE19" s="50" t="s">
        <v>385</v>
      </c>
      <c r="AF19" s="385"/>
      <c r="AG19" s="386"/>
      <c r="AH19" s="50" t="s">
        <v>386</v>
      </c>
      <c r="AI19" s="393"/>
      <c r="AJ19" s="386"/>
      <c r="AK19" s="85" t="s">
        <v>108</v>
      </c>
      <c r="AL19" s="385" t="s">
        <v>3080</v>
      </c>
      <c r="AM19" s="386"/>
      <c r="AN19" s="50" t="s">
        <v>109</v>
      </c>
      <c r="AO19" s="385" t="s">
        <v>3081</v>
      </c>
      <c r="AP19" s="386"/>
      <c r="AQ19" s="50" t="s">
        <v>110</v>
      </c>
      <c r="AR19" s="385" t="s">
        <v>3082</v>
      </c>
      <c r="AS19" s="386"/>
      <c r="AT19" s="50" t="s">
        <v>111</v>
      </c>
      <c r="AU19" s="385" t="s">
        <v>3083</v>
      </c>
      <c r="AV19" s="386"/>
      <c r="AW19" s="50" t="s">
        <v>112</v>
      </c>
      <c r="AX19" s="385"/>
      <c r="AY19" s="386"/>
      <c r="AZ19" s="50" t="s">
        <v>113</v>
      </c>
      <c r="BA19" s="385"/>
      <c r="BB19" s="386"/>
      <c r="BC19" s="50" t="s">
        <v>640</v>
      </c>
      <c r="BD19" s="385"/>
      <c r="BE19" s="386"/>
      <c r="BF19" s="50" t="s">
        <v>641</v>
      </c>
      <c r="BG19" s="385"/>
      <c r="BH19" s="386"/>
      <c r="BI19" s="50" t="s">
        <v>387</v>
      </c>
      <c r="BJ19" s="385"/>
      <c r="BK19" s="386"/>
      <c r="BL19" s="50" t="s">
        <v>388</v>
      </c>
      <c r="BM19" s="385"/>
      <c r="BN19" s="386"/>
      <c r="BO19" s="50" t="s">
        <v>389</v>
      </c>
      <c r="BP19" s="393"/>
      <c r="BQ19" s="386"/>
      <c r="BR19" s="85" t="s">
        <v>114</v>
      </c>
      <c r="BS19" s="385"/>
      <c r="BT19" s="386"/>
      <c r="BU19" s="50" t="s">
        <v>115</v>
      </c>
      <c r="BV19" s="385"/>
      <c r="BW19" s="386"/>
      <c r="BX19" s="50" t="s">
        <v>116</v>
      </c>
      <c r="BY19" s="385"/>
      <c r="BZ19" s="386"/>
      <c r="CA19" s="50" t="s">
        <v>117</v>
      </c>
      <c r="CB19" s="385"/>
      <c r="CC19" s="386"/>
      <c r="CD19" s="50" t="s">
        <v>118</v>
      </c>
      <c r="CE19" s="385"/>
      <c r="CF19" s="386"/>
      <c r="CG19" s="50" t="s">
        <v>119</v>
      </c>
      <c r="CH19" s="385"/>
      <c r="CI19" s="386"/>
      <c r="CJ19" s="50" t="s">
        <v>644</v>
      </c>
      <c r="CK19" s="385"/>
      <c r="CL19" s="386"/>
      <c r="CM19" s="50" t="s">
        <v>645</v>
      </c>
      <c r="CN19" s="385"/>
      <c r="CO19" s="386"/>
      <c r="CP19" s="50" t="s">
        <v>390</v>
      </c>
      <c r="CQ19" s="385"/>
      <c r="CR19" s="386"/>
      <c r="CS19" s="50" t="s">
        <v>391</v>
      </c>
      <c r="CT19" s="385"/>
      <c r="CU19" s="386"/>
      <c r="CV19" s="50" t="s">
        <v>392</v>
      </c>
      <c r="CW19" s="393"/>
      <c r="CX19" s="386"/>
      <c r="CY19" s="85" t="s">
        <v>120</v>
      </c>
      <c r="CZ19" s="385" t="s">
        <v>3084</v>
      </c>
      <c r="DA19" s="386"/>
      <c r="DB19" s="50" t="s">
        <v>121</v>
      </c>
      <c r="DC19" s="385" t="s">
        <v>3085</v>
      </c>
      <c r="DD19" s="386"/>
      <c r="DE19" s="50" t="s">
        <v>122</v>
      </c>
      <c r="DF19" s="385" t="s">
        <v>3086</v>
      </c>
      <c r="DG19" s="386"/>
      <c r="DH19" s="50" t="s">
        <v>123</v>
      </c>
      <c r="DI19" s="385"/>
      <c r="DJ19" s="386"/>
      <c r="DK19" s="50" t="s">
        <v>124</v>
      </c>
      <c r="DL19" s="385"/>
      <c r="DM19" s="386"/>
      <c r="DN19" s="50" t="s">
        <v>125</v>
      </c>
      <c r="DO19" s="385"/>
      <c r="DP19" s="386"/>
      <c r="DQ19" s="50" t="s">
        <v>646</v>
      </c>
      <c r="DR19" s="385"/>
      <c r="DS19" s="386"/>
      <c r="DT19" s="50" t="s">
        <v>647</v>
      </c>
      <c r="DU19" s="385"/>
      <c r="DV19" s="386"/>
      <c r="DW19" s="50" t="s">
        <v>393</v>
      </c>
      <c r="DX19" s="385"/>
      <c r="DY19" s="386"/>
      <c r="DZ19" s="50" t="s">
        <v>394</v>
      </c>
      <c r="EA19" s="385"/>
      <c r="EB19" s="386"/>
      <c r="EC19" s="50" t="s">
        <v>395</v>
      </c>
      <c r="ED19" s="393"/>
      <c r="EE19" s="386"/>
      <c r="EF19" s="85" t="s">
        <v>126</v>
      </c>
      <c r="EG19" s="385" t="s">
        <v>3087</v>
      </c>
      <c r="EH19" s="386"/>
      <c r="EI19" s="50" t="s">
        <v>127</v>
      </c>
      <c r="EJ19" s="385" t="s">
        <v>3088</v>
      </c>
      <c r="EK19" s="386"/>
      <c r="EL19" s="50" t="s">
        <v>128</v>
      </c>
      <c r="EM19" s="385" t="s">
        <v>2970</v>
      </c>
      <c r="EN19" s="386"/>
      <c r="EO19" s="50" t="s">
        <v>129</v>
      </c>
      <c r="EP19" s="385" t="s">
        <v>3089</v>
      </c>
      <c r="EQ19" s="386"/>
      <c r="ER19" s="50" t="s">
        <v>130</v>
      </c>
      <c r="ES19" s="385"/>
      <c r="ET19" s="386"/>
      <c r="EU19" s="50" t="s">
        <v>131</v>
      </c>
      <c r="EV19" s="385"/>
      <c r="EW19" s="386"/>
      <c r="EX19" s="50" t="s">
        <v>396</v>
      </c>
      <c r="EY19" s="385"/>
      <c r="EZ19" s="386"/>
      <c r="FA19" s="50" t="s">
        <v>397</v>
      </c>
      <c r="FB19" s="385"/>
      <c r="FC19" s="386"/>
      <c r="FD19" s="50" t="s">
        <v>398</v>
      </c>
      <c r="FE19" s="385"/>
      <c r="FF19" s="386"/>
      <c r="FG19" s="50" t="s">
        <v>399</v>
      </c>
      <c r="FH19" s="385"/>
      <c r="FI19" s="386"/>
      <c r="FJ19" s="50" t="s">
        <v>400</v>
      </c>
      <c r="FK19" s="393"/>
      <c r="FL19" s="386"/>
      <c r="FM19" s="85" t="s">
        <v>132</v>
      </c>
      <c r="FN19" s="385" t="s">
        <v>3090</v>
      </c>
      <c r="FO19" s="386"/>
      <c r="FP19" s="50" t="s">
        <v>133</v>
      </c>
      <c r="FQ19" s="385" t="s">
        <v>3091</v>
      </c>
      <c r="FR19" s="386"/>
      <c r="FS19" s="50" t="s">
        <v>134</v>
      </c>
      <c r="FT19" s="385" t="s">
        <v>3092</v>
      </c>
      <c r="FU19" s="386"/>
      <c r="FV19" s="50" t="s">
        <v>688</v>
      </c>
      <c r="FW19" s="385" t="s">
        <v>3093</v>
      </c>
      <c r="FX19" s="386"/>
      <c r="FY19" s="50" t="s">
        <v>135</v>
      </c>
      <c r="FZ19" s="385" t="s">
        <v>3094</v>
      </c>
      <c r="GA19" s="386"/>
      <c r="GB19" s="50" t="s">
        <v>136</v>
      </c>
      <c r="GC19" s="385"/>
      <c r="GD19" s="386"/>
      <c r="GE19" s="50" t="s">
        <v>401</v>
      </c>
      <c r="GF19" s="385"/>
      <c r="GG19" s="386"/>
      <c r="GH19" s="50" t="s">
        <v>402</v>
      </c>
      <c r="GI19" s="385"/>
      <c r="GJ19" s="386"/>
      <c r="GK19" s="50" t="s">
        <v>403</v>
      </c>
      <c r="GL19" s="385"/>
      <c r="GM19" s="386"/>
      <c r="GN19" s="50" t="s">
        <v>404</v>
      </c>
      <c r="GO19" s="385"/>
      <c r="GP19" s="386"/>
      <c r="GQ19" s="50" t="s">
        <v>400</v>
      </c>
      <c r="GR19" s="393"/>
      <c r="GS19" s="386"/>
      <c r="GT19" s="85" t="s">
        <v>137</v>
      </c>
      <c r="GU19" s="385" t="s">
        <v>3095</v>
      </c>
      <c r="GV19" s="386"/>
      <c r="GW19" s="50" t="s">
        <v>138</v>
      </c>
      <c r="GX19" s="385" t="s">
        <v>3096</v>
      </c>
      <c r="GY19" s="386"/>
      <c r="GZ19" s="50" t="s">
        <v>139</v>
      </c>
      <c r="HA19" s="385" t="s">
        <v>3097</v>
      </c>
      <c r="HB19" s="386"/>
      <c r="HC19" s="50" t="s">
        <v>140</v>
      </c>
      <c r="HD19" s="482"/>
      <c r="HE19" s="483"/>
      <c r="HF19" s="50" t="s">
        <v>141</v>
      </c>
      <c r="HG19" s="385"/>
      <c r="HH19" s="386"/>
      <c r="HI19" s="50" t="s">
        <v>142</v>
      </c>
      <c r="HJ19" s="385"/>
      <c r="HK19" s="386"/>
      <c r="HL19" s="50" t="s">
        <v>405</v>
      </c>
      <c r="HM19" s="385"/>
      <c r="HN19" s="386"/>
      <c r="HO19" s="50" t="s">
        <v>406</v>
      </c>
      <c r="HP19" s="385"/>
      <c r="HQ19" s="386"/>
      <c r="HR19" s="50" t="s">
        <v>407</v>
      </c>
      <c r="HS19" s="385"/>
      <c r="HT19" s="386"/>
      <c r="HU19" s="50" t="s">
        <v>408</v>
      </c>
      <c r="HV19" s="385"/>
      <c r="HW19" s="386"/>
      <c r="HX19" s="50" t="s">
        <v>409</v>
      </c>
      <c r="HY19" s="393"/>
      <c r="HZ19" s="386"/>
    </row>
    <row r="20" spans="1:234" ht="30" customHeight="1" outlineLevel="1" thickBot="1">
      <c r="A20" s="422" t="s">
        <v>639</v>
      </c>
      <c r="B20" s="426"/>
      <c r="C20" s="426"/>
      <c r="D20" s="387"/>
      <c r="E20" s="388"/>
      <c r="F20" s="389"/>
      <c r="G20" s="387"/>
      <c r="H20" s="388"/>
      <c r="I20" s="389"/>
      <c r="J20" s="387"/>
      <c r="K20" s="388"/>
      <c r="L20" s="389"/>
      <c r="M20" s="387"/>
      <c r="N20" s="388"/>
      <c r="O20" s="389"/>
      <c r="P20" s="387"/>
      <c r="Q20" s="388"/>
      <c r="R20" s="389"/>
      <c r="S20" s="387"/>
      <c r="T20" s="388"/>
      <c r="U20" s="389"/>
      <c r="V20" s="387"/>
      <c r="W20" s="388"/>
      <c r="X20" s="389"/>
      <c r="Y20" s="387"/>
      <c r="Z20" s="388"/>
      <c r="AA20" s="389"/>
      <c r="AB20" s="387"/>
      <c r="AC20" s="388"/>
      <c r="AD20" s="389"/>
      <c r="AE20" s="387"/>
      <c r="AF20" s="388"/>
      <c r="AG20" s="389"/>
      <c r="AH20" s="387"/>
      <c r="AI20" s="388"/>
      <c r="AJ20" s="389"/>
      <c r="AK20" s="387"/>
      <c r="AL20" s="388"/>
      <c r="AM20" s="389"/>
      <c r="AN20" s="387"/>
      <c r="AO20" s="388"/>
      <c r="AP20" s="389"/>
      <c r="AQ20" s="387"/>
      <c r="AR20" s="388"/>
      <c r="AS20" s="389"/>
      <c r="AT20" s="387"/>
      <c r="AU20" s="388"/>
      <c r="AV20" s="389"/>
      <c r="AW20" s="387"/>
      <c r="AX20" s="388"/>
      <c r="AY20" s="389"/>
      <c r="AZ20" s="387"/>
      <c r="BA20" s="388"/>
      <c r="BB20" s="389"/>
      <c r="BC20" s="387"/>
      <c r="BD20" s="388"/>
      <c r="BE20" s="389"/>
      <c r="BF20" s="387"/>
      <c r="BG20" s="388"/>
      <c r="BH20" s="389"/>
      <c r="BI20" s="387"/>
      <c r="BJ20" s="388"/>
      <c r="BK20" s="389"/>
      <c r="BL20" s="387"/>
      <c r="BM20" s="388"/>
      <c r="BN20" s="389"/>
      <c r="BO20" s="387"/>
      <c r="BP20" s="388"/>
      <c r="BQ20" s="389"/>
      <c r="BR20" s="387"/>
      <c r="BS20" s="388"/>
      <c r="BT20" s="389"/>
      <c r="BU20" s="387"/>
      <c r="BV20" s="388"/>
      <c r="BW20" s="389"/>
      <c r="BX20" s="387"/>
      <c r="BY20" s="388"/>
      <c r="BZ20" s="389"/>
      <c r="CA20" s="387"/>
      <c r="CB20" s="388"/>
      <c r="CC20" s="389"/>
      <c r="CD20" s="387"/>
      <c r="CE20" s="388"/>
      <c r="CF20" s="389"/>
      <c r="CG20" s="387"/>
      <c r="CH20" s="388"/>
      <c r="CI20" s="389"/>
      <c r="CJ20" s="387"/>
      <c r="CK20" s="388"/>
      <c r="CL20" s="389"/>
      <c r="CM20" s="387"/>
      <c r="CN20" s="388"/>
      <c r="CO20" s="389"/>
      <c r="CP20" s="387"/>
      <c r="CQ20" s="388"/>
      <c r="CR20" s="389"/>
      <c r="CS20" s="387"/>
      <c r="CT20" s="388"/>
      <c r="CU20" s="389"/>
      <c r="CV20" s="387"/>
      <c r="CW20" s="388"/>
      <c r="CX20" s="389"/>
      <c r="CY20" s="387"/>
      <c r="CZ20" s="388"/>
      <c r="DA20" s="389"/>
      <c r="DB20" s="387"/>
      <c r="DC20" s="388"/>
      <c r="DD20" s="389"/>
      <c r="DE20" s="387"/>
      <c r="DF20" s="388"/>
      <c r="DG20" s="389"/>
      <c r="DH20" s="387"/>
      <c r="DI20" s="388"/>
      <c r="DJ20" s="389"/>
      <c r="DK20" s="387"/>
      <c r="DL20" s="388"/>
      <c r="DM20" s="389"/>
      <c r="DN20" s="387"/>
      <c r="DO20" s="388"/>
      <c r="DP20" s="389"/>
      <c r="DQ20" s="387"/>
      <c r="DR20" s="388"/>
      <c r="DS20" s="389"/>
      <c r="DT20" s="387"/>
      <c r="DU20" s="388"/>
      <c r="DV20" s="389"/>
      <c r="DW20" s="387"/>
      <c r="DX20" s="388"/>
      <c r="DY20" s="389"/>
      <c r="DZ20" s="387"/>
      <c r="EA20" s="388"/>
      <c r="EB20" s="389"/>
      <c r="EC20" s="387"/>
      <c r="ED20" s="388"/>
      <c r="EE20" s="389"/>
      <c r="EF20" s="387"/>
      <c r="EG20" s="388"/>
      <c r="EH20" s="389"/>
      <c r="EI20" s="387"/>
      <c r="EJ20" s="388"/>
      <c r="EK20" s="389"/>
      <c r="EL20" s="387"/>
      <c r="EM20" s="388"/>
      <c r="EN20" s="389"/>
      <c r="EO20" s="387"/>
      <c r="EP20" s="388"/>
      <c r="EQ20" s="389"/>
      <c r="ER20" s="387"/>
      <c r="ES20" s="388"/>
      <c r="ET20" s="389"/>
      <c r="EU20" s="387"/>
      <c r="EV20" s="388"/>
      <c r="EW20" s="389"/>
      <c r="EX20" s="387"/>
      <c r="EY20" s="388"/>
      <c r="EZ20" s="389"/>
      <c r="FA20" s="387"/>
      <c r="FB20" s="388"/>
      <c r="FC20" s="389"/>
      <c r="FD20" s="387"/>
      <c r="FE20" s="388"/>
      <c r="FF20" s="389"/>
      <c r="FG20" s="387"/>
      <c r="FH20" s="388"/>
      <c r="FI20" s="389"/>
      <c r="FJ20" s="387"/>
      <c r="FK20" s="388"/>
      <c r="FL20" s="389"/>
      <c r="FM20" s="387"/>
      <c r="FN20" s="388"/>
      <c r="FO20" s="389"/>
      <c r="FP20" s="387"/>
      <c r="FQ20" s="388"/>
      <c r="FR20" s="389"/>
      <c r="FS20" s="387"/>
      <c r="FT20" s="388"/>
      <c r="FU20" s="389"/>
      <c r="FV20" s="387"/>
      <c r="FW20" s="388"/>
      <c r="FX20" s="389"/>
      <c r="FY20" s="387"/>
      <c r="FZ20" s="388"/>
      <c r="GA20" s="389"/>
      <c r="GB20" s="387"/>
      <c r="GC20" s="388"/>
      <c r="GD20" s="389"/>
      <c r="GE20" s="387"/>
      <c r="GF20" s="388"/>
      <c r="GG20" s="389"/>
      <c r="GH20" s="387"/>
      <c r="GI20" s="388"/>
      <c r="GJ20" s="389"/>
      <c r="GK20" s="387"/>
      <c r="GL20" s="388"/>
      <c r="GM20" s="389"/>
      <c r="GN20" s="387"/>
      <c r="GO20" s="388"/>
      <c r="GP20" s="389"/>
      <c r="GQ20" s="387"/>
      <c r="GR20" s="388"/>
      <c r="GS20" s="389"/>
      <c r="GT20" s="387"/>
      <c r="GU20" s="388"/>
      <c r="GV20" s="389"/>
      <c r="GW20" s="387"/>
      <c r="GX20" s="388"/>
      <c r="GY20" s="389"/>
      <c r="GZ20" s="387"/>
      <c r="HA20" s="388"/>
      <c r="HB20" s="389"/>
      <c r="HC20" s="387"/>
      <c r="HD20" s="388"/>
      <c r="HE20" s="389"/>
      <c r="HF20" s="387"/>
      <c r="HG20" s="388"/>
      <c r="HH20" s="389"/>
      <c r="HI20" s="387"/>
      <c r="HJ20" s="388"/>
      <c r="HK20" s="389"/>
      <c r="HL20" s="387"/>
      <c r="HM20" s="388"/>
      <c r="HN20" s="389"/>
      <c r="HO20" s="387"/>
      <c r="HP20" s="388"/>
      <c r="HQ20" s="389"/>
      <c r="HR20" s="387"/>
      <c r="HS20" s="388"/>
      <c r="HT20" s="389"/>
      <c r="HU20" s="387"/>
      <c r="HV20" s="388"/>
      <c r="HW20" s="389"/>
      <c r="HX20" s="387"/>
      <c r="HY20" s="388"/>
      <c r="HZ20" s="389"/>
    </row>
    <row r="21" spans="1:234" ht="61.5" customHeight="1" outlineLevel="1" thickBot="1">
      <c r="A21" s="423" t="s">
        <v>3098</v>
      </c>
      <c r="B21" s="424"/>
      <c r="C21" s="425"/>
      <c r="D21" s="247"/>
      <c r="E21" s="151" t="s">
        <v>1749</v>
      </c>
      <c r="F21" s="152"/>
      <c r="G21" s="248"/>
      <c r="H21" s="151" t="s">
        <v>1749</v>
      </c>
      <c r="I21" s="152"/>
      <c r="J21" s="248"/>
      <c r="K21" s="151" t="s">
        <v>1749</v>
      </c>
      <c r="L21" s="152"/>
      <c r="M21" s="248"/>
      <c r="N21" s="151" t="s">
        <v>1749</v>
      </c>
      <c r="O21" s="152"/>
      <c r="P21" s="248"/>
      <c r="Q21" s="151" t="s">
        <v>1749</v>
      </c>
      <c r="R21" s="152"/>
      <c r="S21" s="248"/>
      <c r="T21" s="151" t="s">
        <v>1749</v>
      </c>
      <c r="U21" s="152"/>
      <c r="V21" s="248"/>
      <c r="W21" s="151" t="s">
        <v>1749</v>
      </c>
      <c r="X21" s="152"/>
      <c r="Y21" s="248"/>
      <c r="Z21" s="151" t="s">
        <v>1749</v>
      </c>
      <c r="AA21" s="152"/>
      <c r="AB21" s="248"/>
      <c r="AC21" s="151" t="s">
        <v>1749</v>
      </c>
      <c r="AD21" s="152"/>
      <c r="AE21" s="248"/>
      <c r="AF21" s="151" t="s">
        <v>1749</v>
      </c>
      <c r="AG21" s="152"/>
      <c r="AH21" s="248"/>
      <c r="AI21" s="151" t="s">
        <v>1749</v>
      </c>
      <c r="AJ21" s="152"/>
      <c r="AK21" s="248"/>
      <c r="AL21" s="151" t="s">
        <v>1749</v>
      </c>
      <c r="AM21" s="152"/>
      <c r="AN21" s="248"/>
      <c r="AO21" s="151" t="s">
        <v>1749</v>
      </c>
      <c r="AP21" s="152"/>
      <c r="AQ21" s="248"/>
      <c r="AR21" s="151" t="s">
        <v>1749</v>
      </c>
      <c r="AS21" s="152"/>
      <c r="AT21" s="248"/>
      <c r="AU21" s="151" t="s">
        <v>1749</v>
      </c>
      <c r="AV21" s="152"/>
      <c r="AW21" s="248"/>
      <c r="AX21" s="151" t="s">
        <v>1749</v>
      </c>
      <c r="AY21" s="152"/>
      <c r="AZ21" s="248"/>
      <c r="BA21" s="151" t="s">
        <v>1749</v>
      </c>
      <c r="BB21" s="152"/>
      <c r="BC21" s="248"/>
      <c r="BD21" s="151" t="s">
        <v>1749</v>
      </c>
      <c r="BE21" s="152"/>
      <c r="BF21" s="248"/>
      <c r="BG21" s="151" t="s">
        <v>1749</v>
      </c>
      <c r="BH21" s="152"/>
      <c r="BI21" s="248"/>
      <c r="BJ21" s="151" t="s">
        <v>1749</v>
      </c>
      <c r="BK21" s="152"/>
      <c r="BL21" s="248"/>
      <c r="BM21" s="151" t="s">
        <v>1749</v>
      </c>
      <c r="BN21" s="152"/>
      <c r="BO21" s="248"/>
      <c r="BP21" s="151" t="s">
        <v>1749</v>
      </c>
      <c r="BQ21" s="152"/>
      <c r="BR21" s="248"/>
      <c r="BS21" s="151" t="s">
        <v>1749</v>
      </c>
      <c r="BT21" s="152"/>
      <c r="BU21" s="248"/>
      <c r="BV21" s="151" t="s">
        <v>1749</v>
      </c>
      <c r="BW21" s="152"/>
      <c r="BX21" s="248"/>
      <c r="BY21" s="151" t="s">
        <v>1749</v>
      </c>
      <c r="BZ21" s="152"/>
      <c r="CA21" s="248"/>
      <c r="CB21" s="151" t="s">
        <v>1749</v>
      </c>
      <c r="CC21" s="152"/>
      <c r="CD21" s="248"/>
      <c r="CE21" s="151" t="s">
        <v>1749</v>
      </c>
      <c r="CF21" s="152"/>
      <c r="CG21" s="248"/>
      <c r="CH21" s="151" t="s">
        <v>1749</v>
      </c>
      <c r="CI21" s="152"/>
      <c r="CJ21" s="248"/>
      <c r="CK21" s="151" t="s">
        <v>1749</v>
      </c>
      <c r="CL21" s="152"/>
      <c r="CM21" s="248"/>
      <c r="CN21" s="151" t="s">
        <v>1749</v>
      </c>
      <c r="CO21" s="152"/>
      <c r="CP21" s="248"/>
      <c r="CQ21" s="151" t="s">
        <v>1749</v>
      </c>
      <c r="CR21" s="152"/>
      <c r="CS21" s="248"/>
      <c r="CT21" s="151" t="s">
        <v>1749</v>
      </c>
      <c r="CU21" s="152"/>
      <c r="CV21" s="248"/>
      <c r="CW21" s="151" t="s">
        <v>1749</v>
      </c>
      <c r="CX21" s="152"/>
      <c r="CY21" s="248"/>
      <c r="CZ21" s="151" t="s">
        <v>1749</v>
      </c>
      <c r="DA21" s="152"/>
      <c r="DB21" s="248"/>
      <c r="DC21" s="151" t="s">
        <v>1749</v>
      </c>
      <c r="DD21" s="152"/>
      <c r="DE21" s="248"/>
      <c r="DF21" s="151" t="s">
        <v>1749</v>
      </c>
      <c r="DG21" s="152"/>
      <c r="DH21" s="248"/>
      <c r="DI21" s="151" t="s">
        <v>1749</v>
      </c>
      <c r="DJ21" s="152"/>
      <c r="DK21" s="248"/>
      <c r="DL21" s="151" t="s">
        <v>1749</v>
      </c>
      <c r="DM21" s="152"/>
      <c r="DN21" s="248"/>
      <c r="DO21" s="151" t="s">
        <v>1749</v>
      </c>
      <c r="DP21" s="152"/>
      <c r="DQ21" s="248"/>
      <c r="DR21" s="151" t="s">
        <v>1749</v>
      </c>
      <c r="DS21" s="152"/>
      <c r="DT21" s="248"/>
      <c r="DU21" s="151" t="s">
        <v>1749</v>
      </c>
      <c r="DV21" s="152"/>
      <c r="DW21" s="248"/>
      <c r="DX21" s="151" t="s">
        <v>1749</v>
      </c>
      <c r="DY21" s="152"/>
      <c r="DZ21" s="248"/>
      <c r="EA21" s="151" t="s">
        <v>1749</v>
      </c>
      <c r="EB21" s="152"/>
      <c r="EC21" s="248"/>
      <c r="ED21" s="151" t="s">
        <v>1749</v>
      </c>
      <c r="EE21" s="152"/>
      <c r="EF21" s="248"/>
      <c r="EG21" s="151" t="s">
        <v>1749</v>
      </c>
      <c r="EH21" s="152"/>
      <c r="EI21" s="248"/>
      <c r="EJ21" s="151" t="s">
        <v>1749</v>
      </c>
      <c r="EK21" s="152"/>
      <c r="EL21" s="248"/>
      <c r="EM21" s="151" t="s">
        <v>1749</v>
      </c>
      <c r="EN21" s="152"/>
      <c r="EO21" s="248"/>
      <c r="EP21" s="151" t="s">
        <v>1749</v>
      </c>
      <c r="EQ21" s="152"/>
      <c r="ER21" s="248"/>
      <c r="ES21" s="151" t="s">
        <v>1749</v>
      </c>
      <c r="ET21" s="152"/>
      <c r="EU21" s="248"/>
      <c r="EV21" s="151" t="s">
        <v>1749</v>
      </c>
      <c r="EW21" s="152"/>
      <c r="EX21" s="248"/>
      <c r="EY21" s="151" t="s">
        <v>1749</v>
      </c>
      <c r="EZ21" s="152"/>
      <c r="FA21" s="248"/>
      <c r="FB21" s="151" t="s">
        <v>1749</v>
      </c>
      <c r="FC21" s="152"/>
      <c r="FD21" s="248"/>
      <c r="FE21" s="151" t="s">
        <v>1749</v>
      </c>
      <c r="FF21" s="152"/>
      <c r="FG21" s="248"/>
      <c r="FH21" s="151" t="s">
        <v>1749</v>
      </c>
      <c r="FI21" s="152"/>
      <c r="FJ21" s="248"/>
      <c r="FK21" s="151" t="s">
        <v>1749</v>
      </c>
      <c r="FL21" s="152"/>
      <c r="FM21" s="248"/>
      <c r="FN21" s="151" t="s">
        <v>1749</v>
      </c>
      <c r="FO21" s="152"/>
      <c r="FP21" s="248"/>
      <c r="FQ21" s="151" t="s">
        <v>1749</v>
      </c>
      <c r="FR21" s="152"/>
      <c r="FS21" s="248"/>
      <c r="FT21" s="151" t="s">
        <v>1749</v>
      </c>
      <c r="FU21" s="152"/>
      <c r="FV21" s="248"/>
      <c r="FW21" s="151" t="s">
        <v>1749</v>
      </c>
      <c r="FX21" s="152"/>
      <c r="FY21" s="248"/>
      <c r="FZ21" s="151" t="s">
        <v>1749</v>
      </c>
      <c r="GA21" s="152"/>
      <c r="GB21" s="248"/>
      <c r="GC21" s="151" t="s">
        <v>1749</v>
      </c>
      <c r="GD21" s="152"/>
      <c r="GE21" s="248"/>
      <c r="GF21" s="151" t="s">
        <v>1749</v>
      </c>
      <c r="GG21" s="152"/>
      <c r="GH21" s="248"/>
      <c r="GI21" s="151" t="s">
        <v>1749</v>
      </c>
      <c r="GJ21" s="152"/>
      <c r="GK21" s="248"/>
      <c r="GL21" s="151" t="s">
        <v>1749</v>
      </c>
      <c r="GM21" s="152"/>
      <c r="GN21" s="248"/>
      <c r="GO21" s="151" t="s">
        <v>1749</v>
      </c>
      <c r="GP21" s="152"/>
      <c r="GQ21" s="248"/>
      <c r="GR21" s="151" t="s">
        <v>1749</v>
      </c>
      <c r="GS21" s="152"/>
      <c r="GT21" s="248"/>
      <c r="GU21" s="151" t="s">
        <v>1749</v>
      </c>
      <c r="GV21" s="152"/>
      <c r="GW21" s="248"/>
      <c r="GX21" s="151" t="s">
        <v>1749</v>
      </c>
      <c r="GY21" s="152"/>
      <c r="GZ21" s="248"/>
      <c r="HA21" s="151" t="s">
        <v>1749</v>
      </c>
      <c r="HB21" s="152"/>
      <c r="HC21" s="248"/>
      <c r="HD21" s="151" t="s">
        <v>1749</v>
      </c>
      <c r="HE21" s="152"/>
      <c r="HF21" s="248"/>
      <c r="HG21" s="151" t="s">
        <v>1749</v>
      </c>
      <c r="HH21" s="152"/>
      <c r="HI21" s="248"/>
      <c r="HJ21" s="151" t="s">
        <v>1749</v>
      </c>
      <c r="HK21" s="152"/>
      <c r="HL21" s="248"/>
      <c r="HM21" s="151" t="s">
        <v>1749</v>
      </c>
      <c r="HN21" s="152"/>
      <c r="HO21" s="248"/>
      <c r="HP21" s="151" t="s">
        <v>1749</v>
      </c>
      <c r="HQ21" s="152"/>
      <c r="HR21" s="248"/>
      <c r="HS21" s="151" t="s">
        <v>1749</v>
      </c>
      <c r="HT21" s="152"/>
      <c r="HU21" s="248"/>
      <c r="HV21" s="151" t="s">
        <v>1749</v>
      </c>
      <c r="HW21" s="152"/>
      <c r="HX21" s="248"/>
      <c r="HY21" s="151" t="s">
        <v>1749</v>
      </c>
      <c r="HZ21" s="152"/>
    </row>
    <row r="22" spans="1:234" s="192" customFormat="1" ht="39.75" customHeight="1" thickTop="1" thickBot="1">
      <c r="A22" s="471" t="s">
        <v>633</v>
      </c>
      <c r="B22" s="472"/>
      <c r="C22" s="473"/>
      <c r="D22" s="185" t="s">
        <v>735</v>
      </c>
      <c r="E22" s="186" t="s">
        <v>736</v>
      </c>
      <c r="F22" s="186" t="s">
        <v>737</v>
      </c>
      <c r="G22" s="187" t="s">
        <v>738</v>
      </c>
      <c r="H22" s="187" t="s">
        <v>739</v>
      </c>
      <c r="I22" s="187" t="s">
        <v>740</v>
      </c>
      <c r="J22" s="187" t="s">
        <v>741</v>
      </c>
      <c r="K22" s="187" t="s">
        <v>742</v>
      </c>
      <c r="L22" s="187" t="s">
        <v>743</v>
      </c>
      <c r="M22" s="187" t="s">
        <v>744</v>
      </c>
      <c r="N22" s="187" t="s">
        <v>745</v>
      </c>
      <c r="O22" s="187" t="s">
        <v>746</v>
      </c>
      <c r="P22" s="187" t="s">
        <v>747</v>
      </c>
      <c r="Q22" s="187" t="s">
        <v>748</v>
      </c>
      <c r="R22" s="187" t="s">
        <v>749</v>
      </c>
      <c r="S22" s="187" t="s">
        <v>750</v>
      </c>
      <c r="T22" s="188" t="s">
        <v>751</v>
      </c>
      <c r="U22" s="188" t="s">
        <v>752</v>
      </c>
      <c r="V22" s="188" t="s">
        <v>753</v>
      </c>
      <c r="W22" s="188" t="s">
        <v>754</v>
      </c>
      <c r="X22" s="188" t="s">
        <v>755</v>
      </c>
      <c r="Y22" s="188" t="s">
        <v>756</v>
      </c>
      <c r="Z22" s="188" t="s">
        <v>757</v>
      </c>
      <c r="AA22" s="187" t="s">
        <v>758</v>
      </c>
      <c r="AB22" s="189" t="s">
        <v>759</v>
      </c>
      <c r="AC22" s="188" t="s">
        <v>760</v>
      </c>
      <c r="AD22" s="188" t="s">
        <v>761</v>
      </c>
      <c r="AE22" s="188" t="s">
        <v>762</v>
      </c>
      <c r="AF22" s="188" t="s">
        <v>763</v>
      </c>
      <c r="AG22" s="188" t="s">
        <v>1704</v>
      </c>
      <c r="AH22" s="188" t="s">
        <v>764</v>
      </c>
      <c r="AI22" s="188" t="s">
        <v>765</v>
      </c>
      <c r="AJ22" s="190" t="s">
        <v>1751</v>
      </c>
      <c r="AK22" s="186" t="s">
        <v>2406</v>
      </c>
      <c r="AL22" s="186" t="s">
        <v>2407</v>
      </c>
      <c r="AM22" s="186" t="s">
        <v>2408</v>
      </c>
      <c r="AN22" s="191" t="s">
        <v>2217</v>
      </c>
      <c r="AO22" s="187" t="s">
        <v>2219</v>
      </c>
      <c r="AP22" s="187" t="s">
        <v>2220</v>
      </c>
      <c r="AQ22" s="187" t="s">
        <v>2222</v>
      </c>
      <c r="AR22" s="187" t="s">
        <v>2224</v>
      </c>
      <c r="AS22" s="187" t="s">
        <v>2226</v>
      </c>
      <c r="AT22" s="187" t="s">
        <v>2227</v>
      </c>
      <c r="AU22" s="187" t="s">
        <v>2228</v>
      </c>
      <c r="AV22" s="187" t="s">
        <v>2229</v>
      </c>
      <c r="AW22" s="187" t="s">
        <v>2230</v>
      </c>
      <c r="AX22" s="187" t="s">
        <v>2232</v>
      </c>
      <c r="AY22" s="187" t="s">
        <v>2234</v>
      </c>
      <c r="AZ22" s="187" t="s">
        <v>2236</v>
      </c>
      <c r="BA22" s="188" t="s">
        <v>2238</v>
      </c>
      <c r="BB22" s="188" t="s">
        <v>2240</v>
      </c>
      <c r="BC22" s="188" t="s">
        <v>2242</v>
      </c>
      <c r="BD22" s="188" t="s">
        <v>2244</v>
      </c>
      <c r="BE22" s="188" t="s">
        <v>2246</v>
      </c>
      <c r="BF22" s="188" t="s">
        <v>2248</v>
      </c>
      <c r="BG22" s="188" t="s">
        <v>2250</v>
      </c>
      <c r="BH22" s="188" t="s">
        <v>2251</v>
      </c>
      <c r="BI22" s="187" t="s">
        <v>2252</v>
      </c>
      <c r="BJ22" s="188" t="s">
        <v>2253</v>
      </c>
      <c r="BK22" s="188" t="s">
        <v>2254</v>
      </c>
      <c r="BL22" s="188" t="s">
        <v>2255</v>
      </c>
      <c r="BM22" s="188" t="s">
        <v>2256</v>
      </c>
      <c r="BN22" s="188" t="s">
        <v>2307</v>
      </c>
      <c r="BO22" s="188" t="s">
        <v>2257</v>
      </c>
      <c r="BP22" s="187" t="s">
        <v>2258</v>
      </c>
      <c r="BQ22" s="190" t="s">
        <v>1751</v>
      </c>
      <c r="BR22" s="186" t="s">
        <v>2409</v>
      </c>
      <c r="BS22" s="186" t="s">
        <v>2410</v>
      </c>
      <c r="BT22" s="186" t="s">
        <v>2411</v>
      </c>
      <c r="BU22" s="187" t="s">
        <v>2312</v>
      </c>
      <c r="BV22" s="187" t="s">
        <v>2314</v>
      </c>
      <c r="BW22" s="187" t="s">
        <v>2316</v>
      </c>
      <c r="BX22" s="187" t="s">
        <v>2317</v>
      </c>
      <c r="BY22" s="187" t="s">
        <v>2319</v>
      </c>
      <c r="BZ22" s="187" t="s">
        <v>2321</v>
      </c>
      <c r="CA22" s="187" t="s">
        <v>2323</v>
      </c>
      <c r="CB22" s="187" t="s">
        <v>2325</v>
      </c>
      <c r="CC22" s="187" t="s">
        <v>2327</v>
      </c>
      <c r="CD22" s="187" t="s">
        <v>2329</v>
      </c>
      <c r="CE22" s="187" t="s">
        <v>2331</v>
      </c>
      <c r="CF22" s="187" t="s">
        <v>2333</v>
      </c>
      <c r="CG22" s="187" t="s">
        <v>2335</v>
      </c>
      <c r="CH22" s="188" t="s">
        <v>2337</v>
      </c>
      <c r="CI22" s="188" t="s">
        <v>2339</v>
      </c>
      <c r="CJ22" s="188" t="s">
        <v>2341</v>
      </c>
      <c r="CK22" s="188" t="s">
        <v>2343</v>
      </c>
      <c r="CL22" s="188" t="s">
        <v>2345</v>
      </c>
      <c r="CM22" s="188" t="s">
        <v>2347</v>
      </c>
      <c r="CN22" s="188" t="s">
        <v>2349</v>
      </c>
      <c r="CO22" s="188" t="s">
        <v>2351</v>
      </c>
      <c r="CP22" s="187" t="s">
        <v>2353</v>
      </c>
      <c r="CQ22" s="188" t="s">
        <v>2355</v>
      </c>
      <c r="CR22" s="188" t="s">
        <v>2357</v>
      </c>
      <c r="CS22" s="188" t="s">
        <v>2359</v>
      </c>
      <c r="CT22" s="188" t="s">
        <v>2361</v>
      </c>
      <c r="CU22" s="188" t="s">
        <v>1703</v>
      </c>
      <c r="CV22" s="188" t="s">
        <v>2364</v>
      </c>
      <c r="CW22" s="188" t="s">
        <v>2366</v>
      </c>
      <c r="CX22" s="190" t="s">
        <v>1751</v>
      </c>
      <c r="CY22" s="186" t="s">
        <v>2412</v>
      </c>
      <c r="CZ22" s="186" t="s">
        <v>2413</v>
      </c>
      <c r="DA22" s="186" t="s">
        <v>2414</v>
      </c>
      <c r="DB22" s="187" t="s">
        <v>2434</v>
      </c>
      <c r="DC22" s="187" t="s">
        <v>2436</v>
      </c>
      <c r="DD22" s="187" t="s">
        <v>2438</v>
      </c>
      <c r="DE22" s="187" t="s">
        <v>2440</v>
      </c>
      <c r="DF22" s="187" t="s">
        <v>2441</v>
      </c>
      <c r="DG22" s="187" t="s">
        <v>2443</v>
      </c>
      <c r="DH22" s="187" t="s">
        <v>2445</v>
      </c>
      <c r="DI22" s="187" t="s">
        <v>2447</v>
      </c>
      <c r="DJ22" s="187" t="s">
        <v>1036</v>
      </c>
      <c r="DK22" s="187" t="s">
        <v>1038</v>
      </c>
      <c r="DL22" s="187" t="s">
        <v>1040</v>
      </c>
      <c r="DM22" s="187" t="s">
        <v>1042</v>
      </c>
      <c r="DN22" s="187" t="s">
        <v>1044</v>
      </c>
      <c r="DO22" s="188" t="s">
        <v>1046</v>
      </c>
      <c r="DP22" s="188" t="s">
        <v>1048</v>
      </c>
      <c r="DQ22" s="188" t="s">
        <v>1050</v>
      </c>
      <c r="DR22" s="188" t="s">
        <v>1052</v>
      </c>
      <c r="DS22" s="188" t="s">
        <v>1054</v>
      </c>
      <c r="DT22" s="188" t="s">
        <v>1056</v>
      </c>
      <c r="DU22" s="188" t="s">
        <v>1058</v>
      </c>
      <c r="DV22" s="188" t="s">
        <v>1060</v>
      </c>
      <c r="DW22" s="187" t="s">
        <v>1062</v>
      </c>
      <c r="DX22" s="188" t="s">
        <v>1064</v>
      </c>
      <c r="DY22" s="188" t="s">
        <v>1066</v>
      </c>
      <c r="DZ22" s="188" t="s">
        <v>1068</v>
      </c>
      <c r="EA22" s="188" t="s">
        <v>1070</v>
      </c>
      <c r="EB22" s="188" t="s">
        <v>1697</v>
      </c>
      <c r="EC22" s="188" t="s">
        <v>1073</v>
      </c>
      <c r="ED22" s="188" t="s">
        <v>1075</v>
      </c>
      <c r="EE22" s="190" t="s">
        <v>1751</v>
      </c>
      <c r="EF22" s="186" t="s">
        <v>2415</v>
      </c>
      <c r="EG22" s="186" t="s">
        <v>2416</v>
      </c>
      <c r="EH22" s="186" t="s">
        <v>2417</v>
      </c>
      <c r="EI22" s="187" t="s">
        <v>3293</v>
      </c>
      <c r="EJ22" s="187" t="s">
        <v>3295</v>
      </c>
      <c r="EK22" s="187" t="s">
        <v>3297</v>
      </c>
      <c r="EL22" s="187" t="s">
        <v>3299</v>
      </c>
      <c r="EM22" s="187" t="s">
        <v>3301</v>
      </c>
      <c r="EN22" s="187" t="s">
        <v>3302</v>
      </c>
      <c r="EO22" s="187" t="s">
        <v>3304</v>
      </c>
      <c r="EP22" s="187" t="s">
        <v>3306</v>
      </c>
      <c r="EQ22" s="187" t="s">
        <v>3308</v>
      </c>
      <c r="ER22" s="187" t="s">
        <v>3310</v>
      </c>
      <c r="ES22" s="187" t="s">
        <v>3312</v>
      </c>
      <c r="ET22" s="187" t="s">
        <v>3314</v>
      </c>
      <c r="EU22" s="187" t="s">
        <v>1677</v>
      </c>
      <c r="EV22" s="188" t="s">
        <v>1679</v>
      </c>
      <c r="EW22" s="188" t="s">
        <v>1681</v>
      </c>
      <c r="EX22" s="188" t="s">
        <v>1683</v>
      </c>
      <c r="EY22" s="188" t="s">
        <v>1685</v>
      </c>
      <c r="EZ22" s="188" t="s">
        <v>1687</v>
      </c>
      <c r="FA22" s="188" t="s">
        <v>1689</v>
      </c>
      <c r="FB22" s="188" t="s">
        <v>1691</v>
      </c>
      <c r="FC22" s="188" t="s">
        <v>1693</v>
      </c>
      <c r="FD22" s="187" t="s">
        <v>2688</v>
      </c>
      <c r="FE22" s="188" t="s">
        <v>2690</v>
      </c>
      <c r="FF22" s="188" t="s">
        <v>2692</v>
      </c>
      <c r="FG22" s="188" t="s">
        <v>2694</v>
      </c>
      <c r="FH22" s="188" t="s">
        <v>2696</v>
      </c>
      <c r="FI22" s="188" t="s">
        <v>1698</v>
      </c>
      <c r="FJ22" s="188" t="s">
        <v>2699</v>
      </c>
      <c r="FK22" s="188" t="s">
        <v>2701</v>
      </c>
      <c r="FL22" s="190" t="s">
        <v>1751</v>
      </c>
      <c r="FM22" s="186" t="s">
        <v>2418</v>
      </c>
      <c r="FN22" s="186" t="s">
        <v>2419</v>
      </c>
      <c r="FO22" s="186" t="s">
        <v>2419</v>
      </c>
      <c r="FP22" s="187" t="s">
        <v>2747</v>
      </c>
      <c r="FQ22" s="187" t="s">
        <v>2749</v>
      </c>
      <c r="FR22" s="187" t="s">
        <v>2751</v>
      </c>
      <c r="FS22" s="187" t="s">
        <v>2753</v>
      </c>
      <c r="FT22" s="187" t="s">
        <v>2755</v>
      </c>
      <c r="FU22" s="187" t="s">
        <v>2757</v>
      </c>
      <c r="FV22" s="187" t="s">
        <v>2759</v>
      </c>
      <c r="FW22" s="187" t="s">
        <v>2761</v>
      </c>
      <c r="FX22" s="187" t="s">
        <v>2763</v>
      </c>
      <c r="FY22" s="187" t="s">
        <v>2765</v>
      </c>
      <c r="FZ22" s="187" t="s">
        <v>2767</v>
      </c>
      <c r="GA22" s="187" t="s">
        <v>2769</v>
      </c>
      <c r="GB22" s="187" t="s">
        <v>2771</v>
      </c>
      <c r="GC22" s="188" t="s">
        <v>2773</v>
      </c>
      <c r="GD22" s="188" t="s">
        <v>2775</v>
      </c>
      <c r="GE22" s="188" t="s">
        <v>2777</v>
      </c>
      <c r="GF22" s="188" t="s">
        <v>2779</v>
      </c>
      <c r="GG22" s="188" t="s">
        <v>2781</v>
      </c>
      <c r="GH22" s="188" t="s">
        <v>2783</v>
      </c>
      <c r="GI22" s="188" t="s">
        <v>2785</v>
      </c>
      <c r="GJ22" s="188" t="s">
        <v>2787</v>
      </c>
      <c r="GK22" s="187" t="s">
        <v>2789</v>
      </c>
      <c r="GL22" s="188" t="s">
        <v>2791</v>
      </c>
      <c r="GM22" s="188" t="s">
        <v>2793</v>
      </c>
      <c r="GN22" s="188" t="s">
        <v>2795</v>
      </c>
      <c r="GO22" s="188" t="s">
        <v>2797</v>
      </c>
      <c r="GP22" s="188" t="s">
        <v>1699</v>
      </c>
      <c r="GQ22" s="188" t="s">
        <v>2800</v>
      </c>
      <c r="GR22" s="188" t="s">
        <v>2802</v>
      </c>
      <c r="GS22" s="190" t="s">
        <v>1751</v>
      </c>
      <c r="GT22" s="186" t="s">
        <v>2421</v>
      </c>
      <c r="GU22" s="186" t="s">
        <v>2422</v>
      </c>
      <c r="GV22" s="186" t="s">
        <v>2423</v>
      </c>
      <c r="GW22" s="187" t="s">
        <v>2852</v>
      </c>
      <c r="GX22" s="187" t="s">
        <v>2854</v>
      </c>
      <c r="GY22" s="187" t="s">
        <v>2856</v>
      </c>
      <c r="GZ22" s="187" t="s">
        <v>2858</v>
      </c>
      <c r="HA22" s="187" t="s">
        <v>2860</v>
      </c>
      <c r="HB22" s="187" t="s">
        <v>2862</v>
      </c>
      <c r="HC22" s="187" t="s">
        <v>2864</v>
      </c>
      <c r="HD22" s="187" t="s">
        <v>2866</v>
      </c>
      <c r="HE22" s="187" t="s">
        <v>2868</v>
      </c>
      <c r="HF22" s="187" t="s">
        <v>2870</v>
      </c>
      <c r="HG22" s="187" t="s">
        <v>2872</v>
      </c>
      <c r="HH22" s="187" t="s">
        <v>2874</v>
      </c>
      <c r="HI22" s="187" t="s">
        <v>2876</v>
      </c>
      <c r="HJ22" s="188" t="s">
        <v>2878</v>
      </c>
      <c r="HK22" s="188" t="s">
        <v>2880</v>
      </c>
      <c r="HL22" s="188" t="s">
        <v>1801</v>
      </c>
      <c r="HM22" s="188" t="s">
        <v>1803</v>
      </c>
      <c r="HN22" s="188" t="s">
        <v>1805</v>
      </c>
      <c r="HO22" s="188" t="s">
        <v>1807</v>
      </c>
      <c r="HP22" s="188" t="s">
        <v>1809</v>
      </c>
      <c r="HQ22" s="188" t="s">
        <v>1811</v>
      </c>
      <c r="HR22" s="188" t="s">
        <v>1813</v>
      </c>
      <c r="HS22" s="188" t="s">
        <v>1815</v>
      </c>
      <c r="HT22" s="188" t="s">
        <v>1817</v>
      </c>
      <c r="HU22" s="188" t="s">
        <v>1819</v>
      </c>
      <c r="HV22" s="188" t="s">
        <v>1821</v>
      </c>
      <c r="HW22" s="188" t="s">
        <v>1700</v>
      </c>
      <c r="HX22" s="188" t="s">
        <v>1824</v>
      </c>
      <c r="HY22" s="188" t="s">
        <v>1826</v>
      </c>
      <c r="HZ22" s="190" t="s">
        <v>1751</v>
      </c>
    </row>
    <row r="23" spans="1:234" ht="343.5" customHeight="1" thickBot="1">
      <c r="A23" s="422" t="s">
        <v>3099</v>
      </c>
      <c r="B23" s="403"/>
      <c r="C23" s="404"/>
      <c r="D23" s="135" t="s">
        <v>3100</v>
      </c>
      <c r="E23" s="136"/>
      <c r="F23" s="137"/>
      <c r="G23" s="138" t="s">
        <v>3101</v>
      </c>
      <c r="H23" s="139" t="s">
        <v>3102</v>
      </c>
      <c r="I23" s="139" t="s">
        <v>3103</v>
      </c>
      <c r="J23" s="139" t="s">
        <v>3104</v>
      </c>
      <c r="K23" s="139" t="s">
        <v>3105</v>
      </c>
      <c r="L23" s="139" t="s">
        <v>3106</v>
      </c>
      <c r="M23" s="139"/>
      <c r="N23" s="139"/>
      <c r="O23" s="139"/>
      <c r="P23" s="139"/>
      <c r="Q23" s="139"/>
      <c r="R23" s="139"/>
      <c r="S23" s="139"/>
      <c r="T23" s="140"/>
      <c r="U23" s="140"/>
      <c r="V23" s="140"/>
      <c r="W23" s="140"/>
      <c r="X23" s="140"/>
      <c r="Y23" s="140"/>
      <c r="Z23" s="140"/>
      <c r="AA23" s="139"/>
      <c r="AB23" s="138"/>
      <c r="AC23" s="140"/>
      <c r="AD23" s="140"/>
      <c r="AE23" s="140"/>
      <c r="AF23" s="140"/>
      <c r="AG23" s="140"/>
      <c r="AH23" s="140"/>
      <c r="AI23" s="140"/>
      <c r="AJ23" s="100"/>
      <c r="AK23" s="141" t="s">
        <v>3107</v>
      </c>
      <c r="AL23" s="136"/>
      <c r="AM23" s="137"/>
      <c r="AN23" s="138" t="s">
        <v>3108</v>
      </c>
      <c r="AO23" s="139" t="s">
        <v>3109</v>
      </c>
      <c r="AP23" s="139" t="s">
        <v>3103</v>
      </c>
      <c r="AQ23" s="139" t="s">
        <v>3110</v>
      </c>
      <c r="AR23" s="139"/>
      <c r="AS23" s="139"/>
      <c r="AT23" s="139"/>
      <c r="AU23" s="139"/>
      <c r="AV23" s="139"/>
      <c r="AW23" s="139"/>
      <c r="AX23" s="139"/>
      <c r="AY23" s="139"/>
      <c r="AZ23" s="139"/>
      <c r="BA23" s="140"/>
      <c r="BB23" s="140"/>
      <c r="BC23" s="140"/>
      <c r="BD23" s="140"/>
      <c r="BE23" s="140"/>
      <c r="BF23" s="140"/>
      <c r="BG23" s="140"/>
      <c r="BH23" s="140"/>
      <c r="BI23" s="139"/>
      <c r="BJ23" s="140"/>
      <c r="BK23" s="140"/>
      <c r="BL23" s="140"/>
      <c r="BM23" s="140"/>
      <c r="BN23" s="140"/>
      <c r="BO23" s="140"/>
      <c r="BP23" s="140"/>
      <c r="BQ23" s="100"/>
      <c r="BR23" s="141" t="s">
        <v>3111</v>
      </c>
      <c r="BS23" s="136"/>
      <c r="BT23" s="137"/>
      <c r="BU23" s="138" t="s">
        <v>3112</v>
      </c>
      <c r="BV23" s="139" t="s">
        <v>3113</v>
      </c>
      <c r="BW23" s="139" t="s">
        <v>3114</v>
      </c>
      <c r="BX23" s="139" t="s">
        <v>3115</v>
      </c>
      <c r="BY23" s="139" t="s">
        <v>3116</v>
      </c>
      <c r="BZ23" s="139" t="s">
        <v>3117</v>
      </c>
      <c r="CA23" s="139" t="s">
        <v>3118</v>
      </c>
      <c r="CB23" s="139" t="s">
        <v>3119</v>
      </c>
      <c r="CC23" s="139" t="s">
        <v>3120</v>
      </c>
      <c r="CD23" s="139" t="s">
        <v>3121</v>
      </c>
      <c r="CE23" s="139" t="s">
        <v>3122</v>
      </c>
      <c r="CF23" s="139" t="s">
        <v>3123</v>
      </c>
      <c r="CG23" s="139"/>
      <c r="CH23" s="140"/>
      <c r="CI23" s="140"/>
      <c r="CJ23" s="140"/>
      <c r="CK23" s="140"/>
      <c r="CL23" s="140"/>
      <c r="CM23" s="140"/>
      <c r="CN23" s="140"/>
      <c r="CO23" s="140"/>
      <c r="CP23" s="139"/>
      <c r="CQ23" s="140"/>
      <c r="CR23" s="140"/>
      <c r="CS23" s="140"/>
      <c r="CT23" s="140"/>
      <c r="CU23" s="140"/>
      <c r="CV23" s="140"/>
      <c r="CW23" s="140"/>
      <c r="CX23" s="100"/>
      <c r="CY23" s="141" t="s">
        <v>3124</v>
      </c>
      <c r="CZ23" s="136"/>
      <c r="DA23" s="137"/>
      <c r="DB23" s="138" t="s">
        <v>3125</v>
      </c>
      <c r="DC23" s="139" t="s">
        <v>3126</v>
      </c>
      <c r="DD23" s="139" t="s">
        <v>3127</v>
      </c>
      <c r="DE23" s="139" t="s">
        <v>3103</v>
      </c>
      <c r="DF23" s="139"/>
      <c r="DG23" s="139"/>
      <c r="DH23" s="139"/>
      <c r="DI23" s="139"/>
      <c r="DJ23" s="139"/>
      <c r="DK23" s="139"/>
      <c r="DL23" s="139"/>
      <c r="DM23" s="139"/>
      <c r="DN23" s="139"/>
      <c r="DO23" s="140"/>
      <c r="DP23" s="140"/>
      <c r="DQ23" s="140"/>
      <c r="DR23" s="140"/>
      <c r="DS23" s="140"/>
      <c r="DT23" s="140"/>
      <c r="DU23" s="140"/>
      <c r="DV23" s="140"/>
      <c r="DW23" s="139"/>
      <c r="DX23" s="140"/>
      <c r="DY23" s="140"/>
      <c r="DZ23" s="140"/>
      <c r="EA23" s="140"/>
      <c r="EB23" s="140"/>
      <c r="EC23" s="140"/>
      <c r="ED23" s="140"/>
      <c r="EE23" s="100"/>
      <c r="EF23" s="141" t="s">
        <v>3128</v>
      </c>
      <c r="EG23" s="136"/>
      <c r="EH23" s="137"/>
      <c r="EI23" s="138" t="s">
        <v>3129</v>
      </c>
      <c r="EJ23" s="139" t="s">
        <v>3130</v>
      </c>
      <c r="EK23" s="139" t="s">
        <v>3130</v>
      </c>
      <c r="EL23" s="139" t="s">
        <v>3131</v>
      </c>
      <c r="EM23" s="139" t="s">
        <v>3132</v>
      </c>
      <c r="EN23" s="139" t="s">
        <v>3133</v>
      </c>
      <c r="EO23" s="139" t="s">
        <v>3134</v>
      </c>
      <c r="EP23" s="139" t="s">
        <v>3135</v>
      </c>
      <c r="EQ23" s="139" t="s">
        <v>3579</v>
      </c>
      <c r="ER23" s="139"/>
      <c r="ES23" s="139"/>
      <c r="ET23" s="139"/>
      <c r="EU23" s="139"/>
      <c r="EV23" s="140"/>
      <c r="EW23" s="140"/>
      <c r="EX23" s="140"/>
      <c r="EY23" s="140"/>
      <c r="EZ23" s="140"/>
      <c r="FA23" s="140"/>
      <c r="FB23" s="140"/>
      <c r="FC23" s="140"/>
      <c r="FD23" s="139"/>
      <c r="FE23" s="140"/>
      <c r="FF23" s="140"/>
      <c r="FG23" s="140"/>
      <c r="FH23" s="140"/>
      <c r="FI23" s="140"/>
      <c r="FJ23" s="140"/>
      <c r="FK23" s="140"/>
      <c r="FL23" s="100"/>
      <c r="FM23" s="141" t="s">
        <v>1328</v>
      </c>
      <c r="FN23" s="136"/>
      <c r="FO23" s="137"/>
      <c r="FP23" s="138" t="s">
        <v>1329</v>
      </c>
      <c r="FQ23" s="139" t="s">
        <v>1330</v>
      </c>
      <c r="FR23" s="139" t="s">
        <v>1331</v>
      </c>
      <c r="FS23" s="139" t="s">
        <v>1332</v>
      </c>
      <c r="FT23" s="139"/>
      <c r="FU23" s="139"/>
      <c r="FV23" s="139"/>
      <c r="FW23" s="139"/>
      <c r="FX23" s="139"/>
      <c r="FY23" s="139"/>
      <c r="FZ23" s="139"/>
      <c r="GA23" s="139"/>
      <c r="GB23" s="139"/>
      <c r="GC23" s="140"/>
      <c r="GD23" s="140"/>
      <c r="GE23" s="140"/>
      <c r="GF23" s="140"/>
      <c r="GG23" s="140"/>
      <c r="GH23" s="140"/>
      <c r="GI23" s="140"/>
      <c r="GJ23" s="140"/>
      <c r="GK23" s="139"/>
      <c r="GL23" s="140"/>
      <c r="GM23" s="140"/>
      <c r="GN23" s="140"/>
      <c r="GO23" s="140"/>
      <c r="GP23" s="140"/>
      <c r="GQ23" s="140"/>
      <c r="GR23" s="140"/>
      <c r="GS23" s="100"/>
      <c r="GT23" s="141" t="s">
        <v>1333</v>
      </c>
      <c r="GU23" s="136"/>
      <c r="GV23" s="137"/>
      <c r="GW23" s="138" t="s">
        <v>1334</v>
      </c>
      <c r="GX23" s="139" t="s">
        <v>3109</v>
      </c>
      <c r="GY23" s="139" t="s">
        <v>1335</v>
      </c>
      <c r="GZ23" s="139" t="s">
        <v>1336</v>
      </c>
      <c r="HA23" s="139" t="s">
        <v>1337</v>
      </c>
      <c r="HB23" s="139"/>
      <c r="HC23" s="139"/>
      <c r="HD23" s="139"/>
      <c r="HE23" s="139"/>
      <c r="HF23" s="139"/>
      <c r="HG23" s="139"/>
      <c r="HH23" s="139"/>
      <c r="HI23" s="139"/>
      <c r="HJ23" s="140"/>
      <c r="HK23" s="140"/>
      <c r="HL23" s="140"/>
      <c r="HM23" s="140"/>
      <c r="HN23" s="140"/>
      <c r="HO23" s="140"/>
      <c r="HP23" s="140"/>
      <c r="HQ23" s="140"/>
      <c r="HR23" s="139"/>
      <c r="HS23" s="140"/>
      <c r="HT23" s="140"/>
      <c r="HU23" s="140"/>
      <c r="HV23" s="140"/>
      <c r="HW23" s="140"/>
      <c r="HX23" s="140"/>
      <c r="HY23" s="140"/>
      <c r="HZ23" s="100"/>
    </row>
    <row r="24" spans="1:234" ht="45" customHeight="1" outlineLevel="1" thickBot="1">
      <c r="A24" s="402" t="s">
        <v>1338</v>
      </c>
      <c r="B24" s="403"/>
      <c r="C24" s="404"/>
      <c r="D24" s="465"/>
      <c r="E24" s="466"/>
      <c r="F24" s="466"/>
      <c r="G24" s="466"/>
      <c r="H24" s="466"/>
      <c r="I24" s="466"/>
      <c r="J24" s="466"/>
      <c r="K24" s="466"/>
      <c r="L24" s="466"/>
      <c r="M24" s="466"/>
      <c r="N24" s="466"/>
      <c r="O24" s="466"/>
      <c r="P24" s="466"/>
      <c r="Q24" s="466"/>
      <c r="R24" s="466"/>
      <c r="S24" s="466"/>
      <c r="T24" s="466"/>
      <c r="U24" s="466"/>
      <c r="V24" s="466"/>
      <c r="W24" s="466"/>
      <c r="X24" s="466"/>
      <c r="Y24" s="466"/>
      <c r="Z24" s="466"/>
      <c r="AA24" s="466"/>
      <c r="AB24" s="466"/>
      <c r="AC24" s="466"/>
      <c r="AD24" s="466"/>
      <c r="AE24" s="466"/>
      <c r="AF24" s="466"/>
      <c r="AG24" s="466"/>
      <c r="AH24" s="466"/>
      <c r="AI24" s="466"/>
      <c r="AJ24" s="468"/>
      <c r="AK24" s="465"/>
      <c r="AL24" s="466"/>
      <c r="AM24" s="466"/>
      <c r="AN24" s="466"/>
      <c r="AO24" s="466"/>
      <c r="AP24" s="466"/>
      <c r="AQ24" s="466"/>
      <c r="AR24" s="466"/>
      <c r="AS24" s="466"/>
      <c r="AT24" s="466"/>
      <c r="AU24" s="466"/>
      <c r="AV24" s="466"/>
      <c r="AW24" s="466"/>
      <c r="AX24" s="466"/>
      <c r="AY24" s="466"/>
      <c r="AZ24" s="466"/>
      <c r="BA24" s="466"/>
      <c r="BB24" s="466"/>
      <c r="BC24" s="466"/>
      <c r="BD24" s="466"/>
      <c r="BE24" s="466"/>
      <c r="BF24" s="466"/>
      <c r="BG24" s="466"/>
      <c r="BH24" s="466"/>
      <c r="BI24" s="466"/>
      <c r="BJ24" s="466"/>
      <c r="BK24" s="466"/>
      <c r="BL24" s="466"/>
      <c r="BM24" s="466"/>
      <c r="BN24" s="466"/>
      <c r="BO24" s="466"/>
      <c r="BP24" s="466"/>
      <c r="BQ24" s="468"/>
      <c r="BR24" s="465"/>
      <c r="BS24" s="466"/>
      <c r="BT24" s="466"/>
      <c r="BU24" s="466"/>
      <c r="BV24" s="466"/>
      <c r="BW24" s="466"/>
      <c r="BX24" s="466"/>
      <c r="BY24" s="466"/>
      <c r="BZ24" s="466"/>
      <c r="CA24" s="466"/>
      <c r="CB24" s="466"/>
      <c r="CC24" s="466"/>
      <c r="CD24" s="466"/>
      <c r="CE24" s="466"/>
      <c r="CF24" s="466"/>
      <c r="CG24" s="466"/>
      <c r="CH24" s="466"/>
      <c r="CI24" s="466"/>
      <c r="CJ24" s="466"/>
      <c r="CK24" s="466"/>
      <c r="CL24" s="466"/>
      <c r="CM24" s="466"/>
      <c r="CN24" s="466"/>
      <c r="CO24" s="466"/>
      <c r="CP24" s="466"/>
      <c r="CQ24" s="466"/>
      <c r="CR24" s="466"/>
      <c r="CS24" s="466"/>
      <c r="CT24" s="466"/>
      <c r="CU24" s="466"/>
      <c r="CV24" s="466"/>
      <c r="CW24" s="466"/>
      <c r="CX24" s="468"/>
      <c r="CY24" s="465"/>
      <c r="CZ24" s="466"/>
      <c r="DA24" s="466"/>
      <c r="DB24" s="466"/>
      <c r="DC24" s="466"/>
      <c r="DD24" s="466"/>
      <c r="DE24" s="466"/>
      <c r="DF24" s="466"/>
      <c r="DG24" s="466"/>
      <c r="DH24" s="466"/>
      <c r="DI24" s="466"/>
      <c r="DJ24" s="466"/>
      <c r="DK24" s="466"/>
      <c r="DL24" s="466"/>
      <c r="DM24" s="466"/>
      <c r="DN24" s="466"/>
      <c r="DO24" s="466"/>
      <c r="DP24" s="466"/>
      <c r="DQ24" s="466"/>
      <c r="DR24" s="466"/>
      <c r="DS24" s="466"/>
      <c r="DT24" s="466"/>
      <c r="DU24" s="466"/>
      <c r="DV24" s="466"/>
      <c r="DW24" s="466"/>
      <c r="DX24" s="466"/>
      <c r="DY24" s="466"/>
      <c r="DZ24" s="466"/>
      <c r="EA24" s="466"/>
      <c r="EB24" s="466"/>
      <c r="EC24" s="466"/>
      <c r="ED24" s="466"/>
      <c r="EE24" s="468"/>
      <c r="EF24" s="465"/>
      <c r="EG24" s="466"/>
      <c r="EH24" s="466"/>
      <c r="EI24" s="466"/>
      <c r="EJ24" s="466"/>
      <c r="EK24" s="466"/>
      <c r="EL24" s="466"/>
      <c r="EM24" s="466"/>
      <c r="EN24" s="466"/>
      <c r="EO24" s="466"/>
      <c r="EP24" s="466"/>
      <c r="EQ24" s="466"/>
      <c r="ER24" s="466"/>
      <c r="ES24" s="466"/>
      <c r="ET24" s="466"/>
      <c r="EU24" s="466"/>
      <c r="EV24" s="466"/>
      <c r="EW24" s="466"/>
      <c r="EX24" s="466"/>
      <c r="EY24" s="466"/>
      <c r="EZ24" s="466"/>
      <c r="FA24" s="466"/>
      <c r="FB24" s="466"/>
      <c r="FC24" s="466"/>
      <c r="FD24" s="466"/>
      <c r="FE24" s="466"/>
      <c r="FF24" s="466"/>
      <c r="FG24" s="466"/>
      <c r="FH24" s="466"/>
      <c r="FI24" s="466"/>
      <c r="FJ24" s="466"/>
      <c r="FK24" s="466"/>
      <c r="FL24" s="468"/>
      <c r="FM24" s="465"/>
      <c r="FN24" s="466"/>
      <c r="FO24" s="466"/>
      <c r="FP24" s="466"/>
      <c r="FQ24" s="466"/>
      <c r="FR24" s="466"/>
      <c r="FS24" s="466"/>
      <c r="FT24" s="466"/>
      <c r="FU24" s="466"/>
      <c r="FV24" s="466"/>
      <c r="FW24" s="466"/>
      <c r="FX24" s="466"/>
      <c r="FY24" s="466"/>
      <c r="FZ24" s="466"/>
      <c r="GA24" s="466"/>
      <c r="GB24" s="466"/>
      <c r="GC24" s="466"/>
      <c r="GD24" s="466"/>
      <c r="GE24" s="466"/>
      <c r="GF24" s="466"/>
      <c r="GG24" s="466"/>
      <c r="GH24" s="466"/>
      <c r="GI24" s="466"/>
      <c r="GJ24" s="466"/>
      <c r="GK24" s="466"/>
      <c r="GL24" s="466"/>
      <c r="GM24" s="466"/>
      <c r="GN24" s="466"/>
      <c r="GO24" s="466"/>
      <c r="GP24" s="466"/>
      <c r="GQ24" s="466"/>
      <c r="GR24" s="466"/>
      <c r="GS24" s="468"/>
      <c r="GT24" s="465"/>
      <c r="GU24" s="466"/>
      <c r="GV24" s="466"/>
      <c r="GW24" s="466"/>
      <c r="GX24" s="466"/>
      <c r="GY24" s="466"/>
      <c r="GZ24" s="466"/>
      <c r="HA24" s="466"/>
      <c r="HB24" s="466"/>
      <c r="HC24" s="466"/>
      <c r="HD24" s="466"/>
      <c r="HE24" s="466"/>
      <c r="HF24" s="466"/>
      <c r="HG24" s="466"/>
      <c r="HH24" s="466"/>
      <c r="HI24" s="466"/>
      <c r="HJ24" s="466"/>
      <c r="HK24" s="466"/>
      <c r="HL24" s="466"/>
      <c r="HM24" s="466"/>
      <c r="HN24" s="466"/>
      <c r="HO24" s="466"/>
      <c r="HP24" s="466"/>
      <c r="HQ24" s="466"/>
      <c r="HR24" s="466"/>
      <c r="HS24" s="466"/>
      <c r="HT24" s="466"/>
      <c r="HU24" s="466"/>
      <c r="HV24" s="466"/>
      <c r="HW24" s="466"/>
      <c r="HX24" s="466"/>
      <c r="HY24" s="466"/>
      <c r="HZ24" s="467"/>
    </row>
    <row r="25" spans="1:234" ht="45" customHeight="1" outlineLevel="1" thickBot="1">
      <c r="A25" s="402" t="s">
        <v>1339</v>
      </c>
      <c r="B25" s="403"/>
      <c r="C25" s="404"/>
      <c r="D25" s="115"/>
      <c r="E25" s="101"/>
      <c r="F25" s="101"/>
      <c r="G25" s="394"/>
      <c r="H25" s="395"/>
      <c r="I25" s="395"/>
      <c r="J25" s="395"/>
      <c r="K25" s="395"/>
      <c r="L25" s="395"/>
      <c r="M25" s="395"/>
      <c r="N25" s="395"/>
      <c r="O25" s="395"/>
      <c r="P25" s="395"/>
      <c r="Q25" s="395"/>
      <c r="R25" s="395"/>
      <c r="S25" s="395"/>
      <c r="T25" s="395"/>
      <c r="U25" s="395"/>
      <c r="V25" s="395"/>
      <c r="W25" s="395"/>
      <c r="X25" s="395"/>
      <c r="Y25" s="395"/>
      <c r="Z25" s="395"/>
      <c r="AA25" s="395"/>
      <c r="AB25" s="306"/>
      <c r="AC25" s="306"/>
      <c r="AD25" s="306"/>
      <c r="AE25" s="306"/>
      <c r="AF25" s="306"/>
      <c r="AG25" s="306"/>
      <c r="AH25" s="306"/>
      <c r="AI25" s="306"/>
      <c r="AJ25" s="78"/>
      <c r="AK25" s="101"/>
      <c r="AL25" s="101"/>
      <c r="AM25" s="101"/>
      <c r="AN25" s="394"/>
      <c r="AO25" s="395"/>
      <c r="AP25" s="395"/>
      <c r="AQ25" s="395"/>
      <c r="AR25" s="395"/>
      <c r="AS25" s="395"/>
      <c r="AT25" s="395"/>
      <c r="AU25" s="395"/>
      <c r="AV25" s="395"/>
      <c r="AW25" s="395"/>
      <c r="AX25" s="395"/>
      <c r="AY25" s="395"/>
      <c r="AZ25" s="395"/>
      <c r="BA25" s="395"/>
      <c r="BB25" s="395"/>
      <c r="BC25" s="395"/>
      <c r="BD25" s="395"/>
      <c r="BE25" s="395"/>
      <c r="BF25" s="395"/>
      <c r="BG25" s="395"/>
      <c r="BH25" s="395"/>
      <c r="BI25" s="306"/>
      <c r="BJ25" s="306"/>
      <c r="BK25" s="306"/>
      <c r="BL25" s="306"/>
      <c r="BM25" s="306"/>
      <c r="BN25" s="306"/>
      <c r="BO25" s="306"/>
      <c r="BP25" s="306"/>
      <c r="BQ25" s="78"/>
      <c r="BR25" s="101"/>
      <c r="BS25" s="101"/>
      <c r="BT25" s="101"/>
      <c r="BU25" s="394"/>
      <c r="BV25" s="395"/>
      <c r="BW25" s="395"/>
      <c r="BX25" s="395"/>
      <c r="BY25" s="395"/>
      <c r="BZ25" s="395"/>
      <c r="CA25" s="395"/>
      <c r="CB25" s="395"/>
      <c r="CC25" s="395"/>
      <c r="CD25" s="395"/>
      <c r="CE25" s="395"/>
      <c r="CF25" s="395"/>
      <c r="CG25" s="395"/>
      <c r="CH25" s="395"/>
      <c r="CI25" s="395"/>
      <c r="CJ25" s="395"/>
      <c r="CK25" s="395"/>
      <c r="CL25" s="395"/>
      <c r="CM25" s="395"/>
      <c r="CN25" s="395"/>
      <c r="CO25" s="395"/>
      <c r="CP25" s="306"/>
      <c r="CQ25" s="306"/>
      <c r="CR25" s="306"/>
      <c r="CS25" s="306"/>
      <c r="CT25" s="306"/>
      <c r="CU25" s="306"/>
      <c r="CV25" s="306"/>
      <c r="CW25" s="306"/>
      <c r="CX25" s="78"/>
      <c r="CY25" s="101"/>
      <c r="CZ25" s="101"/>
      <c r="DA25" s="101"/>
      <c r="DB25" s="394"/>
      <c r="DC25" s="395"/>
      <c r="DD25" s="395"/>
      <c r="DE25" s="395"/>
      <c r="DF25" s="395"/>
      <c r="DG25" s="395"/>
      <c r="DH25" s="395"/>
      <c r="DI25" s="395"/>
      <c r="DJ25" s="395"/>
      <c r="DK25" s="395"/>
      <c r="DL25" s="395"/>
      <c r="DM25" s="395"/>
      <c r="DN25" s="395"/>
      <c r="DO25" s="395"/>
      <c r="DP25" s="395"/>
      <c r="DQ25" s="395"/>
      <c r="DR25" s="395"/>
      <c r="DS25" s="395"/>
      <c r="DT25" s="395"/>
      <c r="DU25" s="395"/>
      <c r="DV25" s="395"/>
      <c r="DW25" s="306"/>
      <c r="DX25" s="306"/>
      <c r="DY25" s="306"/>
      <c r="DZ25" s="306"/>
      <c r="EA25" s="306"/>
      <c r="EB25" s="306"/>
      <c r="EC25" s="306"/>
      <c r="ED25" s="306"/>
      <c r="EE25" s="78"/>
      <c r="EF25" s="101"/>
      <c r="EG25" s="101"/>
      <c r="EH25" s="101"/>
      <c r="EI25" s="394"/>
      <c r="EJ25" s="395"/>
      <c r="EK25" s="395"/>
      <c r="EL25" s="395"/>
      <c r="EM25" s="395"/>
      <c r="EN25" s="395"/>
      <c r="EO25" s="395"/>
      <c r="EP25" s="395"/>
      <c r="EQ25" s="395"/>
      <c r="ER25" s="395"/>
      <c r="ES25" s="395"/>
      <c r="ET25" s="395"/>
      <c r="EU25" s="395"/>
      <c r="EV25" s="395"/>
      <c r="EW25" s="395"/>
      <c r="EX25" s="395"/>
      <c r="EY25" s="395"/>
      <c r="EZ25" s="395"/>
      <c r="FA25" s="395"/>
      <c r="FB25" s="395"/>
      <c r="FC25" s="395"/>
      <c r="FD25" s="306"/>
      <c r="FE25" s="306"/>
      <c r="FF25" s="306"/>
      <c r="FG25" s="306"/>
      <c r="FH25" s="306"/>
      <c r="FI25" s="306"/>
      <c r="FJ25" s="306"/>
      <c r="FK25" s="306"/>
      <c r="FL25" s="78"/>
      <c r="FM25" s="101"/>
      <c r="FN25" s="101"/>
      <c r="FO25" s="101"/>
      <c r="FP25" s="394"/>
      <c r="FQ25" s="395"/>
      <c r="FR25" s="395"/>
      <c r="FS25" s="395"/>
      <c r="FT25" s="395"/>
      <c r="FU25" s="395"/>
      <c r="FV25" s="395"/>
      <c r="FW25" s="395"/>
      <c r="FX25" s="395"/>
      <c r="FY25" s="395"/>
      <c r="FZ25" s="395"/>
      <c r="GA25" s="395"/>
      <c r="GB25" s="395"/>
      <c r="GC25" s="395"/>
      <c r="GD25" s="395"/>
      <c r="GE25" s="395"/>
      <c r="GF25" s="395"/>
      <c r="GG25" s="395"/>
      <c r="GH25" s="395"/>
      <c r="GI25" s="395"/>
      <c r="GJ25" s="395"/>
      <c r="GK25" s="306"/>
      <c r="GL25" s="306"/>
      <c r="GM25" s="306"/>
      <c r="GN25" s="306"/>
      <c r="GO25" s="306"/>
      <c r="GP25" s="306"/>
      <c r="GQ25" s="306"/>
      <c r="GR25" s="306"/>
      <c r="GS25" s="78"/>
      <c r="GT25" s="101"/>
      <c r="GU25" s="101"/>
      <c r="GV25" s="101"/>
      <c r="GW25" s="394"/>
      <c r="GX25" s="395"/>
      <c r="GY25" s="395"/>
      <c r="GZ25" s="395"/>
      <c r="HA25" s="395"/>
      <c r="HB25" s="395"/>
      <c r="HC25" s="395"/>
      <c r="HD25" s="395"/>
      <c r="HE25" s="395"/>
      <c r="HF25" s="395"/>
      <c r="HG25" s="395"/>
      <c r="HH25" s="395"/>
      <c r="HI25" s="395"/>
      <c r="HJ25" s="395"/>
      <c r="HK25" s="395"/>
      <c r="HL25" s="395"/>
      <c r="HM25" s="395"/>
      <c r="HN25" s="395"/>
      <c r="HO25" s="395"/>
      <c r="HP25" s="395"/>
      <c r="HQ25" s="395"/>
      <c r="HR25" s="306"/>
      <c r="HS25" s="306"/>
      <c r="HT25" s="306"/>
      <c r="HU25" s="306"/>
      <c r="HV25" s="306"/>
      <c r="HW25" s="306"/>
      <c r="HX25" s="306"/>
      <c r="HY25" s="306"/>
      <c r="HZ25" s="78"/>
    </row>
    <row r="26" spans="1:234" ht="45" customHeight="1" outlineLevel="1" thickBot="1">
      <c r="A26" s="402" t="s">
        <v>1340</v>
      </c>
      <c r="B26" s="403"/>
      <c r="C26" s="404"/>
      <c r="D26" s="465"/>
      <c r="E26" s="466"/>
      <c r="F26" s="466"/>
      <c r="G26" s="466"/>
      <c r="H26" s="466"/>
      <c r="I26" s="466"/>
      <c r="J26" s="466"/>
      <c r="K26" s="466"/>
      <c r="L26" s="466"/>
      <c r="M26" s="466"/>
      <c r="N26" s="466"/>
      <c r="O26" s="466"/>
      <c r="P26" s="466"/>
      <c r="Q26" s="466"/>
      <c r="R26" s="466"/>
      <c r="S26" s="466"/>
      <c r="T26" s="466"/>
      <c r="U26" s="466"/>
      <c r="V26" s="466"/>
      <c r="W26" s="466"/>
      <c r="X26" s="466"/>
      <c r="Y26" s="466"/>
      <c r="Z26" s="466"/>
      <c r="AA26" s="466"/>
      <c r="AB26" s="466"/>
      <c r="AC26" s="466"/>
      <c r="AD26" s="466"/>
      <c r="AE26" s="466"/>
      <c r="AF26" s="466"/>
      <c r="AG26" s="466"/>
      <c r="AH26" s="466"/>
      <c r="AI26" s="466"/>
      <c r="AJ26" s="468"/>
      <c r="AK26" s="465"/>
      <c r="AL26" s="466"/>
      <c r="AM26" s="466"/>
      <c r="AN26" s="466"/>
      <c r="AO26" s="466"/>
      <c r="AP26" s="466"/>
      <c r="AQ26" s="466"/>
      <c r="AR26" s="466"/>
      <c r="AS26" s="466"/>
      <c r="AT26" s="466"/>
      <c r="AU26" s="466"/>
      <c r="AV26" s="466"/>
      <c r="AW26" s="466"/>
      <c r="AX26" s="466"/>
      <c r="AY26" s="466"/>
      <c r="AZ26" s="466"/>
      <c r="BA26" s="466"/>
      <c r="BB26" s="466"/>
      <c r="BC26" s="466"/>
      <c r="BD26" s="466"/>
      <c r="BE26" s="466"/>
      <c r="BF26" s="466"/>
      <c r="BG26" s="466"/>
      <c r="BH26" s="466"/>
      <c r="BI26" s="466"/>
      <c r="BJ26" s="466"/>
      <c r="BK26" s="466"/>
      <c r="BL26" s="466"/>
      <c r="BM26" s="466"/>
      <c r="BN26" s="466"/>
      <c r="BO26" s="466"/>
      <c r="BP26" s="466"/>
      <c r="BQ26" s="468"/>
      <c r="BR26" s="465"/>
      <c r="BS26" s="466"/>
      <c r="BT26" s="466"/>
      <c r="BU26" s="466"/>
      <c r="BV26" s="466"/>
      <c r="BW26" s="466"/>
      <c r="BX26" s="466"/>
      <c r="BY26" s="466"/>
      <c r="BZ26" s="466"/>
      <c r="CA26" s="466"/>
      <c r="CB26" s="466"/>
      <c r="CC26" s="466"/>
      <c r="CD26" s="466"/>
      <c r="CE26" s="466"/>
      <c r="CF26" s="466"/>
      <c r="CG26" s="466"/>
      <c r="CH26" s="466"/>
      <c r="CI26" s="466"/>
      <c r="CJ26" s="466"/>
      <c r="CK26" s="466"/>
      <c r="CL26" s="466"/>
      <c r="CM26" s="466"/>
      <c r="CN26" s="466"/>
      <c r="CO26" s="466"/>
      <c r="CP26" s="466"/>
      <c r="CQ26" s="466"/>
      <c r="CR26" s="466"/>
      <c r="CS26" s="466"/>
      <c r="CT26" s="466"/>
      <c r="CU26" s="466"/>
      <c r="CV26" s="466"/>
      <c r="CW26" s="466"/>
      <c r="CX26" s="468"/>
      <c r="CY26" s="465"/>
      <c r="CZ26" s="466"/>
      <c r="DA26" s="466"/>
      <c r="DB26" s="466"/>
      <c r="DC26" s="466"/>
      <c r="DD26" s="466"/>
      <c r="DE26" s="466"/>
      <c r="DF26" s="466"/>
      <c r="DG26" s="466"/>
      <c r="DH26" s="466"/>
      <c r="DI26" s="466"/>
      <c r="DJ26" s="466"/>
      <c r="DK26" s="466"/>
      <c r="DL26" s="466"/>
      <c r="DM26" s="466"/>
      <c r="DN26" s="466"/>
      <c r="DO26" s="466"/>
      <c r="DP26" s="466"/>
      <c r="DQ26" s="466"/>
      <c r="DR26" s="466"/>
      <c r="DS26" s="466"/>
      <c r="DT26" s="466"/>
      <c r="DU26" s="466"/>
      <c r="DV26" s="466"/>
      <c r="DW26" s="466"/>
      <c r="DX26" s="466"/>
      <c r="DY26" s="466"/>
      <c r="DZ26" s="466"/>
      <c r="EA26" s="466"/>
      <c r="EB26" s="466"/>
      <c r="EC26" s="466"/>
      <c r="ED26" s="466"/>
      <c r="EE26" s="468"/>
      <c r="EF26" s="465"/>
      <c r="EG26" s="466"/>
      <c r="EH26" s="466"/>
      <c r="EI26" s="466"/>
      <c r="EJ26" s="466"/>
      <c r="EK26" s="466"/>
      <c r="EL26" s="466"/>
      <c r="EM26" s="466"/>
      <c r="EN26" s="466"/>
      <c r="EO26" s="466"/>
      <c r="EP26" s="466"/>
      <c r="EQ26" s="466"/>
      <c r="ER26" s="466"/>
      <c r="ES26" s="466"/>
      <c r="ET26" s="466"/>
      <c r="EU26" s="466"/>
      <c r="EV26" s="466"/>
      <c r="EW26" s="466"/>
      <c r="EX26" s="466"/>
      <c r="EY26" s="466"/>
      <c r="EZ26" s="466"/>
      <c r="FA26" s="466"/>
      <c r="FB26" s="466"/>
      <c r="FC26" s="466"/>
      <c r="FD26" s="466"/>
      <c r="FE26" s="466"/>
      <c r="FF26" s="466"/>
      <c r="FG26" s="466"/>
      <c r="FH26" s="466"/>
      <c r="FI26" s="466"/>
      <c r="FJ26" s="466"/>
      <c r="FK26" s="466"/>
      <c r="FL26" s="468"/>
      <c r="FM26" s="465"/>
      <c r="FN26" s="466"/>
      <c r="FO26" s="466"/>
      <c r="FP26" s="466"/>
      <c r="FQ26" s="466"/>
      <c r="FR26" s="466"/>
      <c r="FS26" s="466"/>
      <c r="FT26" s="466"/>
      <c r="FU26" s="466"/>
      <c r="FV26" s="466"/>
      <c r="FW26" s="466"/>
      <c r="FX26" s="466"/>
      <c r="FY26" s="466"/>
      <c r="FZ26" s="466"/>
      <c r="GA26" s="466"/>
      <c r="GB26" s="466"/>
      <c r="GC26" s="466"/>
      <c r="GD26" s="466"/>
      <c r="GE26" s="466"/>
      <c r="GF26" s="466"/>
      <c r="GG26" s="466"/>
      <c r="GH26" s="466"/>
      <c r="GI26" s="466"/>
      <c r="GJ26" s="466"/>
      <c r="GK26" s="466"/>
      <c r="GL26" s="466"/>
      <c r="GM26" s="466"/>
      <c r="GN26" s="466"/>
      <c r="GO26" s="466"/>
      <c r="GP26" s="466"/>
      <c r="GQ26" s="466"/>
      <c r="GR26" s="466"/>
      <c r="GS26" s="468"/>
      <c r="GT26" s="465"/>
      <c r="GU26" s="466"/>
      <c r="GV26" s="466"/>
      <c r="GW26" s="466"/>
      <c r="GX26" s="466"/>
      <c r="GY26" s="466"/>
      <c r="GZ26" s="466"/>
      <c r="HA26" s="466"/>
      <c r="HB26" s="466"/>
      <c r="HC26" s="466"/>
      <c r="HD26" s="466"/>
      <c r="HE26" s="466"/>
      <c r="HF26" s="466"/>
      <c r="HG26" s="466"/>
      <c r="HH26" s="466"/>
      <c r="HI26" s="466"/>
      <c r="HJ26" s="466"/>
      <c r="HK26" s="466"/>
      <c r="HL26" s="466"/>
      <c r="HM26" s="466"/>
      <c r="HN26" s="466"/>
      <c r="HO26" s="466"/>
      <c r="HP26" s="466"/>
      <c r="HQ26" s="466"/>
      <c r="HR26" s="466"/>
      <c r="HS26" s="466"/>
      <c r="HT26" s="466"/>
      <c r="HU26" s="466"/>
      <c r="HV26" s="466"/>
      <c r="HW26" s="466"/>
      <c r="HX26" s="466"/>
      <c r="HY26" s="466"/>
      <c r="HZ26" s="467"/>
    </row>
    <row r="27" spans="1:234" ht="45" customHeight="1" outlineLevel="1" thickBot="1">
      <c r="A27" s="442" t="s">
        <v>1341</v>
      </c>
      <c r="B27" s="443"/>
      <c r="C27" s="444"/>
      <c r="D27" s="115"/>
      <c r="E27" s="101"/>
      <c r="F27" s="101"/>
      <c r="G27" s="394"/>
      <c r="H27" s="395"/>
      <c r="I27" s="395"/>
      <c r="J27" s="395"/>
      <c r="K27" s="395"/>
      <c r="L27" s="395"/>
      <c r="M27" s="395"/>
      <c r="N27" s="395"/>
      <c r="O27" s="395"/>
      <c r="P27" s="395"/>
      <c r="Q27" s="395"/>
      <c r="R27" s="395"/>
      <c r="S27" s="395"/>
      <c r="T27" s="395"/>
      <c r="U27" s="395"/>
      <c r="V27" s="395"/>
      <c r="W27" s="395"/>
      <c r="X27" s="395"/>
      <c r="Y27" s="395"/>
      <c r="Z27" s="395"/>
      <c r="AA27" s="395"/>
      <c r="AB27" s="306"/>
      <c r="AC27" s="306"/>
      <c r="AD27" s="306"/>
      <c r="AE27" s="306"/>
      <c r="AF27" s="306"/>
      <c r="AG27" s="306"/>
      <c r="AH27" s="306"/>
      <c r="AI27" s="306"/>
      <c r="AJ27" s="78"/>
      <c r="AK27" s="101"/>
      <c r="AL27" s="101"/>
      <c r="AM27" s="101"/>
      <c r="AN27" s="394"/>
      <c r="AO27" s="395"/>
      <c r="AP27" s="395"/>
      <c r="AQ27" s="395"/>
      <c r="AR27" s="395"/>
      <c r="AS27" s="395"/>
      <c r="AT27" s="395"/>
      <c r="AU27" s="395"/>
      <c r="AV27" s="395"/>
      <c r="AW27" s="395"/>
      <c r="AX27" s="395"/>
      <c r="AY27" s="395"/>
      <c r="AZ27" s="395"/>
      <c r="BA27" s="395"/>
      <c r="BB27" s="395"/>
      <c r="BC27" s="395"/>
      <c r="BD27" s="395"/>
      <c r="BE27" s="395"/>
      <c r="BF27" s="395"/>
      <c r="BG27" s="395"/>
      <c r="BH27" s="395"/>
      <c r="BI27" s="306"/>
      <c r="BJ27" s="306"/>
      <c r="BK27" s="306"/>
      <c r="BL27" s="306"/>
      <c r="BM27" s="306"/>
      <c r="BN27" s="306"/>
      <c r="BO27" s="306"/>
      <c r="BP27" s="306"/>
      <c r="BQ27" s="78"/>
      <c r="BR27" s="101"/>
      <c r="BS27" s="101"/>
      <c r="BT27" s="101"/>
      <c r="BU27" s="394"/>
      <c r="BV27" s="395"/>
      <c r="BW27" s="395"/>
      <c r="BX27" s="395"/>
      <c r="BY27" s="395"/>
      <c r="BZ27" s="395"/>
      <c r="CA27" s="395"/>
      <c r="CB27" s="395"/>
      <c r="CC27" s="395"/>
      <c r="CD27" s="395"/>
      <c r="CE27" s="395"/>
      <c r="CF27" s="395"/>
      <c r="CG27" s="395"/>
      <c r="CH27" s="395"/>
      <c r="CI27" s="395"/>
      <c r="CJ27" s="395"/>
      <c r="CK27" s="395"/>
      <c r="CL27" s="395"/>
      <c r="CM27" s="395"/>
      <c r="CN27" s="395"/>
      <c r="CO27" s="395"/>
      <c r="CP27" s="306"/>
      <c r="CQ27" s="306"/>
      <c r="CR27" s="306"/>
      <c r="CS27" s="306"/>
      <c r="CT27" s="306"/>
      <c r="CU27" s="306"/>
      <c r="CV27" s="306"/>
      <c r="CW27" s="306"/>
      <c r="CX27" s="78"/>
      <c r="CY27" s="101"/>
      <c r="CZ27" s="101"/>
      <c r="DA27" s="101"/>
      <c r="DB27" s="394"/>
      <c r="DC27" s="395"/>
      <c r="DD27" s="395"/>
      <c r="DE27" s="395"/>
      <c r="DF27" s="395"/>
      <c r="DG27" s="395"/>
      <c r="DH27" s="395"/>
      <c r="DI27" s="395"/>
      <c r="DJ27" s="395"/>
      <c r="DK27" s="395"/>
      <c r="DL27" s="395"/>
      <c r="DM27" s="395"/>
      <c r="DN27" s="395"/>
      <c r="DO27" s="395"/>
      <c r="DP27" s="395"/>
      <c r="DQ27" s="395"/>
      <c r="DR27" s="395"/>
      <c r="DS27" s="395"/>
      <c r="DT27" s="395"/>
      <c r="DU27" s="395"/>
      <c r="DV27" s="395"/>
      <c r="DW27" s="306"/>
      <c r="DX27" s="306"/>
      <c r="DY27" s="306"/>
      <c r="DZ27" s="306"/>
      <c r="EA27" s="306"/>
      <c r="EB27" s="306"/>
      <c r="EC27" s="306"/>
      <c r="ED27" s="306"/>
      <c r="EE27" s="78"/>
      <c r="EF27" s="101"/>
      <c r="EG27" s="101"/>
      <c r="EH27" s="101"/>
      <c r="EI27" s="394"/>
      <c r="EJ27" s="395"/>
      <c r="EK27" s="395"/>
      <c r="EL27" s="395"/>
      <c r="EM27" s="395"/>
      <c r="EN27" s="395"/>
      <c r="EO27" s="395"/>
      <c r="EP27" s="395"/>
      <c r="EQ27" s="395"/>
      <c r="ER27" s="395"/>
      <c r="ES27" s="395"/>
      <c r="ET27" s="395"/>
      <c r="EU27" s="395"/>
      <c r="EV27" s="395"/>
      <c r="EW27" s="395"/>
      <c r="EX27" s="395"/>
      <c r="EY27" s="395"/>
      <c r="EZ27" s="395"/>
      <c r="FA27" s="395"/>
      <c r="FB27" s="395"/>
      <c r="FC27" s="395"/>
      <c r="FD27" s="306"/>
      <c r="FE27" s="306"/>
      <c r="FF27" s="306"/>
      <c r="FG27" s="306"/>
      <c r="FH27" s="306"/>
      <c r="FI27" s="306"/>
      <c r="FJ27" s="306"/>
      <c r="FK27" s="306"/>
      <c r="FL27" s="78"/>
      <c r="FM27" s="101"/>
      <c r="FN27" s="101"/>
      <c r="FO27" s="101"/>
      <c r="FP27" s="394"/>
      <c r="FQ27" s="395"/>
      <c r="FR27" s="395"/>
      <c r="FS27" s="395"/>
      <c r="FT27" s="395"/>
      <c r="FU27" s="395"/>
      <c r="FV27" s="395"/>
      <c r="FW27" s="395"/>
      <c r="FX27" s="395"/>
      <c r="FY27" s="395"/>
      <c r="FZ27" s="395"/>
      <c r="GA27" s="395"/>
      <c r="GB27" s="395"/>
      <c r="GC27" s="395"/>
      <c r="GD27" s="395"/>
      <c r="GE27" s="395"/>
      <c r="GF27" s="395"/>
      <c r="GG27" s="395"/>
      <c r="GH27" s="395"/>
      <c r="GI27" s="395"/>
      <c r="GJ27" s="395"/>
      <c r="GK27" s="306"/>
      <c r="GL27" s="306"/>
      <c r="GM27" s="306"/>
      <c r="GN27" s="306"/>
      <c r="GO27" s="306"/>
      <c r="GP27" s="306"/>
      <c r="GQ27" s="306"/>
      <c r="GR27" s="306"/>
      <c r="GS27" s="78"/>
      <c r="GT27" s="101"/>
      <c r="GU27" s="101"/>
      <c r="GV27" s="101"/>
      <c r="GW27" s="394"/>
      <c r="GX27" s="395"/>
      <c r="GY27" s="395"/>
      <c r="GZ27" s="395"/>
      <c r="HA27" s="395"/>
      <c r="HB27" s="395"/>
      <c r="HC27" s="395"/>
      <c r="HD27" s="395"/>
      <c r="HE27" s="395"/>
      <c r="HF27" s="395"/>
      <c r="HG27" s="395"/>
      <c r="HH27" s="395"/>
      <c r="HI27" s="395"/>
      <c r="HJ27" s="395"/>
      <c r="HK27" s="395"/>
      <c r="HL27" s="395"/>
      <c r="HM27" s="395"/>
      <c r="HN27" s="395"/>
      <c r="HO27" s="395"/>
      <c r="HP27" s="395"/>
      <c r="HQ27" s="395"/>
      <c r="HR27" s="306"/>
      <c r="HS27" s="306"/>
      <c r="HT27" s="306"/>
      <c r="HU27" s="306"/>
      <c r="HV27" s="306"/>
      <c r="HW27" s="306"/>
      <c r="HX27" s="306"/>
      <c r="HY27" s="306"/>
      <c r="HZ27" s="78"/>
    </row>
    <row r="28" spans="1:234" ht="45" customHeight="1" outlineLevel="1" thickBot="1">
      <c r="A28" s="402" t="s">
        <v>1750</v>
      </c>
      <c r="B28" s="403"/>
      <c r="C28" s="404"/>
      <c r="D28" s="465"/>
      <c r="E28" s="466"/>
      <c r="F28" s="466"/>
      <c r="G28" s="466"/>
      <c r="H28" s="466"/>
      <c r="I28" s="466"/>
      <c r="J28" s="466"/>
      <c r="K28" s="466"/>
      <c r="L28" s="466"/>
      <c r="M28" s="466"/>
      <c r="N28" s="466"/>
      <c r="O28" s="466"/>
      <c r="P28" s="466"/>
      <c r="Q28" s="466"/>
      <c r="R28" s="466"/>
      <c r="S28" s="466"/>
      <c r="T28" s="466"/>
      <c r="U28" s="466"/>
      <c r="V28" s="466"/>
      <c r="W28" s="466"/>
      <c r="X28" s="466"/>
      <c r="Y28" s="466"/>
      <c r="Z28" s="466"/>
      <c r="AA28" s="466"/>
      <c r="AB28" s="466"/>
      <c r="AC28" s="466"/>
      <c r="AD28" s="466"/>
      <c r="AE28" s="466"/>
      <c r="AF28" s="466"/>
      <c r="AG28" s="466"/>
      <c r="AH28" s="466"/>
      <c r="AI28" s="466"/>
      <c r="AJ28" s="468"/>
      <c r="AK28" s="465"/>
      <c r="AL28" s="466"/>
      <c r="AM28" s="466"/>
      <c r="AN28" s="466"/>
      <c r="AO28" s="466"/>
      <c r="AP28" s="466"/>
      <c r="AQ28" s="466"/>
      <c r="AR28" s="466"/>
      <c r="AS28" s="466"/>
      <c r="AT28" s="466"/>
      <c r="AU28" s="466"/>
      <c r="AV28" s="466"/>
      <c r="AW28" s="466"/>
      <c r="AX28" s="466"/>
      <c r="AY28" s="466"/>
      <c r="AZ28" s="466"/>
      <c r="BA28" s="466"/>
      <c r="BB28" s="466"/>
      <c r="BC28" s="466"/>
      <c r="BD28" s="466"/>
      <c r="BE28" s="466"/>
      <c r="BF28" s="466"/>
      <c r="BG28" s="466"/>
      <c r="BH28" s="466"/>
      <c r="BI28" s="466"/>
      <c r="BJ28" s="466"/>
      <c r="BK28" s="466"/>
      <c r="BL28" s="466"/>
      <c r="BM28" s="466"/>
      <c r="BN28" s="466"/>
      <c r="BO28" s="466"/>
      <c r="BP28" s="466"/>
      <c r="BQ28" s="468"/>
      <c r="BR28" s="465"/>
      <c r="BS28" s="466"/>
      <c r="BT28" s="466"/>
      <c r="BU28" s="466"/>
      <c r="BV28" s="466"/>
      <c r="BW28" s="466"/>
      <c r="BX28" s="466"/>
      <c r="BY28" s="466"/>
      <c r="BZ28" s="466"/>
      <c r="CA28" s="466"/>
      <c r="CB28" s="466"/>
      <c r="CC28" s="466"/>
      <c r="CD28" s="466"/>
      <c r="CE28" s="466"/>
      <c r="CF28" s="466"/>
      <c r="CG28" s="466"/>
      <c r="CH28" s="466"/>
      <c r="CI28" s="466"/>
      <c r="CJ28" s="466"/>
      <c r="CK28" s="466"/>
      <c r="CL28" s="466"/>
      <c r="CM28" s="466"/>
      <c r="CN28" s="466"/>
      <c r="CO28" s="466"/>
      <c r="CP28" s="466"/>
      <c r="CQ28" s="466"/>
      <c r="CR28" s="466"/>
      <c r="CS28" s="466"/>
      <c r="CT28" s="466"/>
      <c r="CU28" s="466"/>
      <c r="CV28" s="466"/>
      <c r="CW28" s="466"/>
      <c r="CX28" s="468"/>
      <c r="CY28" s="465"/>
      <c r="CZ28" s="466"/>
      <c r="DA28" s="466"/>
      <c r="DB28" s="466"/>
      <c r="DC28" s="466"/>
      <c r="DD28" s="466"/>
      <c r="DE28" s="466"/>
      <c r="DF28" s="466"/>
      <c r="DG28" s="466"/>
      <c r="DH28" s="466"/>
      <c r="DI28" s="466"/>
      <c r="DJ28" s="466"/>
      <c r="DK28" s="466"/>
      <c r="DL28" s="466"/>
      <c r="DM28" s="466"/>
      <c r="DN28" s="466"/>
      <c r="DO28" s="466"/>
      <c r="DP28" s="466"/>
      <c r="DQ28" s="466"/>
      <c r="DR28" s="466"/>
      <c r="DS28" s="466"/>
      <c r="DT28" s="466"/>
      <c r="DU28" s="466"/>
      <c r="DV28" s="466"/>
      <c r="DW28" s="466"/>
      <c r="DX28" s="466"/>
      <c r="DY28" s="466"/>
      <c r="DZ28" s="466"/>
      <c r="EA28" s="466"/>
      <c r="EB28" s="466"/>
      <c r="EC28" s="466"/>
      <c r="ED28" s="466"/>
      <c r="EE28" s="468"/>
      <c r="EF28" s="465"/>
      <c r="EG28" s="466"/>
      <c r="EH28" s="466"/>
      <c r="EI28" s="466"/>
      <c r="EJ28" s="466"/>
      <c r="EK28" s="466"/>
      <c r="EL28" s="466"/>
      <c r="EM28" s="466"/>
      <c r="EN28" s="466"/>
      <c r="EO28" s="466"/>
      <c r="EP28" s="466"/>
      <c r="EQ28" s="466"/>
      <c r="ER28" s="466"/>
      <c r="ES28" s="466"/>
      <c r="ET28" s="466"/>
      <c r="EU28" s="466"/>
      <c r="EV28" s="466"/>
      <c r="EW28" s="466"/>
      <c r="EX28" s="466"/>
      <c r="EY28" s="466"/>
      <c r="EZ28" s="466"/>
      <c r="FA28" s="466"/>
      <c r="FB28" s="466"/>
      <c r="FC28" s="466"/>
      <c r="FD28" s="466"/>
      <c r="FE28" s="466"/>
      <c r="FF28" s="466"/>
      <c r="FG28" s="466"/>
      <c r="FH28" s="466"/>
      <c r="FI28" s="466"/>
      <c r="FJ28" s="466"/>
      <c r="FK28" s="466"/>
      <c r="FL28" s="468"/>
      <c r="FM28" s="465"/>
      <c r="FN28" s="466"/>
      <c r="FO28" s="466"/>
      <c r="FP28" s="466"/>
      <c r="FQ28" s="466"/>
      <c r="FR28" s="466"/>
      <c r="FS28" s="466"/>
      <c r="FT28" s="466"/>
      <c r="FU28" s="466"/>
      <c r="FV28" s="466"/>
      <c r="FW28" s="466"/>
      <c r="FX28" s="466"/>
      <c r="FY28" s="466"/>
      <c r="FZ28" s="466"/>
      <c r="GA28" s="466"/>
      <c r="GB28" s="466"/>
      <c r="GC28" s="466"/>
      <c r="GD28" s="466"/>
      <c r="GE28" s="466"/>
      <c r="GF28" s="466"/>
      <c r="GG28" s="466"/>
      <c r="GH28" s="466"/>
      <c r="GI28" s="466"/>
      <c r="GJ28" s="466"/>
      <c r="GK28" s="466"/>
      <c r="GL28" s="466"/>
      <c r="GM28" s="466"/>
      <c r="GN28" s="466"/>
      <c r="GO28" s="466"/>
      <c r="GP28" s="466"/>
      <c r="GQ28" s="466"/>
      <c r="GR28" s="466"/>
      <c r="GS28" s="468"/>
      <c r="GT28" s="465"/>
      <c r="GU28" s="466"/>
      <c r="GV28" s="466"/>
      <c r="GW28" s="466"/>
      <c r="GX28" s="466"/>
      <c r="GY28" s="466"/>
      <c r="GZ28" s="466"/>
      <c r="HA28" s="466"/>
      <c r="HB28" s="466"/>
      <c r="HC28" s="466"/>
      <c r="HD28" s="466"/>
      <c r="HE28" s="466"/>
      <c r="HF28" s="466"/>
      <c r="HG28" s="466"/>
      <c r="HH28" s="466"/>
      <c r="HI28" s="466"/>
      <c r="HJ28" s="466"/>
      <c r="HK28" s="466"/>
      <c r="HL28" s="466"/>
      <c r="HM28" s="466"/>
      <c r="HN28" s="466"/>
      <c r="HO28" s="466"/>
      <c r="HP28" s="466"/>
      <c r="HQ28" s="466"/>
      <c r="HR28" s="466"/>
      <c r="HS28" s="466"/>
      <c r="HT28" s="466"/>
      <c r="HU28" s="466"/>
      <c r="HV28" s="466"/>
      <c r="HW28" s="466"/>
      <c r="HX28" s="466"/>
      <c r="HY28" s="466"/>
      <c r="HZ28" s="467"/>
    </row>
    <row r="29" spans="1:234" ht="45" customHeight="1" outlineLevel="1" thickBot="1">
      <c r="A29" s="402" t="s">
        <v>1342</v>
      </c>
      <c r="B29" s="403"/>
      <c r="C29" s="404"/>
      <c r="D29" s="115"/>
      <c r="E29" s="101"/>
      <c r="F29" s="101"/>
      <c r="G29" s="394"/>
      <c r="H29" s="395"/>
      <c r="I29" s="395"/>
      <c r="J29" s="395"/>
      <c r="K29" s="395"/>
      <c r="L29" s="395"/>
      <c r="M29" s="395"/>
      <c r="N29" s="395"/>
      <c r="O29" s="395"/>
      <c r="P29" s="395"/>
      <c r="Q29" s="395"/>
      <c r="R29" s="395"/>
      <c r="S29" s="395"/>
      <c r="T29" s="395"/>
      <c r="U29" s="395"/>
      <c r="V29" s="395"/>
      <c r="W29" s="395"/>
      <c r="X29" s="395"/>
      <c r="Y29" s="395"/>
      <c r="Z29" s="395"/>
      <c r="AA29" s="395"/>
      <c r="AB29" s="306"/>
      <c r="AC29" s="306"/>
      <c r="AD29" s="306"/>
      <c r="AE29" s="306"/>
      <c r="AF29" s="306"/>
      <c r="AG29" s="306"/>
      <c r="AH29" s="306"/>
      <c r="AI29" s="306"/>
      <c r="AJ29" s="78"/>
      <c r="AK29" s="101"/>
      <c r="AL29" s="101"/>
      <c r="AM29" s="101"/>
      <c r="AN29" s="394"/>
      <c r="AO29" s="395"/>
      <c r="AP29" s="395"/>
      <c r="AQ29" s="395"/>
      <c r="AR29" s="395"/>
      <c r="AS29" s="395"/>
      <c r="AT29" s="395"/>
      <c r="AU29" s="395"/>
      <c r="AV29" s="395"/>
      <c r="AW29" s="395"/>
      <c r="AX29" s="395"/>
      <c r="AY29" s="395"/>
      <c r="AZ29" s="395"/>
      <c r="BA29" s="395"/>
      <c r="BB29" s="395"/>
      <c r="BC29" s="395"/>
      <c r="BD29" s="395"/>
      <c r="BE29" s="395"/>
      <c r="BF29" s="395"/>
      <c r="BG29" s="395"/>
      <c r="BH29" s="395"/>
      <c r="BI29" s="306"/>
      <c r="BJ29" s="306"/>
      <c r="BK29" s="306"/>
      <c r="BL29" s="306"/>
      <c r="BM29" s="306"/>
      <c r="BN29" s="306"/>
      <c r="BO29" s="306"/>
      <c r="BP29" s="306"/>
      <c r="BQ29" s="78"/>
      <c r="BR29" s="101"/>
      <c r="BS29" s="101"/>
      <c r="BT29" s="101"/>
      <c r="BU29" s="394"/>
      <c r="BV29" s="395"/>
      <c r="BW29" s="395"/>
      <c r="BX29" s="395"/>
      <c r="BY29" s="395"/>
      <c r="BZ29" s="395"/>
      <c r="CA29" s="395"/>
      <c r="CB29" s="395"/>
      <c r="CC29" s="395"/>
      <c r="CD29" s="395"/>
      <c r="CE29" s="395"/>
      <c r="CF29" s="395"/>
      <c r="CG29" s="395"/>
      <c r="CH29" s="395"/>
      <c r="CI29" s="395"/>
      <c r="CJ29" s="395"/>
      <c r="CK29" s="395"/>
      <c r="CL29" s="395"/>
      <c r="CM29" s="395"/>
      <c r="CN29" s="395"/>
      <c r="CO29" s="395"/>
      <c r="CP29" s="306"/>
      <c r="CQ29" s="306"/>
      <c r="CR29" s="306"/>
      <c r="CS29" s="306"/>
      <c r="CT29" s="306"/>
      <c r="CU29" s="306"/>
      <c r="CV29" s="306"/>
      <c r="CW29" s="306"/>
      <c r="CX29" s="78"/>
      <c r="CY29" s="101"/>
      <c r="CZ29" s="101"/>
      <c r="DA29" s="101"/>
      <c r="DB29" s="394"/>
      <c r="DC29" s="395"/>
      <c r="DD29" s="395"/>
      <c r="DE29" s="395"/>
      <c r="DF29" s="395"/>
      <c r="DG29" s="395"/>
      <c r="DH29" s="395"/>
      <c r="DI29" s="395"/>
      <c r="DJ29" s="395"/>
      <c r="DK29" s="395"/>
      <c r="DL29" s="395"/>
      <c r="DM29" s="395"/>
      <c r="DN29" s="395"/>
      <c r="DO29" s="395"/>
      <c r="DP29" s="395"/>
      <c r="DQ29" s="395"/>
      <c r="DR29" s="395"/>
      <c r="DS29" s="395"/>
      <c r="DT29" s="395"/>
      <c r="DU29" s="395"/>
      <c r="DV29" s="395"/>
      <c r="DW29" s="306"/>
      <c r="DX29" s="306"/>
      <c r="DY29" s="306"/>
      <c r="DZ29" s="306"/>
      <c r="EA29" s="306"/>
      <c r="EB29" s="306"/>
      <c r="EC29" s="306"/>
      <c r="ED29" s="306"/>
      <c r="EE29" s="78"/>
      <c r="EF29" s="101"/>
      <c r="EG29" s="101"/>
      <c r="EH29" s="101"/>
      <c r="EI29" s="394"/>
      <c r="EJ29" s="395"/>
      <c r="EK29" s="395"/>
      <c r="EL29" s="395"/>
      <c r="EM29" s="395"/>
      <c r="EN29" s="395"/>
      <c r="EO29" s="395"/>
      <c r="EP29" s="395"/>
      <c r="EQ29" s="395"/>
      <c r="ER29" s="395"/>
      <c r="ES29" s="395"/>
      <c r="ET29" s="395"/>
      <c r="EU29" s="395"/>
      <c r="EV29" s="395"/>
      <c r="EW29" s="395"/>
      <c r="EX29" s="395"/>
      <c r="EY29" s="395"/>
      <c r="EZ29" s="395"/>
      <c r="FA29" s="395"/>
      <c r="FB29" s="395"/>
      <c r="FC29" s="395"/>
      <c r="FD29" s="306"/>
      <c r="FE29" s="306"/>
      <c r="FF29" s="306"/>
      <c r="FG29" s="306"/>
      <c r="FH29" s="306"/>
      <c r="FI29" s="306"/>
      <c r="FJ29" s="306"/>
      <c r="FK29" s="306"/>
      <c r="FL29" s="78"/>
      <c r="FM29" s="101"/>
      <c r="FN29" s="101"/>
      <c r="FO29" s="101"/>
      <c r="FP29" s="394"/>
      <c r="FQ29" s="395"/>
      <c r="FR29" s="395"/>
      <c r="FS29" s="395"/>
      <c r="FT29" s="395"/>
      <c r="FU29" s="395"/>
      <c r="FV29" s="395"/>
      <c r="FW29" s="395"/>
      <c r="FX29" s="395"/>
      <c r="FY29" s="395"/>
      <c r="FZ29" s="395"/>
      <c r="GA29" s="395"/>
      <c r="GB29" s="395"/>
      <c r="GC29" s="395"/>
      <c r="GD29" s="395"/>
      <c r="GE29" s="395"/>
      <c r="GF29" s="395"/>
      <c r="GG29" s="395"/>
      <c r="GH29" s="395"/>
      <c r="GI29" s="395"/>
      <c r="GJ29" s="395"/>
      <c r="GK29" s="306"/>
      <c r="GL29" s="306"/>
      <c r="GM29" s="306"/>
      <c r="GN29" s="306"/>
      <c r="GO29" s="306"/>
      <c r="GP29" s="306"/>
      <c r="GQ29" s="306"/>
      <c r="GR29" s="306"/>
      <c r="GS29" s="78"/>
      <c r="GT29" s="101"/>
      <c r="GU29" s="101"/>
      <c r="GV29" s="101"/>
      <c r="GW29" s="394"/>
      <c r="GX29" s="395"/>
      <c r="GY29" s="395"/>
      <c r="GZ29" s="395"/>
      <c r="HA29" s="395"/>
      <c r="HB29" s="395"/>
      <c r="HC29" s="395"/>
      <c r="HD29" s="395"/>
      <c r="HE29" s="395"/>
      <c r="HF29" s="395"/>
      <c r="HG29" s="395"/>
      <c r="HH29" s="395"/>
      <c r="HI29" s="395"/>
      <c r="HJ29" s="395"/>
      <c r="HK29" s="395"/>
      <c r="HL29" s="395"/>
      <c r="HM29" s="395"/>
      <c r="HN29" s="395"/>
      <c r="HO29" s="395"/>
      <c r="HP29" s="395"/>
      <c r="HQ29" s="395"/>
      <c r="HR29" s="306"/>
      <c r="HS29" s="306"/>
      <c r="HT29" s="306"/>
      <c r="HU29" s="306"/>
      <c r="HV29" s="306"/>
      <c r="HW29" s="306"/>
      <c r="HX29" s="306"/>
      <c r="HY29" s="306"/>
      <c r="HZ29" s="78"/>
    </row>
    <row r="30" spans="1:234" ht="45" customHeight="1" outlineLevel="1" thickBot="1">
      <c r="A30" s="462" t="s">
        <v>1696</v>
      </c>
      <c r="B30" s="463"/>
      <c r="C30" s="464"/>
      <c r="D30" s="465"/>
      <c r="E30" s="466"/>
      <c r="F30" s="466"/>
      <c r="G30" s="466"/>
      <c r="H30" s="466"/>
      <c r="I30" s="466"/>
      <c r="J30" s="466"/>
      <c r="K30" s="466"/>
      <c r="L30" s="466"/>
      <c r="M30" s="466"/>
      <c r="N30" s="466"/>
      <c r="O30" s="466"/>
      <c r="P30" s="466"/>
      <c r="Q30" s="466"/>
      <c r="R30" s="466"/>
      <c r="S30" s="466"/>
      <c r="T30" s="466"/>
      <c r="U30" s="466"/>
      <c r="V30" s="466"/>
      <c r="W30" s="466"/>
      <c r="X30" s="466"/>
      <c r="Y30" s="466"/>
      <c r="Z30" s="466"/>
      <c r="AA30" s="466"/>
      <c r="AB30" s="466"/>
      <c r="AC30" s="466"/>
      <c r="AD30" s="466"/>
      <c r="AE30" s="466"/>
      <c r="AF30" s="466"/>
      <c r="AG30" s="466"/>
      <c r="AH30" s="466"/>
      <c r="AI30" s="466"/>
      <c r="AJ30" s="468"/>
      <c r="AK30" s="465" t="s">
        <v>3107</v>
      </c>
      <c r="AL30" s="466"/>
      <c r="AM30" s="466"/>
      <c r="AN30" s="466"/>
      <c r="AO30" s="466"/>
      <c r="AP30" s="466"/>
      <c r="AQ30" s="466"/>
      <c r="AR30" s="466"/>
      <c r="AS30" s="466"/>
      <c r="AT30" s="466"/>
      <c r="AU30" s="466"/>
      <c r="AV30" s="466"/>
      <c r="AW30" s="466"/>
      <c r="AX30" s="466"/>
      <c r="AY30" s="466"/>
      <c r="AZ30" s="466"/>
      <c r="BA30" s="466"/>
      <c r="BB30" s="466"/>
      <c r="BC30" s="466"/>
      <c r="BD30" s="466"/>
      <c r="BE30" s="466"/>
      <c r="BF30" s="466"/>
      <c r="BG30" s="466"/>
      <c r="BH30" s="466"/>
      <c r="BI30" s="466"/>
      <c r="BJ30" s="466"/>
      <c r="BK30" s="466"/>
      <c r="BL30" s="466"/>
      <c r="BM30" s="466"/>
      <c r="BN30" s="466"/>
      <c r="BO30" s="466"/>
      <c r="BP30" s="466"/>
      <c r="BQ30" s="468"/>
      <c r="BR30" s="465" t="s">
        <v>3111</v>
      </c>
      <c r="BS30" s="466"/>
      <c r="BT30" s="466"/>
      <c r="BU30" s="466"/>
      <c r="BV30" s="466"/>
      <c r="BW30" s="466"/>
      <c r="BX30" s="466"/>
      <c r="BY30" s="466"/>
      <c r="BZ30" s="466"/>
      <c r="CA30" s="466"/>
      <c r="CB30" s="466"/>
      <c r="CC30" s="466"/>
      <c r="CD30" s="466"/>
      <c r="CE30" s="466"/>
      <c r="CF30" s="466"/>
      <c r="CG30" s="466"/>
      <c r="CH30" s="466"/>
      <c r="CI30" s="466"/>
      <c r="CJ30" s="466"/>
      <c r="CK30" s="466"/>
      <c r="CL30" s="466"/>
      <c r="CM30" s="466"/>
      <c r="CN30" s="466"/>
      <c r="CO30" s="466"/>
      <c r="CP30" s="466"/>
      <c r="CQ30" s="466"/>
      <c r="CR30" s="466"/>
      <c r="CS30" s="466"/>
      <c r="CT30" s="466"/>
      <c r="CU30" s="466"/>
      <c r="CV30" s="466"/>
      <c r="CW30" s="466"/>
      <c r="CX30" s="468"/>
      <c r="CY30" s="465" t="s">
        <v>3124</v>
      </c>
      <c r="CZ30" s="466"/>
      <c r="DA30" s="466"/>
      <c r="DB30" s="466"/>
      <c r="DC30" s="466"/>
      <c r="DD30" s="466"/>
      <c r="DE30" s="466"/>
      <c r="DF30" s="466"/>
      <c r="DG30" s="466"/>
      <c r="DH30" s="466"/>
      <c r="DI30" s="466"/>
      <c r="DJ30" s="466"/>
      <c r="DK30" s="466"/>
      <c r="DL30" s="466"/>
      <c r="DM30" s="466"/>
      <c r="DN30" s="466"/>
      <c r="DO30" s="466"/>
      <c r="DP30" s="466"/>
      <c r="DQ30" s="466"/>
      <c r="DR30" s="466"/>
      <c r="DS30" s="466"/>
      <c r="DT30" s="466"/>
      <c r="DU30" s="466"/>
      <c r="DV30" s="466"/>
      <c r="DW30" s="466"/>
      <c r="DX30" s="466"/>
      <c r="DY30" s="466"/>
      <c r="DZ30" s="466"/>
      <c r="EA30" s="466"/>
      <c r="EB30" s="466"/>
      <c r="EC30" s="466"/>
      <c r="ED30" s="466"/>
      <c r="EE30" s="468"/>
      <c r="EF30" s="465" t="s">
        <v>3128</v>
      </c>
      <c r="EG30" s="466"/>
      <c r="EH30" s="466"/>
      <c r="EI30" s="466"/>
      <c r="EJ30" s="466"/>
      <c r="EK30" s="466"/>
      <c r="EL30" s="466"/>
      <c r="EM30" s="466"/>
      <c r="EN30" s="466"/>
      <c r="EO30" s="466"/>
      <c r="EP30" s="466"/>
      <c r="EQ30" s="466"/>
      <c r="ER30" s="466"/>
      <c r="ES30" s="466"/>
      <c r="ET30" s="466"/>
      <c r="EU30" s="466"/>
      <c r="EV30" s="466"/>
      <c r="EW30" s="466"/>
      <c r="EX30" s="466"/>
      <c r="EY30" s="466"/>
      <c r="EZ30" s="466"/>
      <c r="FA30" s="466"/>
      <c r="FB30" s="466"/>
      <c r="FC30" s="466"/>
      <c r="FD30" s="466"/>
      <c r="FE30" s="466"/>
      <c r="FF30" s="466"/>
      <c r="FG30" s="466"/>
      <c r="FH30" s="466"/>
      <c r="FI30" s="466"/>
      <c r="FJ30" s="466"/>
      <c r="FK30" s="466"/>
      <c r="FL30" s="468"/>
      <c r="FM30" s="465" t="s">
        <v>1328</v>
      </c>
      <c r="FN30" s="466"/>
      <c r="FO30" s="466"/>
      <c r="FP30" s="466"/>
      <c r="FQ30" s="466"/>
      <c r="FR30" s="466"/>
      <c r="FS30" s="466"/>
      <c r="FT30" s="466"/>
      <c r="FU30" s="466"/>
      <c r="FV30" s="466"/>
      <c r="FW30" s="466"/>
      <c r="FX30" s="466"/>
      <c r="FY30" s="466"/>
      <c r="FZ30" s="466"/>
      <c r="GA30" s="466"/>
      <c r="GB30" s="466"/>
      <c r="GC30" s="466"/>
      <c r="GD30" s="466"/>
      <c r="GE30" s="466"/>
      <c r="GF30" s="466"/>
      <c r="GG30" s="466"/>
      <c r="GH30" s="466"/>
      <c r="GI30" s="466"/>
      <c r="GJ30" s="466"/>
      <c r="GK30" s="466"/>
      <c r="GL30" s="466"/>
      <c r="GM30" s="466"/>
      <c r="GN30" s="466"/>
      <c r="GO30" s="466"/>
      <c r="GP30" s="466"/>
      <c r="GQ30" s="466"/>
      <c r="GR30" s="466"/>
      <c r="GS30" s="468"/>
      <c r="GT30" s="465" t="s">
        <v>1333</v>
      </c>
      <c r="GU30" s="466"/>
      <c r="GV30" s="466"/>
      <c r="GW30" s="466"/>
      <c r="GX30" s="466"/>
      <c r="GY30" s="466"/>
      <c r="GZ30" s="466"/>
      <c r="HA30" s="466"/>
      <c r="HB30" s="466"/>
      <c r="HC30" s="466"/>
      <c r="HD30" s="466"/>
      <c r="HE30" s="466"/>
      <c r="HF30" s="466"/>
      <c r="HG30" s="466"/>
      <c r="HH30" s="466"/>
      <c r="HI30" s="466"/>
      <c r="HJ30" s="466"/>
      <c r="HK30" s="466"/>
      <c r="HL30" s="466"/>
      <c r="HM30" s="466"/>
      <c r="HN30" s="466"/>
      <c r="HO30" s="466"/>
      <c r="HP30" s="466"/>
      <c r="HQ30" s="466"/>
      <c r="HR30" s="466"/>
      <c r="HS30" s="466"/>
      <c r="HT30" s="466"/>
      <c r="HU30" s="466"/>
      <c r="HV30" s="466"/>
      <c r="HW30" s="466"/>
      <c r="HX30" s="466"/>
      <c r="HY30" s="466"/>
      <c r="HZ30" s="467"/>
    </row>
    <row r="31" spans="1:234" ht="45" customHeight="1" outlineLevel="1" thickBot="1">
      <c r="A31" s="402" t="s">
        <v>1343</v>
      </c>
      <c r="B31" s="403"/>
      <c r="C31" s="404"/>
      <c r="D31" s="116" t="s">
        <v>3100</v>
      </c>
      <c r="E31" s="102"/>
      <c r="F31" s="102"/>
      <c r="G31" s="394"/>
      <c r="H31" s="395"/>
      <c r="I31" s="395"/>
      <c r="J31" s="395"/>
      <c r="K31" s="395"/>
      <c r="L31" s="395"/>
      <c r="M31" s="395"/>
      <c r="N31" s="395"/>
      <c r="O31" s="395"/>
      <c r="P31" s="395"/>
      <c r="Q31" s="395"/>
      <c r="R31" s="395"/>
      <c r="S31" s="395"/>
      <c r="T31" s="395"/>
      <c r="U31" s="395"/>
      <c r="V31" s="395"/>
      <c r="W31" s="395"/>
      <c r="X31" s="395"/>
      <c r="Y31" s="395"/>
      <c r="Z31" s="395"/>
      <c r="AA31" s="395"/>
      <c r="AB31" s="306"/>
      <c r="AC31" s="306"/>
      <c r="AD31" s="306"/>
      <c r="AE31" s="306"/>
      <c r="AF31" s="306"/>
      <c r="AG31" s="306"/>
      <c r="AH31" s="306"/>
      <c r="AI31" s="306"/>
      <c r="AJ31" s="78"/>
      <c r="AK31" s="102"/>
      <c r="AL31" s="102"/>
      <c r="AM31" s="102"/>
      <c r="AN31" s="394"/>
      <c r="AO31" s="395"/>
      <c r="AP31" s="395"/>
      <c r="AQ31" s="395"/>
      <c r="AR31" s="395"/>
      <c r="AS31" s="395"/>
      <c r="AT31" s="395"/>
      <c r="AU31" s="395"/>
      <c r="AV31" s="395"/>
      <c r="AW31" s="395"/>
      <c r="AX31" s="395"/>
      <c r="AY31" s="395"/>
      <c r="AZ31" s="395"/>
      <c r="BA31" s="395"/>
      <c r="BB31" s="395"/>
      <c r="BC31" s="395"/>
      <c r="BD31" s="395"/>
      <c r="BE31" s="395"/>
      <c r="BF31" s="395"/>
      <c r="BG31" s="395"/>
      <c r="BH31" s="395"/>
      <c r="BI31" s="306"/>
      <c r="BJ31" s="306"/>
      <c r="BK31" s="306"/>
      <c r="BL31" s="306"/>
      <c r="BM31" s="306"/>
      <c r="BN31" s="306"/>
      <c r="BO31" s="306"/>
      <c r="BP31" s="306"/>
      <c r="BQ31" s="78"/>
      <c r="BR31" s="102"/>
      <c r="BS31" s="102"/>
      <c r="BT31" s="102"/>
      <c r="BU31" s="394"/>
      <c r="BV31" s="395"/>
      <c r="BW31" s="395"/>
      <c r="BX31" s="395"/>
      <c r="BY31" s="395"/>
      <c r="BZ31" s="395"/>
      <c r="CA31" s="395"/>
      <c r="CB31" s="395"/>
      <c r="CC31" s="395"/>
      <c r="CD31" s="395"/>
      <c r="CE31" s="395"/>
      <c r="CF31" s="395"/>
      <c r="CG31" s="395"/>
      <c r="CH31" s="395"/>
      <c r="CI31" s="395"/>
      <c r="CJ31" s="395"/>
      <c r="CK31" s="395"/>
      <c r="CL31" s="395"/>
      <c r="CM31" s="395"/>
      <c r="CN31" s="395"/>
      <c r="CO31" s="395"/>
      <c r="CP31" s="306"/>
      <c r="CQ31" s="306"/>
      <c r="CR31" s="306"/>
      <c r="CS31" s="306"/>
      <c r="CT31" s="306"/>
      <c r="CU31" s="306"/>
      <c r="CV31" s="306"/>
      <c r="CW31" s="306"/>
      <c r="CX31" s="78"/>
      <c r="CY31" s="102"/>
      <c r="CZ31" s="102"/>
      <c r="DA31" s="102"/>
      <c r="DB31" s="394"/>
      <c r="DC31" s="395"/>
      <c r="DD31" s="395"/>
      <c r="DE31" s="395"/>
      <c r="DF31" s="395"/>
      <c r="DG31" s="395"/>
      <c r="DH31" s="395"/>
      <c r="DI31" s="395"/>
      <c r="DJ31" s="395"/>
      <c r="DK31" s="395"/>
      <c r="DL31" s="395"/>
      <c r="DM31" s="395"/>
      <c r="DN31" s="395"/>
      <c r="DO31" s="395"/>
      <c r="DP31" s="395"/>
      <c r="DQ31" s="395"/>
      <c r="DR31" s="395"/>
      <c r="DS31" s="395"/>
      <c r="DT31" s="395"/>
      <c r="DU31" s="395"/>
      <c r="DV31" s="395"/>
      <c r="DW31" s="306"/>
      <c r="DX31" s="306"/>
      <c r="DY31" s="306"/>
      <c r="DZ31" s="306"/>
      <c r="EA31" s="306"/>
      <c r="EB31" s="306"/>
      <c r="EC31" s="306"/>
      <c r="ED31" s="306"/>
      <c r="EE31" s="78"/>
      <c r="EF31" s="102"/>
      <c r="EG31" s="102"/>
      <c r="EH31" s="102"/>
      <c r="EI31" s="394"/>
      <c r="EJ31" s="395"/>
      <c r="EK31" s="395"/>
      <c r="EL31" s="395"/>
      <c r="EM31" s="395"/>
      <c r="EN31" s="395"/>
      <c r="EO31" s="395"/>
      <c r="EP31" s="395"/>
      <c r="EQ31" s="395"/>
      <c r="ER31" s="395"/>
      <c r="ES31" s="395"/>
      <c r="ET31" s="395"/>
      <c r="EU31" s="395"/>
      <c r="EV31" s="395"/>
      <c r="EW31" s="395"/>
      <c r="EX31" s="395"/>
      <c r="EY31" s="395"/>
      <c r="EZ31" s="395"/>
      <c r="FA31" s="395"/>
      <c r="FB31" s="395"/>
      <c r="FC31" s="395"/>
      <c r="FD31" s="306"/>
      <c r="FE31" s="306"/>
      <c r="FF31" s="306"/>
      <c r="FG31" s="306"/>
      <c r="FH31" s="306"/>
      <c r="FI31" s="306"/>
      <c r="FJ31" s="306"/>
      <c r="FK31" s="306"/>
      <c r="FL31" s="78"/>
      <c r="FM31" s="102"/>
      <c r="FN31" s="102"/>
      <c r="FO31" s="102"/>
      <c r="FP31" s="394"/>
      <c r="FQ31" s="395"/>
      <c r="FR31" s="395"/>
      <c r="FS31" s="395"/>
      <c r="FT31" s="395"/>
      <c r="FU31" s="395"/>
      <c r="FV31" s="395"/>
      <c r="FW31" s="395"/>
      <c r="FX31" s="395"/>
      <c r="FY31" s="395"/>
      <c r="FZ31" s="395"/>
      <c r="GA31" s="395"/>
      <c r="GB31" s="395"/>
      <c r="GC31" s="395"/>
      <c r="GD31" s="395"/>
      <c r="GE31" s="395"/>
      <c r="GF31" s="395"/>
      <c r="GG31" s="395"/>
      <c r="GH31" s="395"/>
      <c r="GI31" s="395"/>
      <c r="GJ31" s="395"/>
      <c r="GK31" s="306"/>
      <c r="GL31" s="306"/>
      <c r="GM31" s="306"/>
      <c r="GN31" s="306"/>
      <c r="GO31" s="306"/>
      <c r="GP31" s="306"/>
      <c r="GQ31" s="306"/>
      <c r="GR31" s="306"/>
      <c r="GS31" s="78"/>
      <c r="GT31" s="102"/>
      <c r="GU31" s="102"/>
      <c r="GV31" s="102"/>
      <c r="GW31" s="394"/>
      <c r="GX31" s="395"/>
      <c r="GY31" s="395"/>
      <c r="GZ31" s="395"/>
      <c r="HA31" s="395"/>
      <c r="HB31" s="395"/>
      <c r="HC31" s="395"/>
      <c r="HD31" s="395"/>
      <c r="HE31" s="395"/>
      <c r="HF31" s="395"/>
      <c r="HG31" s="395"/>
      <c r="HH31" s="395"/>
      <c r="HI31" s="395"/>
      <c r="HJ31" s="395"/>
      <c r="HK31" s="395"/>
      <c r="HL31" s="395"/>
      <c r="HM31" s="395"/>
      <c r="HN31" s="395"/>
      <c r="HO31" s="395"/>
      <c r="HP31" s="395"/>
      <c r="HQ31" s="395"/>
      <c r="HR31" s="306"/>
      <c r="HS31" s="306"/>
      <c r="HT31" s="306"/>
      <c r="HU31" s="306"/>
      <c r="HV31" s="306"/>
      <c r="HW31" s="306"/>
      <c r="HX31" s="306"/>
      <c r="HY31" s="306"/>
      <c r="HZ31" s="78"/>
    </row>
    <row r="32" spans="1:234" s="197" customFormat="1" ht="20.100000000000001" customHeight="1" thickBot="1">
      <c r="A32" s="477" t="s">
        <v>663</v>
      </c>
      <c r="B32" s="478"/>
      <c r="C32" s="478"/>
      <c r="D32" s="193"/>
      <c r="E32" s="193"/>
      <c r="F32" s="193"/>
      <c r="G32" s="193"/>
      <c r="H32" s="193"/>
      <c r="I32" s="193"/>
      <c r="J32" s="193"/>
      <c r="K32" s="193"/>
      <c r="L32" s="193"/>
      <c r="M32" s="193"/>
      <c r="N32" s="193"/>
      <c r="O32" s="193"/>
      <c r="P32" s="193"/>
      <c r="Q32" s="193"/>
      <c r="R32" s="193"/>
      <c r="S32" s="193"/>
      <c r="T32" s="193"/>
      <c r="U32" s="193"/>
      <c r="V32" s="193"/>
      <c r="W32" s="193"/>
      <c r="X32" s="193"/>
      <c r="Y32" s="193"/>
      <c r="Z32" s="193"/>
      <c r="AA32" s="193"/>
      <c r="AB32" s="194"/>
      <c r="AC32" s="194"/>
      <c r="AD32" s="194"/>
      <c r="AE32" s="194"/>
      <c r="AF32" s="194"/>
      <c r="AG32" s="194"/>
      <c r="AH32" s="194"/>
      <c r="AI32" s="194"/>
      <c r="AJ32" s="195"/>
      <c r="AK32" s="196"/>
      <c r="AL32" s="196"/>
      <c r="AM32" s="196"/>
      <c r="AN32" s="196"/>
      <c r="AO32" s="196"/>
      <c r="AP32" s="196"/>
      <c r="AQ32" s="196"/>
      <c r="AR32" s="196"/>
      <c r="AS32" s="196"/>
      <c r="AT32" s="196"/>
      <c r="AU32" s="196"/>
      <c r="AV32" s="196"/>
      <c r="AW32" s="196"/>
      <c r="AX32" s="196"/>
      <c r="AY32" s="196"/>
      <c r="AZ32" s="196"/>
      <c r="BA32" s="196"/>
      <c r="BB32" s="196"/>
      <c r="BC32" s="196"/>
      <c r="BD32" s="196"/>
      <c r="BE32" s="196"/>
      <c r="BF32" s="196"/>
      <c r="BG32" s="196"/>
      <c r="BH32" s="196"/>
      <c r="BI32" s="194"/>
      <c r="BJ32" s="194"/>
      <c r="BK32" s="194"/>
      <c r="BL32" s="194"/>
      <c r="BM32" s="194"/>
      <c r="BN32" s="194"/>
      <c r="BO32" s="194"/>
      <c r="BP32" s="194"/>
      <c r="BQ32" s="195"/>
      <c r="BR32" s="196"/>
      <c r="BS32" s="196"/>
      <c r="BT32" s="196"/>
      <c r="BU32" s="196"/>
      <c r="BV32" s="196"/>
      <c r="BW32" s="196"/>
      <c r="BX32" s="196"/>
      <c r="BY32" s="196"/>
      <c r="BZ32" s="196"/>
      <c r="CA32" s="196"/>
      <c r="CB32" s="196"/>
      <c r="CC32" s="196"/>
      <c r="CD32" s="196"/>
      <c r="CE32" s="196"/>
      <c r="CF32" s="196"/>
      <c r="CG32" s="196"/>
      <c r="CH32" s="196"/>
      <c r="CI32" s="196"/>
      <c r="CJ32" s="196"/>
      <c r="CK32" s="196"/>
      <c r="CL32" s="196"/>
      <c r="CM32" s="196"/>
      <c r="CN32" s="196"/>
      <c r="CO32" s="196"/>
      <c r="CP32" s="194"/>
      <c r="CQ32" s="194"/>
      <c r="CR32" s="194"/>
      <c r="CS32" s="194"/>
      <c r="CT32" s="194"/>
      <c r="CU32" s="194"/>
      <c r="CV32" s="194"/>
      <c r="CW32" s="194"/>
      <c r="CX32" s="195"/>
      <c r="CY32" s="196"/>
      <c r="CZ32" s="196"/>
      <c r="DA32" s="196"/>
      <c r="DB32" s="196"/>
      <c r="DC32" s="196"/>
      <c r="DD32" s="196"/>
      <c r="DE32" s="196"/>
      <c r="DF32" s="196"/>
      <c r="DG32" s="196"/>
      <c r="DH32" s="196"/>
      <c r="DI32" s="196"/>
      <c r="DJ32" s="196"/>
      <c r="DK32" s="196"/>
      <c r="DL32" s="196"/>
      <c r="DM32" s="196"/>
      <c r="DN32" s="196"/>
      <c r="DO32" s="196"/>
      <c r="DP32" s="196"/>
      <c r="DQ32" s="196"/>
      <c r="DR32" s="196"/>
      <c r="DS32" s="196"/>
      <c r="DT32" s="196"/>
      <c r="DU32" s="196"/>
      <c r="DV32" s="196"/>
      <c r="DW32" s="194"/>
      <c r="DX32" s="194"/>
      <c r="DY32" s="194"/>
      <c r="DZ32" s="194"/>
      <c r="EA32" s="194"/>
      <c r="EB32" s="194"/>
      <c r="EC32" s="194"/>
      <c r="ED32" s="194"/>
      <c r="EE32" s="195"/>
      <c r="EF32" s="196"/>
      <c r="EG32" s="196"/>
      <c r="EH32" s="196"/>
      <c r="EI32" s="196"/>
      <c r="EJ32" s="196"/>
      <c r="EK32" s="196"/>
      <c r="EL32" s="196"/>
      <c r="EM32" s="196"/>
      <c r="EN32" s="196"/>
      <c r="EO32" s="196"/>
      <c r="EP32" s="196"/>
      <c r="EQ32" s="196"/>
      <c r="ER32" s="196"/>
      <c r="ES32" s="196"/>
      <c r="ET32" s="196"/>
      <c r="EU32" s="196"/>
      <c r="EV32" s="196"/>
      <c r="EW32" s="196"/>
      <c r="EX32" s="196"/>
      <c r="EY32" s="196"/>
      <c r="EZ32" s="196"/>
      <c r="FA32" s="196"/>
      <c r="FB32" s="196"/>
      <c r="FC32" s="196"/>
      <c r="FD32" s="194"/>
      <c r="FE32" s="194"/>
      <c r="FF32" s="194"/>
      <c r="FG32" s="194"/>
      <c r="FH32" s="194"/>
      <c r="FI32" s="194"/>
      <c r="FJ32" s="194"/>
      <c r="FK32" s="194"/>
      <c r="FL32" s="195"/>
      <c r="FM32" s="196"/>
      <c r="FN32" s="196"/>
      <c r="FO32" s="196"/>
      <c r="FP32" s="196"/>
      <c r="FQ32" s="196"/>
      <c r="FR32" s="196"/>
      <c r="FS32" s="196"/>
      <c r="FT32" s="196"/>
      <c r="FU32" s="196"/>
      <c r="FV32" s="196"/>
      <c r="FW32" s="196"/>
      <c r="FX32" s="196"/>
      <c r="FY32" s="196"/>
      <c r="FZ32" s="196"/>
      <c r="GA32" s="196"/>
      <c r="GB32" s="196"/>
      <c r="GC32" s="196"/>
      <c r="GD32" s="196"/>
      <c r="GE32" s="196"/>
      <c r="GF32" s="196"/>
      <c r="GG32" s="196"/>
      <c r="GH32" s="196"/>
      <c r="GI32" s="196"/>
      <c r="GJ32" s="196"/>
      <c r="GK32" s="194"/>
      <c r="GL32" s="194"/>
      <c r="GM32" s="194"/>
      <c r="GN32" s="194"/>
      <c r="GO32" s="194"/>
      <c r="GP32" s="194"/>
      <c r="GQ32" s="194"/>
      <c r="GR32" s="194"/>
      <c r="GS32" s="195"/>
      <c r="GT32" s="196"/>
      <c r="GU32" s="196"/>
      <c r="GV32" s="196"/>
      <c r="GW32" s="196"/>
      <c r="GX32" s="196"/>
      <c r="GY32" s="196"/>
      <c r="GZ32" s="196"/>
      <c r="HA32" s="196"/>
      <c r="HB32" s="196"/>
      <c r="HC32" s="196"/>
      <c r="HD32" s="196"/>
      <c r="HE32" s="196"/>
      <c r="HF32" s="196"/>
      <c r="HG32" s="196"/>
      <c r="HH32" s="196"/>
      <c r="HI32" s="196"/>
      <c r="HJ32" s="196"/>
      <c r="HK32" s="196"/>
      <c r="HL32" s="196"/>
      <c r="HM32" s="196"/>
      <c r="HN32" s="196"/>
      <c r="HO32" s="196"/>
      <c r="HP32" s="196"/>
      <c r="HQ32" s="196"/>
      <c r="HR32" s="194"/>
      <c r="HS32" s="194"/>
      <c r="HT32" s="194"/>
      <c r="HU32" s="194"/>
      <c r="HV32" s="194"/>
      <c r="HW32" s="194"/>
      <c r="HX32" s="194"/>
      <c r="HY32" s="194"/>
      <c r="HZ32" s="195"/>
    </row>
    <row r="33" spans="1:234" s="4" customFormat="1" ht="24.95" customHeight="1" thickTop="1">
      <c r="A33" s="479" t="s">
        <v>633</v>
      </c>
      <c r="B33" s="480"/>
      <c r="C33" s="481"/>
      <c r="D33" s="51" t="s">
        <v>735</v>
      </c>
      <c r="E33" s="43" t="s">
        <v>736</v>
      </c>
      <c r="F33" s="43" t="s">
        <v>737</v>
      </c>
      <c r="G33" s="43" t="s">
        <v>790</v>
      </c>
      <c r="H33" s="43" t="s">
        <v>839</v>
      </c>
      <c r="I33" s="43" t="s">
        <v>840</v>
      </c>
      <c r="J33" s="43" t="s">
        <v>841</v>
      </c>
      <c r="K33" s="43" t="s">
        <v>842</v>
      </c>
      <c r="L33" s="43" t="s">
        <v>2308</v>
      </c>
      <c r="M33" s="43" t="s">
        <v>2309</v>
      </c>
      <c r="N33" s="43" t="s">
        <v>2310</v>
      </c>
      <c r="O33" s="43" t="s">
        <v>2311</v>
      </c>
      <c r="P33" s="43" t="s">
        <v>791</v>
      </c>
      <c r="Q33" s="43" t="s">
        <v>800</v>
      </c>
      <c r="R33" s="43" t="s">
        <v>792</v>
      </c>
      <c r="S33" s="43" t="s">
        <v>793</v>
      </c>
      <c r="T33" s="46" t="s">
        <v>794</v>
      </c>
      <c r="U33" s="46" t="s">
        <v>795</v>
      </c>
      <c r="V33" s="46" t="s">
        <v>796</v>
      </c>
      <c r="W33" s="46" t="s">
        <v>797</v>
      </c>
      <c r="X33" s="46" t="s">
        <v>798</v>
      </c>
      <c r="Y33" s="46" t="s">
        <v>799</v>
      </c>
      <c r="Z33" s="46" t="s">
        <v>843</v>
      </c>
      <c r="AA33" s="46" t="s">
        <v>844</v>
      </c>
      <c r="AB33" s="43" t="s">
        <v>845</v>
      </c>
      <c r="AC33" s="46" t="s">
        <v>846</v>
      </c>
      <c r="AD33" s="46" t="s">
        <v>847</v>
      </c>
      <c r="AE33" s="46" t="s">
        <v>848</v>
      </c>
      <c r="AF33" s="46" t="s">
        <v>849</v>
      </c>
      <c r="AG33" s="46" t="s">
        <v>850</v>
      </c>
      <c r="AH33" s="46" t="s">
        <v>851</v>
      </c>
      <c r="AI33" s="46" t="s">
        <v>852</v>
      </c>
      <c r="AJ33" s="412" t="s">
        <v>689</v>
      </c>
      <c r="AK33" s="43" t="s">
        <v>2406</v>
      </c>
      <c r="AL33" s="43" t="s">
        <v>2407</v>
      </c>
      <c r="AM33" s="43" t="s">
        <v>2408</v>
      </c>
      <c r="AN33" s="43" t="s">
        <v>2218</v>
      </c>
      <c r="AO33" s="43" t="s">
        <v>801</v>
      </c>
      <c r="AP33" s="43" t="s">
        <v>2221</v>
      </c>
      <c r="AQ33" s="43" t="s">
        <v>2223</v>
      </c>
      <c r="AR33" s="43" t="s">
        <v>2225</v>
      </c>
      <c r="AS33" s="43" t="s">
        <v>2430</v>
      </c>
      <c r="AT33" s="43" t="s">
        <v>2431</v>
      </c>
      <c r="AU33" s="43" t="s">
        <v>2432</v>
      </c>
      <c r="AV33" s="43" t="s">
        <v>2433</v>
      </c>
      <c r="AW33" s="43" t="s">
        <v>2231</v>
      </c>
      <c r="AX33" s="43" t="s">
        <v>2233</v>
      </c>
      <c r="AY33" s="43" t="s">
        <v>2235</v>
      </c>
      <c r="AZ33" s="43" t="s">
        <v>2237</v>
      </c>
      <c r="BA33" s="46" t="s">
        <v>2239</v>
      </c>
      <c r="BB33" s="46" t="s">
        <v>2241</v>
      </c>
      <c r="BC33" s="46" t="s">
        <v>2243</v>
      </c>
      <c r="BD33" s="46" t="s">
        <v>2245</v>
      </c>
      <c r="BE33" s="46" t="s">
        <v>2247</v>
      </c>
      <c r="BF33" s="46" t="s">
        <v>2249</v>
      </c>
      <c r="BG33" s="46" t="s">
        <v>802</v>
      </c>
      <c r="BH33" s="46" t="s">
        <v>803</v>
      </c>
      <c r="BI33" s="46" t="s">
        <v>811</v>
      </c>
      <c r="BJ33" s="46" t="s">
        <v>804</v>
      </c>
      <c r="BK33" s="46" t="s">
        <v>805</v>
      </c>
      <c r="BL33" s="46" t="s">
        <v>806</v>
      </c>
      <c r="BM33" s="46" t="s">
        <v>807</v>
      </c>
      <c r="BN33" s="46" t="s">
        <v>808</v>
      </c>
      <c r="BO33" s="46" t="s">
        <v>809</v>
      </c>
      <c r="BP33" s="46" t="s">
        <v>810</v>
      </c>
      <c r="BQ33" s="412" t="s">
        <v>689</v>
      </c>
      <c r="BR33" s="51" t="s">
        <v>2409</v>
      </c>
      <c r="BS33" s="43" t="s">
        <v>2410</v>
      </c>
      <c r="BT33" s="43" t="s">
        <v>2410</v>
      </c>
      <c r="BU33" s="43" t="s">
        <v>2313</v>
      </c>
      <c r="BV33" s="43" t="s">
        <v>2315</v>
      </c>
      <c r="BW33" s="43" t="s">
        <v>812</v>
      </c>
      <c r="BX33" s="43" t="s">
        <v>2318</v>
      </c>
      <c r="BY33" s="43" t="s">
        <v>2320</v>
      </c>
      <c r="BZ33" s="43" t="s">
        <v>2322</v>
      </c>
      <c r="CA33" s="43" t="s">
        <v>2324</v>
      </c>
      <c r="CB33" s="43" t="s">
        <v>2326</v>
      </c>
      <c r="CC33" s="43" t="s">
        <v>2328</v>
      </c>
      <c r="CD33" s="43" t="s">
        <v>2330</v>
      </c>
      <c r="CE33" s="43" t="s">
        <v>2332</v>
      </c>
      <c r="CF33" s="43" t="s">
        <v>2334</v>
      </c>
      <c r="CG33" s="43" t="s">
        <v>2336</v>
      </c>
      <c r="CH33" s="43" t="s">
        <v>2338</v>
      </c>
      <c r="CI33" s="43" t="s">
        <v>2340</v>
      </c>
      <c r="CJ33" s="46" t="s">
        <v>2342</v>
      </c>
      <c r="CK33" s="46" t="s">
        <v>2344</v>
      </c>
      <c r="CL33" s="46" t="s">
        <v>2346</v>
      </c>
      <c r="CM33" s="46" t="s">
        <v>2348</v>
      </c>
      <c r="CN33" s="46" t="s">
        <v>2350</v>
      </c>
      <c r="CO33" s="46" t="s">
        <v>2352</v>
      </c>
      <c r="CP33" s="46" t="s">
        <v>2354</v>
      </c>
      <c r="CQ33" s="46" t="s">
        <v>2356</v>
      </c>
      <c r="CR33" s="46" t="s">
        <v>2358</v>
      </c>
      <c r="CS33" s="46" t="s">
        <v>2360</v>
      </c>
      <c r="CT33" s="46" t="s">
        <v>2362</v>
      </c>
      <c r="CU33" s="46" t="s">
        <v>2363</v>
      </c>
      <c r="CV33" s="46" t="s">
        <v>2365</v>
      </c>
      <c r="CW33" s="46" t="s">
        <v>2367</v>
      </c>
      <c r="CX33" s="412" t="s">
        <v>689</v>
      </c>
      <c r="CY33" s="51" t="s">
        <v>2412</v>
      </c>
      <c r="CZ33" s="43" t="s">
        <v>2413</v>
      </c>
      <c r="DA33" s="43" t="s">
        <v>2414</v>
      </c>
      <c r="DB33" s="43" t="s">
        <v>2435</v>
      </c>
      <c r="DC33" s="43" t="s">
        <v>2437</v>
      </c>
      <c r="DD33" s="43" t="s">
        <v>2439</v>
      </c>
      <c r="DE33" s="43" t="s">
        <v>822</v>
      </c>
      <c r="DF33" s="43" t="s">
        <v>2442</v>
      </c>
      <c r="DG33" s="43" t="s">
        <v>2444</v>
      </c>
      <c r="DH33" s="43" t="s">
        <v>2446</v>
      </c>
      <c r="DI33" s="43" t="s">
        <v>2448</v>
      </c>
      <c r="DJ33" s="43" t="s">
        <v>1037</v>
      </c>
      <c r="DK33" s="43" t="s">
        <v>1039</v>
      </c>
      <c r="DL33" s="43" t="s">
        <v>1041</v>
      </c>
      <c r="DM33" s="43" t="s">
        <v>1043</v>
      </c>
      <c r="DN33" s="43" t="s">
        <v>1045</v>
      </c>
      <c r="DO33" s="43" t="s">
        <v>1047</v>
      </c>
      <c r="DP33" s="43" t="s">
        <v>1049</v>
      </c>
      <c r="DQ33" s="43" t="s">
        <v>1051</v>
      </c>
      <c r="DR33" s="43" t="s">
        <v>1053</v>
      </c>
      <c r="DS33" s="43" t="s">
        <v>1055</v>
      </c>
      <c r="DT33" s="43" t="s">
        <v>1057</v>
      </c>
      <c r="DU33" s="43" t="s">
        <v>1059</v>
      </c>
      <c r="DV33" s="43" t="s">
        <v>1061</v>
      </c>
      <c r="DW33" s="43" t="s">
        <v>1063</v>
      </c>
      <c r="DX33" s="43" t="s">
        <v>1065</v>
      </c>
      <c r="DY33" s="43" t="s">
        <v>1067</v>
      </c>
      <c r="DZ33" s="43" t="s">
        <v>1069</v>
      </c>
      <c r="EA33" s="46" t="s">
        <v>1071</v>
      </c>
      <c r="EB33" s="46" t="s">
        <v>1072</v>
      </c>
      <c r="EC33" s="46" t="s">
        <v>1074</v>
      </c>
      <c r="ED33" s="46" t="s">
        <v>1076</v>
      </c>
      <c r="EE33" s="412" t="s">
        <v>689</v>
      </c>
      <c r="EF33" s="51" t="s">
        <v>2415</v>
      </c>
      <c r="EG33" s="43" t="s">
        <v>2416</v>
      </c>
      <c r="EH33" s="43" t="s">
        <v>2417</v>
      </c>
      <c r="EI33" s="43" t="s">
        <v>3294</v>
      </c>
      <c r="EJ33" s="43" t="s">
        <v>3296</v>
      </c>
      <c r="EK33" s="43" t="s">
        <v>3298</v>
      </c>
      <c r="EL33" s="43" t="s">
        <v>3300</v>
      </c>
      <c r="EM33" s="43" t="s">
        <v>834</v>
      </c>
      <c r="EN33" s="43" t="s">
        <v>3303</v>
      </c>
      <c r="EO33" s="43" t="s">
        <v>3305</v>
      </c>
      <c r="EP33" s="43" t="s">
        <v>3307</v>
      </c>
      <c r="EQ33" s="43" t="s">
        <v>3309</v>
      </c>
      <c r="ER33" s="43" t="s">
        <v>3311</v>
      </c>
      <c r="ES33" s="43" t="s">
        <v>3313</v>
      </c>
      <c r="ET33" s="43" t="s">
        <v>1676</v>
      </c>
      <c r="EU33" s="43" t="s">
        <v>1678</v>
      </c>
      <c r="EV33" s="43" t="s">
        <v>1680</v>
      </c>
      <c r="EW33" s="43" t="s">
        <v>1682</v>
      </c>
      <c r="EX33" s="43" t="s">
        <v>1684</v>
      </c>
      <c r="EY33" s="43" t="s">
        <v>1686</v>
      </c>
      <c r="EZ33" s="43" t="s">
        <v>1688</v>
      </c>
      <c r="FA33" s="43" t="s">
        <v>1690</v>
      </c>
      <c r="FB33" s="43" t="s">
        <v>1692</v>
      </c>
      <c r="FC33" s="43" t="s">
        <v>1694</v>
      </c>
      <c r="FD33" s="43" t="s">
        <v>2689</v>
      </c>
      <c r="FE33" s="43" t="s">
        <v>2691</v>
      </c>
      <c r="FF33" s="43" t="s">
        <v>2693</v>
      </c>
      <c r="FG33" s="43" t="s">
        <v>2695</v>
      </c>
      <c r="FH33" s="43" t="s">
        <v>2697</v>
      </c>
      <c r="FI33" s="43" t="s">
        <v>2698</v>
      </c>
      <c r="FJ33" s="43" t="s">
        <v>2700</v>
      </c>
      <c r="FK33" s="43" t="s">
        <v>2702</v>
      </c>
      <c r="FL33" s="412" t="s">
        <v>689</v>
      </c>
      <c r="FM33" s="51" t="s">
        <v>2418</v>
      </c>
      <c r="FN33" s="43" t="s">
        <v>2419</v>
      </c>
      <c r="FO33" s="43" t="s">
        <v>2420</v>
      </c>
      <c r="FP33" s="43" t="s">
        <v>2748</v>
      </c>
      <c r="FQ33" s="43" t="s">
        <v>2750</v>
      </c>
      <c r="FR33" s="43" t="s">
        <v>2752</v>
      </c>
      <c r="FS33" s="43" t="s">
        <v>2754</v>
      </c>
      <c r="FT33" s="43" t="s">
        <v>2756</v>
      </c>
      <c r="FU33" s="43" t="s">
        <v>2758</v>
      </c>
      <c r="FV33" s="43" t="s">
        <v>2760</v>
      </c>
      <c r="FW33" s="43" t="s">
        <v>2762</v>
      </c>
      <c r="FX33" s="43" t="s">
        <v>2764</v>
      </c>
      <c r="FY33" s="43" t="s">
        <v>2766</v>
      </c>
      <c r="FZ33" s="43" t="s">
        <v>2768</v>
      </c>
      <c r="GA33" s="43" t="s">
        <v>2770</v>
      </c>
      <c r="GB33" s="43" t="s">
        <v>2772</v>
      </c>
      <c r="GC33" s="43" t="s">
        <v>2774</v>
      </c>
      <c r="GD33" s="43" t="s">
        <v>2776</v>
      </c>
      <c r="GE33" s="43" t="s">
        <v>2778</v>
      </c>
      <c r="GF33" s="43" t="s">
        <v>2780</v>
      </c>
      <c r="GG33" s="43" t="s">
        <v>2782</v>
      </c>
      <c r="GH33" s="43" t="s">
        <v>2784</v>
      </c>
      <c r="GI33" s="43" t="s">
        <v>2786</v>
      </c>
      <c r="GJ33" s="43" t="s">
        <v>2788</v>
      </c>
      <c r="GK33" s="43" t="s">
        <v>2790</v>
      </c>
      <c r="GL33" s="43" t="s">
        <v>2792</v>
      </c>
      <c r="GM33" s="43" t="s">
        <v>2794</v>
      </c>
      <c r="GN33" s="43" t="s">
        <v>2796</v>
      </c>
      <c r="GO33" s="43" t="s">
        <v>2798</v>
      </c>
      <c r="GP33" s="43" t="s">
        <v>2799</v>
      </c>
      <c r="GQ33" s="43" t="s">
        <v>2801</v>
      </c>
      <c r="GR33" s="43" t="s">
        <v>2803</v>
      </c>
      <c r="GS33" s="412" t="s">
        <v>689</v>
      </c>
      <c r="GT33" s="51" t="s">
        <v>2421</v>
      </c>
      <c r="GU33" s="43" t="s">
        <v>2422</v>
      </c>
      <c r="GV33" s="43" t="s">
        <v>2423</v>
      </c>
      <c r="GW33" s="43" t="s">
        <v>2853</v>
      </c>
      <c r="GX33" s="43" t="s">
        <v>2855</v>
      </c>
      <c r="GY33" s="43" t="s">
        <v>2857</v>
      </c>
      <c r="GZ33" s="43" t="s">
        <v>2859</v>
      </c>
      <c r="HA33" s="43" t="s">
        <v>2861</v>
      </c>
      <c r="HB33" s="43" t="s">
        <v>2863</v>
      </c>
      <c r="HC33" s="43" t="s">
        <v>2865</v>
      </c>
      <c r="HD33" s="43" t="s">
        <v>2867</v>
      </c>
      <c r="HE33" s="43" t="s">
        <v>2869</v>
      </c>
      <c r="HF33" s="43" t="s">
        <v>2871</v>
      </c>
      <c r="HG33" s="43" t="s">
        <v>2873</v>
      </c>
      <c r="HH33" s="43" t="s">
        <v>2875</v>
      </c>
      <c r="HI33" s="43" t="s">
        <v>2877</v>
      </c>
      <c r="HJ33" s="43" t="s">
        <v>2879</v>
      </c>
      <c r="HK33" s="43" t="s">
        <v>1800</v>
      </c>
      <c r="HL33" s="43" t="s">
        <v>1802</v>
      </c>
      <c r="HM33" s="43" t="s">
        <v>1804</v>
      </c>
      <c r="HN33" s="43" t="s">
        <v>1806</v>
      </c>
      <c r="HO33" s="43" t="s">
        <v>1808</v>
      </c>
      <c r="HP33" s="43" t="s">
        <v>1810</v>
      </c>
      <c r="HQ33" s="43" t="s">
        <v>1812</v>
      </c>
      <c r="HR33" s="43" t="s">
        <v>1814</v>
      </c>
      <c r="HS33" s="43" t="s">
        <v>1816</v>
      </c>
      <c r="HT33" s="43" t="s">
        <v>1818</v>
      </c>
      <c r="HU33" s="43" t="s">
        <v>1820</v>
      </c>
      <c r="HV33" s="43" t="s">
        <v>1822</v>
      </c>
      <c r="HW33" s="43" t="s">
        <v>1823</v>
      </c>
      <c r="HX33" s="43" t="s">
        <v>1825</v>
      </c>
      <c r="HY33" s="43" t="s">
        <v>1827</v>
      </c>
      <c r="HZ33" s="412" t="s">
        <v>689</v>
      </c>
    </row>
    <row r="34" spans="1:234" s="4" customFormat="1" ht="24.95" customHeight="1">
      <c r="A34" s="474" t="s">
        <v>3569</v>
      </c>
      <c r="B34" s="475"/>
      <c r="C34" s="476"/>
      <c r="D34" s="52">
        <v>41364</v>
      </c>
      <c r="E34" s="44">
        <v>41729</v>
      </c>
      <c r="F34" s="44">
        <v>42094</v>
      </c>
      <c r="G34" s="230">
        <v>41060</v>
      </c>
      <c r="H34" s="231">
        <v>41182</v>
      </c>
      <c r="I34" s="231">
        <v>41182</v>
      </c>
      <c r="J34" s="231">
        <v>41305</v>
      </c>
      <c r="K34" s="231">
        <v>41305</v>
      </c>
      <c r="L34" s="231">
        <v>41333</v>
      </c>
      <c r="M34" s="231"/>
      <c r="N34" s="231"/>
      <c r="O34" s="231"/>
      <c r="P34" s="231"/>
      <c r="Q34" s="231"/>
      <c r="R34" s="231"/>
      <c r="S34" s="231"/>
      <c r="T34" s="232"/>
      <c r="U34" s="232"/>
      <c r="V34" s="232"/>
      <c r="W34" s="232"/>
      <c r="X34" s="232"/>
      <c r="Y34" s="232"/>
      <c r="Z34" s="232"/>
      <c r="AA34" s="232"/>
      <c r="AB34" s="231"/>
      <c r="AC34" s="232"/>
      <c r="AD34" s="232"/>
      <c r="AE34" s="232"/>
      <c r="AF34" s="232"/>
      <c r="AG34" s="232"/>
      <c r="AH34" s="232"/>
      <c r="AI34" s="232"/>
      <c r="AJ34" s="413"/>
      <c r="AK34" s="52">
        <v>41364</v>
      </c>
      <c r="AL34" s="44">
        <v>41729</v>
      </c>
      <c r="AM34" s="44">
        <v>42094</v>
      </c>
      <c r="AN34" s="142">
        <v>41060</v>
      </c>
      <c r="AO34" s="143">
        <v>41090</v>
      </c>
      <c r="AP34" s="143">
        <v>41182</v>
      </c>
      <c r="AQ34" s="143">
        <v>41029</v>
      </c>
      <c r="AR34" s="143"/>
      <c r="AS34" s="143"/>
      <c r="AT34" s="143"/>
      <c r="AU34" s="143"/>
      <c r="AV34" s="143"/>
      <c r="AW34" s="143"/>
      <c r="AX34" s="143"/>
      <c r="AY34" s="143"/>
      <c r="AZ34" s="143"/>
      <c r="BA34" s="144"/>
      <c r="BB34" s="144"/>
      <c r="BC34" s="144"/>
      <c r="BD34" s="144"/>
      <c r="BE34" s="144"/>
      <c r="BF34" s="144"/>
      <c r="BG34" s="144"/>
      <c r="BH34" s="144"/>
      <c r="BI34" s="143"/>
      <c r="BJ34" s="144"/>
      <c r="BK34" s="144"/>
      <c r="BL34" s="144"/>
      <c r="BM34" s="144"/>
      <c r="BN34" s="144"/>
      <c r="BO34" s="144"/>
      <c r="BP34" s="144"/>
      <c r="BQ34" s="413"/>
      <c r="BR34" s="52">
        <v>41364</v>
      </c>
      <c r="BS34" s="44">
        <v>41729</v>
      </c>
      <c r="BT34" s="44">
        <v>42094</v>
      </c>
      <c r="BU34" s="142">
        <v>41060</v>
      </c>
      <c r="BV34" s="143">
        <v>41121</v>
      </c>
      <c r="BW34" s="143">
        <v>41243</v>
      </c>
      <c r="BX34" s="143">
        <v>41333</v>
      </c>
      <c r="BY34" s="143">
        <v>41121</v>
      </c>
      <c r="BZ34" s="143">
        <v>41121</v>
      </c>
      <c r="CA34" s="143">
        <v>41121</v>
      </c>
      <c r="CB34" s="143">
        <v>41486</v>
      </c>
      <c r="CC34" s="143">
        <v>41486</v>
      </c>
      <c r="CD34" s="143">
        <v>41486</v>
      </c>
      <c r="CE34" s="143">
        <v>41486</v>
      </c>
      <c r="CF34" s="143">
        <v>41486</v>
      </c>
      <c r="CG34" s="143"/>
      <c r="CH34" s="144"/>
      <c r="CI34" s="144"/>
      <c r="CJ34" s="144"/>
      <c r="CK34" s="144"/>
      <c r="CL34" s="144"/>
      <c r="CM34" s="144"/>
      <c r="CN34" s="144"/>
      <c r="CO34" s="144"/>
      <c r="CP34" s="143"/>
      <c r="CQ34" s="144"/>
      <c r="CR34" s="144"/>
      <c r="CS34" s="144"/>
      <c r="CT34" s="144"/>
      <c r="CU34" s="144"/>
      <c r="CV34" s="144"/>
      <c r="CW34" s="144"/>
      <c r="CX34" s="413"/>
      <c r="CY34" s="52">
        <v>41364</v>
      </c>
      <c r="CZ34" s="44">
        <v>41729</v>
      </c>
      <c r="DA34" s="44">
        <v>42094</v>
      </c>
      <c r="DB34" s="142">
        <v>41090</v>
      </c>
      <c r="DC34" s="143">
        <v>41090</v>
      </c>
      <c r="DD34" s="143">
        <v>41152</v>
      </c>
      <c r="DE34" s="143">
        <v>41182</v>
      </c>
      <c r="DF34" s="143"/>
      <c r="DG34" s="143"/>
      <c r="DH34" s="143"/>
      <c r="DI34" s="143"/>
      <c r="DJ34" s="143"/>
      <c r="DK34" s="143"/>
      <c r="DL34" s="143"/>
      <c r="DM34" s="143"/>
      <c r="DN34" s="143"/>
      <c r="DO34" s="144"/>
      <c r="DP34" s="144"/>
      <c r="DQ34" s="144"/>
      <c r="DR34" s="144"/>
      <c r="DS34" s="144"/>
      <c r="DT34" s="144"/>
      <c r="DU34" s="144"/>
      <c r="DV34" s="144"/>
      <c r="DW34" s="143"/>
      <c r="DX34" s="144"/>
      <c r="DY34" s="144"/>
      <c r="DZ34" s="144"/>
      <c r="EA34" s="144"/>
      <c r="EB34" s="144"/>
      <c r="EC34" s="144"/>
      <c r="ED34" s="144"/>
      <c r="EE34" s="413"/>
      <c r="EF34" s="52">
        <v>41364</v>
      </c>
      <c r="EG34" s="44">
        <v>41729</v>
      </c>
      <c r="EH34" s="44">
        <v>42094</v>
      </c>
      <c r="EI34" s="142">
        <v>41060</v>
      </c>
      <c r="EJ34" s="143">
        <v>41090</v>
      </c>
      <c r="EK34" s="143">
        <v>41213</v>
      </c>
      <c r="EL34" s="143">
        <v>41090</v>
      </c>
      <c r="EM34" s="143">
        <v>41121</v>
      </c>
      <c r="EN34" s="143">
        <v>41670</v>
      </c>
      <c r="EO34" s="143">
        <v>41090</v>
      </c>
      <c r="EP34" s="143">
        <v>41121</v>
      </c>
      <c r="EQ34" s="143">
        <v>41305</v>
      </c>
      <c r="ER34" s="143"/>
      <c r="ES34" s="143"/>
      <c r="ET34" s="143"/>
      <c r="EU34" s="143"/>
      <c r="EV34" s="144"/>
      <c r="EW34" s="144"/>
      <c r="EX34" s="144"/>
      <c r="EY34" s="144"/>
      <c r="EZ34" s="144"/>
      <c r="FA34" s="144"/>
      <c r="FB34" s="144"/>
      <c r="FC34" s="144"/>
      <c r="FD34" s="143"/>
      <c r="FE34" s="144"/>
      <c r="FF34" s="144"/>
      <c r="FG34" s="144"/>
      <c r="FH34" s="144"/>
      <c r="FI34" s="144"/>
      <c r="FJ34" s="144"/>
      <c r="FK34" s="144"/>
      <c r="FL34" s="413"/>
      <c r="FM34" s="52">
        <v>41364</v>
      </c>
      <c r="FN34" s="44">
        <v>41729</v>
      </c>
      <c r="FO34" s="44">
        <v>42094</v>
      </c>
      <c r="FP34" s="142">
        <v>41182</v>
      </c>
      <c r="FQ34" s="143">
        <v>41213</v>
      </c>
      <c r="FR34" s="143">
        <v>41243</v>
      </c>
      <c r="FS34" s="143">
        <v>41274</v>
      </c>
      <c r="FT34" s="143"/>
      <c r="FU34" s="143"/>
      <c r="FV34" s="143"/>
      <c r="FW34" s="143"/>
      <c r="FX34" s="143"/>
      <c r="FY34" s="143"/>
      <c r="FZ34" s="143"/>
      <c r="GA34" s="143"/>
      <c r="GB34" s="143"/>
      <c r="GC34" s="144"/>
      <c r="GD34" s="144"/>
      <c r="GE34" s="144"/>
      <c r="GF34" s="144"/>
      <c r="GG34" s="144"/>
      <c r="GH34" s="144"/>
      <c r="GI34" s="144"/>
      <c r="GJ34" s="144"/>
      <c r="GK34" s="143"/>
      <c r="GL34" s="144"/>
      <c r="GM34" s="144"/>
      <c r="GN34" s="144"/>
      <c r="GO34" s="144"/>
      <c r="GP34" s="144"/>
      <c r="GQ34" s="144"/>
      <c r="GR34" s="144"/>
      <c r="GS34" s="413"/>
      <c r="GT34" s="52">
        <v>41364</v>
      </c>
      <c r="GU34" s="44">
        <v>41729</v>
      </c>
      <c r="GV34" s="44">
        <v>42094</v>
      </c>
      <c r="GW34" s="142">
        <v>41090</v>
      </c>
      <c r="GX34" s="143">
        <v>41090</v>
      </c>
      <c r="GY34" s="143">
        <v>41090</v>
      </c>
      <c r="GZ34" s="143">
        <v>40999</v>
      </c>
      <c r="HA34" s="143">
        <v>41090</v>
      </c>
      <c r="HB34" s="143"/>
      <c r="HC34" s="143"/>
      <c r="HD34" s="143"/>
      <c r="HE34" s="143"/>
      <c r="HF34" s="143"/>
      <c r="HG34" s="143"/>
      <c r="HH34" s="143"/>
      <c r="HI34" s="143"/>
      <c r="HJ34" s="144"/>
      <c r="HK34" s="144"/>
      <c r="HL34" s="144"/>
      <c r="HM34" s="144"/>
      <c r="HN34" s="144"/>
      <c r="HO34" s="144"/>
      <c r="HP34" s="144"/>
      <c r="HQ34" s="144"/>
      <c r="HR34" s="143"/>
      <c r="HS34" s="144"/>
      <c r="HT34" s="144"/>
      <c r="HU34" s="144"/>
      <c r="HV34" s="144"/>
      <c r="HW34" s="144"/>
      <c r="HX34" s="144"/>
      <c r="HY34" s="144"/>
      <c r="HZ34" s="413"/>
    </row>
    <row r="35" spans="1:234" ht="33" customHeight="1" thickBot="1">
      <c r="A35" s="407" t="s">
        <v>1753</v>
      </c>
      <c r="B35" s="408"/>
      <c r="C35" s="409"/>
      <c r="D35" s="398" t="s">
        <v>1344</v>
      </c>
      <c r="E35" s="398"/>
      <c r="F35" s="399"/>
      <c r="G35" s="34" t="s">
        <v>1752</v>
      </c>
      <c r="H35" s="34" t="s">
        <v>1752</v>
      </c>
      <c r="I35" s="34" t="s">
        <v>1752</v>
      </c>
      <c r="J35" s="34" t="s">
        <v>1752</v>
      </c>
      <c r="K35" s="34" t="s">
        <v>1752</v>
      </c>
      <c r="L35" s="34" t="s">
        <v>1752</v>
      </c>
      <c r="M35" s="34" t="s">
        <v>1752</v>
      </c>
      <c r="N35" s="34" t="s">
        <v>1752</v>
      </c>
      <c r="O35" s="34" t="s">
        <v>1752</v>
      </c>
      <c r="P35" s="34" t="s">
        <v>1752</v>
      </c>
      <c r="Q35" s="34" t="s">
        <v>1752</v>
      </c>
      <c r="R35" s="34" t="s">
        <v>1752</v>
      </c>
      <c r="S35" s="34" t="s">
        <v>1752</v>
      </c>
      <c r="T35" s="35" t="s">
        <v>1752</v>
      </c>
      <c r="U35" s="35" t="s">
        <v>1752</v>
      </c>
      <c r="V35" s="35" t="s">
        <v>1752</v>
      </c>
      <c r="W35" s="35" t="s">
        <v>1752</v>
      </c>
      <c r="X35" s="35" t="s">
        <v>1752</v>
      </c>
      <c r="Y35" s="35" t="s">
        <v>1752</v>
      </c>
      <c r="Z35" s="35" t="s">
        <v>1752</v>
      </c>
      <c r="AA35" s="35" t="s">
        <v>1752</v>
      </c>
      <c r="AB35" s="129" t="s">
        <v>1752</v>
      </c>
      <c r="AC35" s="35" t="s">
        <v>1752</v>
      </c>
      <c r="AD35" s="35" t="s">
        <v>1752</v>
      </c>
      <c r="AE35" s="35" t="s">
        <v>1752</v>
      </c>
      <c r="AF35" s="35" t="s">
        <v>1752</v>
      </c>
      <c r="AG35" s="35" t="s">
        <v>1752</v>
      </c>
      <c r="AH35" s="35" t="s">
        <v>1752</v>
      </c>
      <c r="AI35" s="35" t="s">
        <v>1752</v>
      </c>
      <c r="AJ35" s="246" t="s">
        <v>635</v>
      </c>
      <c r="AK35" s="398" t="s">
        <v>1345</v>
      </c>
      <c r="AL35" s="398"/>
      <c r="AM35" s="399"/>
      <c r="AN35" s="34" t="s">
        <v>1752</v>
      </c>
      <c r="AO35" s="34" t="s">
        <v>1752</v>
      </c>
      <c r="AP35" s="34" t="s">
        <v>1752</v>
      </c>
      <c r="AQ35" s="34" t="s">
        <v>1752</v>
      </c>
      <c r="AR35" s="34" t="s">
        <v>1752</v>
      </c>
      <c r="AS35" s="34" t="s">
        <v>1752</v>
      </c>
      <c r="AT35" s="34" t="s">
        <v>1752</v>
      </c>
      <c r="AU35" s="34" t="s">
        <v>1752</v>
      </c>
      <c r="AV35" s="34" t="s">
        <v>1752</v>
      </c>
      <c r="AW35" s="34" t="s">
        <v>1752</v>
      </c>
      <c r="AX35" s="34" t="s">
        <v>1752</v>
      </c>
      <c r="AY35" s="34" t="s">
        <v>1752</v>
      </c>
      <c r="AZ35" s="34" t="s">
        <v>1752</v>
      </c>
      <c r="BA35" s="35" t="s">
        <v>1752</v>
      </c>
      <c r="BB35" s="35" t="s">
        <v>1752</v>
      </c>
      <c r="BC35" s="35" t="s">
        <v>1752</v>
      </c>
      <c r="BD35" s="35" t="s">
        <v>1752</v>
      </c>
      <c r="BE35" s="35" t="s">
        <v>1752</v>
      </c>
      <c r="BF35" s="35" t="s">
        <v>1752</v>
      </c>
      <c r="BG35" s="35" t="s">
        <v>1752</v>
      </c>
      <c r="BH35" s="35" t="s">
        <v>1752</v>
      </c>
      <c r="BI35" s="34" t="s">
        <v>1752</v>
      </c>
      <c r="BJ35" s="35" t="s">
        <v>1752</v>
      </c>
      <c r="BK35" s="35" t="s">
        <v>1752</v>
      </c>
      <c r="BL35" s="35" t="s">
        <v>1752</v>
      </c>
      <c r="BM35" s="35" t="s">
        <v>1752</v>
      </c>
      <c r="BN35" s="35" t="s">
        <v>1752</v>
      </c>
      <c r="BO35" s="35" t="s">
        <v>1752</v>
      </c>
      <c r="BP35" s="35" t="s">
        <v>1752</v>
      </c>
      <c r="BQ35" s="246" t="s">
        <v>636</v>
      </c>
      <c r="BR35" s="398" t="s">
        <v>1346</v>
      </c>
      <c r="BS35" s="398"/>
      <c r="BT35" s="399"/>
      <c r="BU35" s="34" t="s">
        <v>1752</v>
      </c>
      <c r="BV35" s="34" t="s">
        <v>1752</v>
      </c>
      <c r="BW35" s="34" t="s">
        <v>1752</v>
      </c>
      <c r="BX35" s="34" t="s">
        <v>1752</v>
      </c>
      <c r="BY35" s="34" t="s">
        <v>1752</v>
      </c>
      <c r="BZ35" s="34" t="s">
        <v>1752</v>
      </c>
      <c r="CA35" s="34" t="s">
        <v>1752</v>
      </c>
      <c r="CB35" s="34" t="s">
        <v>1752</v>
      </c>
      <c r="CC35" s="34" t="s">
        <v>1752</v>
      </c>
      <c r="CD35" s="34" t="s">
        <v>1752</v>
      </c>
      <c r="CE35" s="34" t="s">
        <v>1752</v>
      </c>
      <c r="CF35" s="34" t="s">
        <v>1752</v>
      </c>
      <c r="CG35" s="34" t="s">
        <v>1752</v>
      </c>
      <c r="CH35" s="35" t="s">
        <v>1752</v>
      </c>
      <c r="CI35" s="35" t="s">
        <v>1752</v>
      </c>
      <c r="CJ35" s="35" t="s">
        <v>1752</v>
      </c>
      <c r="CK35" s="35" t="s">
        <v>1752</v>
      </c>
      <c r="CL35" s="35" t="s">
        <v>1752</v>
      </c>
      <c r="CM35" s="35" t="s">
        <v>1752</v>
      </c>
      <c r="CN35" s="35" t="s">
        <v>1752</v>
      </c>
      <c r="CO35" s="35" t="s">
        <v>1752</v>
      </c>
      <c r="CP35" s="34" t="s">
        <v>1752</v>
      </c>
      <c r="CQ35" s="35" t="s">
        <v>1752</v>
      </c>
      <c r="CR35" s="35" t="s">
        <v>1752</v>
      </c>
      <c r="CS35" s="35" t="s">
        <v>1752</v>
      </c>
      <c r="CT35" s="35" t="s">
        <v>1752</v>
      </c>
      <c r="CU35" s="35" t="s">
        <v>1752</v>
      </c>
      <c r="CV35" s="35" t="s">
        <v>1752</v>
      </c>
      <c r="CW35" s="35" t="s">
        <v>1752</v>
      </c>
      <c r="CX35" s="246" t="s">
        <v>637</v>
      </c>
      <c r="CY35" s="398" t="s">
        <v>1346</v>
      </c>
      <c r="CZ35" s="398"/>
      <c r="DA35" s="399"/>
      <c r="DB35" s="34" t="s">
        <v>1752</v>
      </c>
      <c r="DC35" s="34" t="s">
        <v>1752</v>
      </c>
      <c r="DD35" s="34" t="s">
        <v>1752</v>
      </c>
      <c r="DE35" s="34" t="s">
        <v>1752</v>
      </c>
      <c r="DF35" s="34" t="s">
        <v>1752</v>
      </c>
      <c r="DG35" s="34" t="s">
        <v>1752</v>
      </c>
      <c r="DH35" s="34" t="s">
        <v>1752</v>
      </c>
      <c r="DI35" s="34" t="s">
        <v>1752</v>
      </c>
      <c r="DJ35" s="34" t="s">
        <v>1752</v>
      </c>
      <c r="DK35" s="34" t="s">
        <v>1752</v>
      </c>
      <c r="DL35" s="34" t="s">
        <v>1752</v>
      </c>
      <c r="DM35" s="34" t="s">
        <v>1752</v>
      </c>
      <c r="DN35" s="34" t="s">
        <v>1752</v>
      </c>
      <c r="DO35" s="35" t="s">
        <v>1752</v>
      </c>
      <c r="DP35" s="35" t="s">
        <v>1752</v>
      </c>
      <c r="DQ35" s="35" t="s">
        <v>1752</v>
      </c>
      <c r="DR35" s="35" t="s">
        <v>1752</v>
      </c>
      <c r="DS35" s="35" t="s">
        <v>1752</v>
      </c>
      <c r="DT35" s="35" t="s">
        <v>1752</v>
      </c>
      <c r="DU35" s="35" t="s">
        <v>1752</v>
      </c>
      <c r="DV35" s="35" t="s">
        <v>1752</v>
      </c>
      <c r="DW35" s="34" t="s">
        <v>1752</v>
      </c>
      <c r="DX35" s="35" t="s">
        <v>1752</v>
      </c>
      <c r="DY35" s="35" t="s">
        <v>1752</v>
      </c>
      <c r="DZ35" s="35" t="s">
        <v>1752</v>
      </c>
      <c r="EA35" s="35" t="s">
        <v>1752</v>
      </c>
      <c r="EB35" s="35" t="s">
        <v>1752</v>
      </c>
      <c r="EC35" s="35" t="s">
        <v>1752</v>
      </c>
      <c r="ED35" s="35" t="s">
        <v>1752</v>
      </c>
      <c r="EE35" s="246" t="s">
        <v>635</v>
      </c>
      <c r="EF35" s="398" t="s">
        <v>1346</v>
      </c>
      <c r="EG35" s="398"/>
      <c r="EH35" s="399"/>
      <c r="EI35" s="34" t="s">
        <v>1752</v>
      </c>
      <c r="EJ35" s="34" t="s">
        <v>1752</v>
      </c>
      <c r="EK35" s="34" t="s">
        <v>1752</v>
      </c>
      <c r="EL35" s="34" t="s">
        <v>1752</v>
      </c>
      <c r="EM35" s="34" t="s">
        <v>1752</v>
      </c>
      <c r="EN35" s="34" t="s">
        <v>1752</v>
      </c>
      <c r="EO35" s="34" t="s">
        <v>1752</v>
      </c>
      <c r="EP35" s="34" t="s">
        <v>1752</v>
      </c>
      <c r="EQ35" s="34" t="s">
        <v>1752</v>
      </c>
      <c r="ER35" s="34" t="s">
        <v>1752</v>
      </c>
      <c r="ES35" s="34" t="s">
        <v>1752</v>
      </c>
      <c r="ET35" s="34" t="s">
        <v>1752</v>
      </c>
      <c r="EU35" s="34" t="s">
        <v>1752</v>
      </c>
      <c r="EV35" s="35" t="s">
        <v>1752</v>
      </c>
      <c r="EW35" s="35" t="s">
        <v>1752</v>
      </c>
      <c r="EX35" s="35" t="s">
        <v>1752</v>
      </c>
      <c r="EY35" s="35" t="s">
        <v>1752</v>
      </c>
      <c r="EZ35" s="35" t="s">
        <v>1752</v>
      </c>
      <c r="FA35" s="35" t="s">
        <v>1752</v>
      </c>
      <c r="FB35" s="35" t="s">
        <v>1752</v>
      </c>
      <c r="FC35" s="35" t="s">
        <v>1752</v>
      </c>
      <c r="FD35" s="34" t="s">
        <v>1752</v>
      </c>
      <c r="FE35" s="35" t="s">
        <v>1752</v>
      </c>
      <c r="FF35" s="35" t="s">
        <v>1752</v>
      </c>
      <c r="FG35" s="35" t="s">
        <v>1752</v>
      </c>
      <c r="FH35" s="35" t="s">
        <v>1752</v>
      </c>
      <c r="FI35" s="35" t="s">
        <v>1752</v>
      </c>
      <c r="FJ35" s="35" t="s">
        <v>1752</v>
      </c>
      <c r="FK35" s="35" t="s">
        <v>1752</v>
      </c>
      <c r="FL35" s="246" t="s">
        <v>636</v>
      </c>
      <c r="FM35" s="398" t="s">
        <v>1346</v>
      </c>
      <c r="FN35" s="398"/>
      <c r="FO35" s="399"/>
      <c r="FP35" s="34" t="s">
        <v>1752</v>
      </c>
      <c r="FQ35" s="34" t="s">
        <v>1752</v>
      </c>
      <c r="FR35" s="34" t="s">
        <v>1752</v>
      </c>
      <c r="FS35" s="34" t="s">
        <v>1752</v>
      </c>
      <c r="FT35" s="34" t="s">
        <v>1752</v>
      </c>
      <c r="FU35" s="34" t="s">
        <v>1752</v>
      </c>
      <c r="FV35" s="34" t="s">
        <v>1752</v>
      </c>
      <c r="FW35" s="34" t="s">
        <v>1752</v>
      </c>
      <c r="FX35" s="34" t="s">
        <v>1752</v>
      </c>
      <c r="FY35" s="34" t="s">
        <v>1752</v>
      </c>
      <c r="FZ35" s="34" t="s">
        <v>1752</v>
      </c>
      <c r="GA35" s="34" t="s">
        <v>1752</v>
      </c>
      <c r="GB35" s="34" t="s">
        <v>1752</v>
      </c>
      <c r="GC35" s="35" t="s">
        <v>1752</v>
      </c>
      <c r="GD35" s="35" t="s">
        <v>1752</v>
      </c>
      <c r="GE35" s="35" t="s">
        <v>1752</v>
      </c>
      <c r="GF35" s="35" t="s">
        <v>1752</v>
      </c>
      <c r="GG35" s="35" t="s">
        <v>1752</v>
      </c>
      <c r="GH35" s="35" t="s">
        <v>1752</v>
      </c>
      <c r="GI35" s="35" t="s">
        <v>1752</v>
      </c>
      <c r="GJ35" s="35" t="s">
        <v>1752</v>
      </c>
      <c r="GK35" s="34" t="s">
        <v>1752</v>
      </c>
      <c r="GL35" s="35" t="s">
        <v>1752</v>
      </c>
      <c r="GM35" s="35" t="s">
        <v>1752</v>
      </c>
      <c r="GN35" s="35" t="s">
        <v>1752</v>
      </c>
      <c r="GO35" s="35" t="s">
        <v>1752</v>
      </c>
      <c r="GP35" s="35" t="s">
        <v>1752</v>
      </c>
      <c r="GQ35" s="35" t="s">
        <v>1752</v>
      </c>
      <c r="GR35" s="35" t="s">
        <v>1752</v>
      </c>
      <c r="GS35" s="77" t="s">
        <v>635</v>
      </c>
      <c r="GT35" s="398" t="s">
        <v>1346</v>
      </c>
      <c r="GU35" s="398"/>
      <c r="GV35" s="399"/>
      <c r="GW35" s="34" t="s">
        <v>1752</v>
      </c>
      <c r="GX35" s="34" t="s">
        <v>1752</v>
      </c>
      <c r="GY35" s="34" t="s">
        <v>1752</v>
      </c>
      <c r="GZ35" s="34" t="s">
        <v>1752</v>
      </c>
      <c r="HA35" s="34" t="s">
        <v>1752</v>
      </c>
      <c r="HB35" s="34" t="s">
        <v>1752</v>
      </c>
      <c r="HC35" s="34" t="s">
        <v>1752</v>
      </c>
      <c r="HD35" s="34" t="s">
        <v>1752</v>
      </c>
      <c r="HE35" s="34" t="s">
        <v>1752</v>
      </c>
      <c r="HF35" s="34" t="s">
        <v>1752</v>
      </c>
      <c r="HG35" s="34" t="s">
        <v>1752</v>
      </c>
      <c r="HH35" s="34" t="s">
        <v>1752</v>
      </c>
      <c r="HI35" s="34" t="s">
        <v>1752</v>
      </c>
      <c r="HJ35" s="35" t="s">
        <v>1752</v>
      </c>
      <c r="HK35" s="35" t="s">
        <v>1752</v>
      </c>
      <c r="HL35" s="35" t="s">
        <v>1752</v>
      </c>
      <c r="HM35" s="35" t="s">
        <v>1752</v>
      </c>
      <c r="HN35" s="35" t="s">
        <v>1752</v>
      </c>
      <c r="HO35" s="35" t="s">
        <v>1752</v>
      </c>
      <c r="HP35" s="35" t="s">
        <v>1752</v>
      </c>
      <c r="HQ35" s="35" t="s">
        <v>1752</v>
      </c>
      <c r="HR35" s="34" t="s">
        <v>1752</v>
      </c>
      <c r="HS35" s="35" t="s">
        <v>1752</v>
      </c>
      <c r="HT35" s="35" t="s">
        <v>1752</v>
      </c>
      <c r="HU35" s="35" t="s">
        <v>1752</v>
      </c>
      <c r="HV35" s="35" t="s">
        <v>1752</v>
      </c>
      <c r="HW35" s="35" t="s">
        <v>1752</v>
      </c>
      <c r="HX35" s="35" t="s">
        <v>1752</v>
      </c>
      <c r="HY35" s="35" t="s">
        <v>1752</v>
      </c>
      <c r="HZ35" s="246" t="s">
        <v>637</v>
      </c>
    </row>
    <row r="36" spans="1:234" ht="129.75" customHeight="1" thickBot="1">
      <c r="A36" s="459"/>
      <c r="B36" s="460"/>
      <c r="C36" s="461"/>
      <c r="D36" s="400"/>
      <c r="E36" s="400"/>
      <c r="F36" s="401"/>
      <c r="G36" s="103" t="s">
        <v>3611</v>
      </c>
      <c r="H36" s="104" t="s">
        <v>3612</v>
      </c>
      <c r="I36" s="104" t="s">
        <v>3613</v>
      </c>
      <c r="J36" s="104"/>
      <c r="K36" s="104"/>
      <c r="L36" s="104"/>
      <c r="M36" s="104"/>
      <c r="N36" s="104"/>
      <c r="O36" s="104"/>
      <c r="P36" s="104"/>
      <c r="Q36" s="104"/>
      <c r="R36" s="104"/>
      <c r="S36" s="104"/>
      <c r="T36" s="105"/>
      <c r="U36" s="105"/>
      <c r="V36" s="105"/>
      <c r="W36" s="105"/>
      <c r="X36" s="105"/>
      <c r="Y36" s="105"/>
      <c r="Z36" s="105"/>
      <c r="AA36" s="105"/>
      <c r="AB36" s="104"/>
      <c r="AC36" s="105"/>
      <c r="AD36" s="105"/>
      <c r="AE36" s="105"/>
      <c r="AF36" s="105"/>
      <c r="AG36" s="105"/>
      <c r="AH36" s="105"/>
      <c r="AI36" s="105"/>
      <c r="AJ36" s="396" t="s">
        <v>3614</v>
      </c>
      <c r="AK36" s="400"/>
      <c r="AL36" s="400"/>
      <c r="AM36" s="401"/>
      <c r="AN36" s="103" t="s">
        <v>3611</v>
      </c>
      <c r="AO36" s="104"/>
      <c r="AP36" s="104" t="s">
        <v>3613</v>
      </c>
      <c r="AQ36" s="104"/>
      <c r="AR36" s="104"/>
      <c r="AS36" s="104"/>
      <c r="AT36" s="104"/>
      <c r="AU36" s="104"/>
      <c r="AV36" s="104"/>
      <c r="AW36" s="104"/>
      <c r="AX36" s="104"/>
      <c r="AY36" s="104"/>
      <c r="AZ36" s="104"/>
      <c r="BA36" s="105"/>
      <c r="BB36" s="105"/>
      <c r="BC36" s="105"/>
      <c r="BD36" s="105"/>
      <c r="BE36" s="105"/>
      <c r="BF36" s="105"/>
      <c r="BG36" s="105"/>
      <c r="BH36" s="105"/>
      <c r="BI36" s="104"/>
      <c r="BJ36" s="105"/>
      <c r="BK36" s="105"/>
      <c r="BL36" s="105"/>
      <c r="BM36" s="105"/>
      <c r="BN36" s="105"/>
      <c r="BO36" s="105"/>
      <c r="BP36" s="105"/>
      <c r="BQ36" s="396" t="s">
        <v>3615</v>
      </c>
      <c r="BR36" s="400"/>
      <c r="BS36" s="400"/>
      <c r="BT36" s="401"/>
      <c r="BU36" s="103"/>
      <c r="BV36" s="104"/>
      <c r="BW36" s="104"/>
      <c r="BX36" s="104"/>
      <c r="BY36" s="104"/>
      <c r="BZ36" s="104"/>
      <c r="CA36" s="104"/>
      <c r="CB36" s="104"/>
      <c r="CC36" s="104"/>
      <c r="CD36" s="104"/>
      <c r="CE36" s="104"/>
      <c r="CF36" s="104"/>
      <c r="CG36" s="104"/>
      <c r="CH36" s="105"/>
      <c r="CI36" s="105"/>
      <c r="CJ36" s="105"/>
      <c r="CK36" s="105"/>
      <c r="CL36" s="105"/>
      <c r="CM36" s="105"/>
      <c r="CN36" s="105"/>
      <c r="CO36" s="105"/>
      <c r="CP36" s="104"/>
      <c r="CQ36" s="105"/>
      <c r="CR36" s="105"/>
      <c r="CS36" s="105"/>
      <c r="CT36" s="105"/>
      <c r="CU36" s="105"/>
      <c r="CV36" s="105"/>
      <c r="CW36" s="105"/>
      <c r="CX36" s="396"/>
      <c r="CY36" s="400"/>
      <c r="CZ36" s="400"/>
      <c r="DA36" s="401"/>
      <c r="DB36" s="103"/>
      <c r="DC36" s="104"/>
      <c r="DD36" s="104"/>
      <c r="DE36" s="104" t="s">
        <v>3613</v>
      </c>
      <c r="DF36" s="104"/>
      <c r="DG36" s="104"/>
      <c r="DH36" s="104"/>
      <c r="DI36" s="104"/>
      <c r="DJ36" s="104"/>
      <c r="DK36" s="104"/>
      <c r="DL36" s="104"/>
      <c r="DM36" s="104"/>
      <c r="DN36" s="104"/>
      <c r="DO36" s="105"/>
      <c r="DP36" s="105"/>
      <c r="DQ36" s="105"/>
      <c r="DR36" s="105"/>
      <c r="DS36" s="105"/>
      <c r="DT36" s="105"/>
      <c r="DU36" s="105"/>
      <c r="DV36" s="105"/>
      <c r="DW36" s="104"/>
      <c r="DX36" s="105"/>
      <c r="DY36" s="105"/>
      <c r="DZ36" s="105"/>
      <c r="EA36" s="105"/>
      <c r="EB36" s="105"/>
      <c r="EC36" s="105"/>
      <c r="ED36" s="105"/>
      <c r="EE36" s="396" t="s">
        <v>3616</v>
      </c>
      <c r="EF36" s="400"/>
      <c r="EG36" s="400"/>
      <c r="EH36" s="401"/>
      <c r="EI36" s="103" t="s">
        <v>1347</v>
      </c>
      <c r="EJ36" s="104"/>
      <c r="EK36" s="104"/>
      <c r="EL36" s="104" t="s">
        <v>3580</v>
      </c>
      <c r="EM36" s="104" t="s">
        <v>3580</v>
      </c>
      <c r="EN36" s="104"/>
      <c r="EO36" s="104"/>
      <c r="EP36" s="104"/>
      <c r="EQ36" s="104"/>
      <c r="ER36" s="104"/>
      <c r="ES36" s="104"/>
      <c r="ET36" s="104"/>
      <c r="EU36" s="104"/>
      <c r="EV36" s="105"/>
      <c r="EW36" s="105"/>
      <c r="EX36" s="105"/>
      <c r="EY36" s="105"/>
      <c r="EZ36" s="105"/>
      <c r="FA36" s="105"/>
      <c r="FB36" s="105"/>
      <c r="FC36" s="105"/>
      <c r="FD36" s="104"/>
      <c r="FE36" s="105"/>
      <c r="FF36" s="105"/>
      <c r="FG36" s="105"/>
      <c r="FH36" s="105"/>
      <c r="FI36" s="105"/>
      <c r="FJ36" s="105"/>
      <c r="FK36" s="105"/>
      <c r="FL36" s="396" t="s">
        <v>3617</v>
      </c>
      <c r="FM36" s="400"/>
      <c r="FN36" s="400"/>
      <c r="FO36" s="401"/>
      <c r="FP36" s="103" t="s">
        <v>3618</v>
      </c>
      <c r="FQ36" s="104"/>
      <c r="FR36" s="104"/>
      <c r="FS36" s="104"/>
      <c r="FT36" s="104"/>
      <c r="FU36" s="104"/>
      <c r="FV36" s="104"/>
      <c r="FW36" s="104"/>
      <c r="FX36" s="104"/>
      <c r="FY36" s="104"/>
      <c r="FZ36" s="104"/>
      <c r="GA36" s="104"/>
      <c r="GB36" s="104"/>
      <c r="GC36" s="105"/>
      <c r="GD36" s="105"/>
      <c r="GE36" s="105"/>
      <c r="GF36" s="105"/>
      <c r="GG36" s="105"/>
      <c r="GH36" s="105"/>
      <c r="GI36" s="105"/>
      <c r="GJ36" s="105"/>
      <c r="GK36" s="104"/>
      <c r="GL36" s="105"/>
      <c r="GM36" s="105"/>
      <c r="GN36" s="105"/>
      <c r="GO36" s="105"/>
      <c r="GP36" s="105"/>
      <c r="GQ36" s="105"/>
      <c r="GR36" s="105"/>
      <c r="GS36" s="396" t="s">
        <v>3619</v>
      </c>
      <c r="GT36" s="400"/>
      <c r="GU36" s="400"/>
      <c r="GV36" s="401"/>
      <c r="GW36" s="103"/>
      <c r="GX36" s="104"/>
      <c r="GY36" s="104"/>
      <c r="GZ36" s="104"/>
      <c r="HA36" s="104"/>
      <c r="HB36" s="104"/>
      <c r="HC36" s="104"/>
      <c r="HD36" s="104"/>
      <c r="HE36" s="104"/>
      <c r="HF36" s="104"/>
      <c r="HG36" s="104"/>
      <c r="HH36" s="104"/>
      <c r="HI36" s="104"/>
      <c r="HJ36" s="105"/>
      <c r="HK36" s="105"/>
      <c r="HL36" s="105"/>
      <c r="HM36" s="105"/>
      <c r="HN36" s="105"/>
      <c r="HO36" s="105"/>
      <c r="HP36" s="105"/>
      <c r="HQ36" s="105"/>
      <c r="HR36" s="104"/>
      <c r="HS36" s="105"/>
      <c r="HT36" s="105"/>
      <c r="HU36" s="105"/>
      <c r="HV36" s="105"/>
      <c r="HW36" s="105"/>
      <c r="HX36" s="105"/>
      <c r="HY36" s="105"/>
      <c r="HZ36" s="396"/>
    </row>
    <row r="37" spans="1:234" s="4" customFormat="1" ht="60" customHeight="1" thickTop="1" thickBot="1">
      <c r="A37" s="368" t="s">
        <v>1348</v>
      </c>
      <c r="B37" s="369"/>
      <c r="C37" s="370"/>
      <c r="D37" s="368" t="s">
        <v>1349</v>
      </c>
      <c r="E37" s="369"/>
      <c r="F37" s="370"/>
      <c r="G37" s="233" t="s">
        <v>374</v>
      </c>
      <c r="H37" s="233" t="s">
        <v>2951</v>
      </c>
      <c r="I37" s="233" t="s">
        <v>2951</v>
      </c>
      <c r="J37" s="233" t="s">
        <v>2953</v>
      </c>
      <c r="K37" s="233" t="s">
        <v>2953</v>
      </c>
      <c r="L37" s="233" t="s">
        <v>2953</v>
      </c>
      <c r="M37" s="233"/>
      <c r="N37" s="233"/>
      <c r="O37" s="233"/>
      <c r="P37" s="233"/>
      <c r="Q37" s="233"/>
      <c r="R37" s="233"/>
      <c r="S37" s="233"/>
      <c r="T37" s="233"/>
      <c r="U37" s="233"/>
      <c r="V37" s="233"/>
      <c r="W37" s="233"/>
      <c r="X37" s="233"/>
      <c r="Y37" s="233"/>
      <c r="Z37" s="233"/>
      <c r="AA37" s="233"/>
      <c r="AB37" s="233"/>
      <c r="AC37" s="233"/>
      <c r="AD37" s="233"/>
      <c r="AE37" s="233"/>
      <c r="AF37" s="233"/>
      <c r="AG37" s="233"/>
      <c r="AH37" s="233"/>
      <c r="AI37" s="233"/>
      <c r="AJ37" s="397"/>
      <c r="AK37" s="368" t="s">
        <v>1349</v>
      </c>
      <c r="AL37" s="369"/>
      <c r="AM37" s="370"/>
      <c r="AN37" s="233" t="s">
        <v>374</v>
      </c>
      <c r="AO37" s="233" t="s">
        <v>2951</v>
      </c>
      <c r="AP37" s="233" t="s">
        <v>2951</v>
      </c>
      <c r="AQ37" s="233" t="s">
        <v>2951</v>
      </c>
      <c r="AR37" s="233"/>
      <c r="AS37" s="233"/>
      <c r="AT37" s="233"/>
      <c r="AU37" s="233"/>
      <c r="AV37" s="233"/>
      <c r="AW37" s="233"/>
      <c r="AX37" s="233"/>
      <c r="AY37" s="233"/>
      <c r="AZ37" s="233"/>
      <c r="BA37" s="233"/>
      <c r="BB37" s="233"/>
      <c r="BC37" s="233"/>
      <c r="BD37" s="233"/>
      <c r="BE37" s="233"/>
      <c r="BF37" s="233"/>
      <c r="BG37" s="233"/>
      <c r="BH37" s="233"/>
      <c r="BI37" s="233"/>
      <c r="BJ37" s="233"/>
      <c r="BK37" s="233"/>
      <c r="BL37" s="233"/>
      <c r="BM37" s="233"/>
      <c r="BN37" s="233"/>
      <c r="BO37" s="233"/>
      <c r="BP37" s="233"/>
      <c r="BQ37" s="397"/>
      <c r="BR37" s="368" t="s">
        <v>1349</v>
      </c>
      <c r="BS37" s="369"/>
      <c r="BT37" s="370"/>
      <c r="BU37" s="233" t="s">
        <v>2951</v>
      </c>
      <c r="BV37" s="233" t="s">
        <v>2951</v>
      </c>
      <c r="BW37" s="233" t="s">
        <v>2953</v>
      </c>
      <c r="BX37" s="233" t="s">
        <v>2953</v>
      </c>
      <c r="BY37" s="233" t="s">
        <v>2951</v>
      </c>
      <c r="BZ37" s="233" t="s">
        <v>2951</v>
      </c>
      <c r="CA37" s="233" t="s">
        <v>2951</v>
      </c>
      <c r="CB37" s="233" t="s">
        <v>2952</v>
      </c>
      <c r="CC37" s="233" t="s">
        <v>2952</v>
      </c>
      <c r="CD37" s="233" t="s">
        <v>2952</v>
      </c>
      <c r="CE37" s="233" t="s">
        <v>2952</v>
      </c>
      <c r="CF37" s="233" t="s">
        <v>2952</v>
      </c>
      <c r="CG37" s="233"/>
      <c r="CH37" s="233"/>
      <c r="CI37" s="233"/>
      <c r="CJ37" s="233"/>
      <c r="CK37" s="233"/>
      <c r="CL37" s="233"/>
      <c r="CM37" s="233"/>
      <c r="CN37" s="233"/>
      <c r="CO37" s="233"/>
      <c r="CP37" s="233"/>
      <c r="CQ37" s="233"/>
      <c r="CR37" s="233"/>
      <c r="CS37" s="233"/>
      <c r="CT37" s="233"/>
      <c r="CU37" s="233"/>
      <c r="CV37" s="233"/>
      <c r="CW37" s="233"/>
      <c r="CX37" s="397"/>
      <c r="CY37" s="368" t="s">
        <v>1349</v>
      </c>
      <c r="CZ37" s="369"/>
      <c r="DA37" s="370"/>
      <c r="DB37" s="233" t="s">
        <v>2951</v>
      </c>
      <c r="DC37" s="233" t="s">
        <v>2951</v>
      </c>
      <c r="DD37" s="233" t="s">
        <v>2951</v>
      </c>
      <c r="DE37" s="233" t="s">
        <v>2951</v>
      </c>
      <c r="DF37" s="233"/>
      <c r="DG37" s="233"/>
      <c r="DH37" s="233"/>
      <c r="DI37" s="233"/>
      <c r="DJ37" s="233"/>
      <c r="DK37" s="233"/>
      <c r="DL37" s="233"/>
      <c r="DM37" s="233"/>
      <c r="DN37" s="233"/>
      <c r="DO37" s="233"/>
      <c r="DP37" s="233"/>
      <c r="DQ37" s="233"/>
      <c r="DR37" s="233"/>
      <c r="DS37" s="233"/>
      <c r="DT37" s="233"/>
      <c r="DU37" s="233"/>
      <c r="DV37" s="233"/>
      <c r="DW37" s="233"/>
      <c r="DX37" s="233"/>
      <c r="DY37" s="233"/>
      <c r="DZ37" s="233"/>
      <c r="EA37" s="233"/>
      <c r="EB37" s="233"/>
      <c r="EC37" s="233"/>
      <c r="ED37" s="233"/>
      <c r="EE37" s="397"/>
      <c r="EF37" s="368" t="s">
        <v>1349</v>
      </c>
      <c r="EG37" s="369"/>
      <c r="EH37" s="370"/>
      <c r="EI37" s="233" t="s">
        <v>2951</v>
      </c>
      <c r="EJ37" s="233" t="s">
        <v>2951</v>
      </c>
      <c r="EK37" s="233" t="s">
        <v>2953</v>
      </c>
      <c r="EL37" s="233" t="s">
        <v>374</v>
      </c>
      <c r="EM37" s="233" t="s">
        <v>374</v>
      </c>
      <c r="EN37" s="233" t="s">
        <v>2953</v>
      </c>
      <c r="EO37" s="233" t="s">
        <v>2951</v>
      </c>
      <c r="EP37" s="233" t="s">
        <v>2951</v>
      </c>
      <c r="EQ37" s="233" t="s">
        <v>2953</v>
      </c>
      <c r="ER37" s="233"/>
      <c r="ES37" s="233"/>
      <c r="ET37" s="233"/>
      <c r="EU37" s="233"/>
      <c r="EV37" s="233"/>
      <c r="EW37" s="233"/>
      <c r="EX37" s="233"/>
      <c r="EY37" s="233"/>
      <c r="EZ37" s="233"/>
      <c r="FA37" s="233"/>
      <c r="FB37" s="233"/>
      <c r="FC37" s="233"/>
      <c r="FD37" s="233"/>
      <c r="FE37" s="233"/>
      <c r="FF37" s="233"/>
      <c r="FG37" s="233"/>
      <c r="FH37" s="233"/>
      <c r="FI37" s="233"/>
      <c r="FJ37" s="233"/>
      <c r="FK37" s="233"/>
      <c r="FL37" s="397"/>
      <c r="FM37" s="368" t="s">
        <v>1349</v>
      </c>
      <c r="FN37" s="369"/>
      <c r="FO37" s="370"/>
      <c r="FP37" s="233" t="s">
        <v>2951</v>
      </c>
      <c r="FQ37" s="233"/>
      <c r="FR37" s="233"/>
      <c r="FS37" s="233"/>
      <c r="FT37" s="233"/>
      <c r="FU37" s="233"/>
      <c r="FV37" s="233"/>
      <c r="FW37" s="233"/>
      <c r="FX37" s="233"/>
      <c r="FY37" s="233"/>
      <c r="FZ37" s="233"/>
      <c r="GA37" s="233"/>
      <c r="GB37" s="233"/>
      <c r="GC37" s="233"/>
      <c r="GD37" s="233"/>
      <c r="GE37" s="233"/>
      <c r="GF37" s="233"/>
      <c r="GG37" s="233"/>
      <c r="GH37" s="233"/>
      <c r="GI37" s="233"/>
      <c r="GJ37" s="233"/>
      <c r="GK37" s="233"/>
      <c r="GL37" s="233"/>
      <c r="GM37" s="233"/>
      <c r="GN37" s="233"/>
      <c r="GO37" s="233"/>
      <c r="GP37" s="233"/>
      <c r="GQ37" s="233"/>
      <c r="GR37" s="233"/>
      <c r="GS37" s="397"/>
      <c r="GT37" s="368" t="s">
        <v>1349</v>
      </c>
      <c r="GU37" s="369"/>
      <c r="GV37" s="370"/>
      <c r="GW37" s="233" t="s">
        <v>2951</v>
      </c>
      <c r="GX37" s="233" t="s">
        <v>2951</v>
      </c>
      <c r="GY37" s="233" t="s">
        <v>2951</v>
      </c>
      <c r="GZ37" s="233" t="s">
        <v>2951</v>
      </c>
      <c r="HA37" s="233" t="s">
        <v>2951</v>
      </c>
      <c r="HB37" s="233"/>
      <c r="HC37" s="233"/>
      <c r="HD37" s="233"/>
      <c r="HE37" s="233"/>
      <c r="HF37" s="233"/>
      <c r="HG37" s="233"/>
      <c r="HH37" s="233"/>
      <c r="HI37" s="233"/>
      <c r="HJ37" s="233"/>
      <c r="HK37" s="233"/>
      <c r="HL37" s="233"/>
      <c r="HM37" s="233"/>
      <c r="HN37" s="233"/>
      <c r="HO37" s="233"/>
      <c r="HP37" s="233"/>
      <c r="HQ37" s="233"/>
      <c r="HR37" s="233"/>
      <c r="HS37" s="233"/>
      <c r="HT37" s="233"/>
      <c r="HU37" s="233"/>
      <c r="HV37" s="233"/>
      <c r="HW37" s="233"/>
      <c r="HX37" s="233"/>
      <c r="HY37" s="233"/>
      <c r="HZ37" s="397"/>
    </row>
    <row r="38" spans="1:234" ht="15" customHeight="1" thickBot="1">
      <c r="A38" s="405" t="s">
        <v>3568</v>
      </c>
      <c r="B38" s="406"/>
      <c r="C38" s="406"/>
      <c r="D38" s="132" t="s">
        <v>632</v>
      </c>
      <c r="E38" s="72" t="s">
        <v>632</v>
      </c>
      <c r="F38" s="72" t="s">
        <v>632</v>
      </c>
      <c r="G38" s="72" t="s">
        <v>632</v>
      </c>
      <c r="H38" s="72" t="s">
        <v>632</v>
      </c>
      <c r="I38" s="72" t="s">
        <v>632</v>
      </c>
      <c r="J38" s="72" t="s">
        <v>632</v>
      </c>
      <c r="K38" s="72" t="s">
        <v>632</v>
      </c>
      <c r="L38" s="72" t="s">
        <v>632</v>
      </c>
      <c r="M38" s="72" t="s">
        <v>632</v>
      </c>
      <c r="N38" s="72" t="s">
        <v>632</v>
      </c>
      <c r="O38" s="72" t="s">
        <v>632</v>
      </c>
      <c r="P38" s="72" t="s">
        <v>632</v>
      </c>
      <c r="Q38" s="72" t="s">
        <v>632</v>
      </c>
      <c r="R38" s="72" t="s">
        <v>632</v>
      </c>
      <c r="S38" s="72" t="s">
        <v>632</v>
      </c>
      <c r="T38" s="73" t="s">
        <v>632</v>
      </c>
      <c r="U38" s="73" t="s">
        <v>632</v>
      </c>
      <c r="V38" s="73" t="s">
        <v>632</v>
      </c>
      <c r="W38" s="73" t="s">
        <v>632</v>
      </c>
      <c r="X38" s="73" t="s">
        <v>632</v>
      </c>
      <c r="Y38" s="73" t="s">
        <v>632</v>
      </c>
      <c r="Z38" s="73" t="s">
        <v>632</v>
      </c>
      <c r="AA38" s="73" t="s">
        <v>632</v>
      </c>
      <c r="AB38" s="72" t="s">
        <v>632</v>
      </c>
      <c r="AC38" s="73" t="s">
        <v>632</v>
      </c>
      <c r="AD38" s="73" t="s">
        <v>632</v>
      </c>
      <c r="AE38" s="73" t="s">
        <v>632</v>
      </c>
      <c r="AF38" s="73" t="s">
        <v>632</v>
      </c>
      <c r="AG38" s="73" t="s">
        <v>632</v>
      </c>
      <c r="AH38" s="73" t="s">
        <v>632</v>
      </c>
      <c r="AI38" s="73" t="s">
        <v>632</v>
      </c>
      <c r="AJ38" s="5" t="s">
        <v>144</v>
      </c>
      <c r="AK38" s="76" t="s">
        <v>632</v>
      </c>
      <c r="AL38" s="72" t="s">
        <v>632</v>
      </c>
      <c r="AM38" s="72" t="s">
        <v>632</v>
      </c>
      <c r="AN38" s="72" t="s">
        <v>632</v>
      </c>
      <c r="AO38" s="72" t="s">
        <v>632</v>
      </c>
      <c r="AP38" s="72" t="s">
        <v>632</v>
      </c>
      <c r="AQ38" s="72" t="s">
        <v>632</v>
      </c>
      <c r="AR38" s="72" t="s">
        <v>632</v>
      </c>
      <c r="AS38" s="72" t="s">
        <v>632</v>
      </c>
      <c r="AT38" s="72" t="s">
        <v>632</v>
      </c>
      <c r="AU38" s="72" t="s">
        <v>632</v>
      </c>
      <c r="AV38" s="72" t="s">
        <v>632</v>
      </c>
      <c r="AW38" s="72" t="s">
        <v>632</v>
      </c>
      <c r="AX38" s="72" t="s">
        <v>632</v>
      </c>
      <c r="AY38" s="72" t="s">
        <v>632</v>
      </c>
      <c r="AZ38" s="72" t="s">
        <v>632</v>
      </c>
      <c r="BA38" s="73" t="s">
        <v>632</v>
      </c>
      <c r="BB38" s="73" t="s">
        <v>632</v>
      </c>
      <c r="BC38" s="73" t="s">
        <v>632</v>
      </c>
      <c r="BD38" s="73" t="s">
        <v>632</v>
      </c>
      <c r="BE38" s="73" t="s">
        <v>632</v>
      </c>
      <c r="BF38" s="73" t="s">
        <v>632</v>
      </c>
      <c r="BG38" s="73" t="s">
        <v>632</v>
      </c>
      <c r="BH38" s="73" t="s">
        <v>632</v>
      </c>
      <c r="BI38" s="72" t="s">
        <v>632</v>
      </c>
      <c r="BJ38" s="73" t="s">
        <v>632</v>
      </c>
      <c r="BK38" s="73" t="s">
        <v>632</v>
      </c>
      <c r="BL38" s="73" t="s">
        <v>632</v>
      </c>
      <c r="BM38" s="73" t="s">
        <v>632</v>
      </c>
      <c r="BN38" s="73" t="s">
        <v>632</v>
      </c>
      <c r="BO38" s="73" t="s">
        <v>632</v>
      </c>
      <c r="BP38" s="73" t="s">
        <v>632</v>
      </c>
      <c r="BQ38" s="5" t="s">
        <v>144</v>
      </c>
      <c r="BR38" s="76" t="s">
        <v>632</v>
      </c>
      <c r="BS38" s="72" t="s">
        <v>632</v>
      </c>
      <c r="BT38" s="72" t="s">
        <v>632</v>
      </c>
      <c r="BU38" s="72" t="s">
        <v>632</v>
      </c>
      <c r="BV38" s="72" t="s">
        <v>632</v>
      </c>
      <c r="BW38" s="72" t="s">
        <v>632</v>
      </c>
      <c r="BX38" s="72" t="s">
        <v>632</v>
      </c>
      <c r="BY38" s="72" t="s">
        <v>632</v>
      </c>
      <c r="BZ38" s="72" t="s">
        <v>632</v>
      </c>
      <c r="CA38" s="72" t="s">
        <v>632</v>
      </c>
      <c r="CB38" s="72" t="s">
        <v>632</v>
      </c>
      <c r="CC38" s="72" t="s">
        <v>632</v>
      </c>
      <c r="CD38" s="72" t="s">
        <v>632</v>
      </c>
      <c r="CE38" s="72" t="s">
        <v>632</v>
      </c>
      <c r="CF38" s="72" t="s">
        <v>632</v>
      </c>
      <c r="CG38" s="72" t="s">
        <v>632</v>
      </c>
      <c r="CH38" s="73" t="s">
        <v>632</v>
      </c>
      <c r="CI38" s="73" t="s">
        <v>632</v>
      </c>
      <c r="CJ38" s="73" t="s">
        <v>632</v>
      </c>
      <c r="CK38" s="73" t="s">
        <v>632</v>
      </c>
      <c r="CL38" s="73" t="s">
        <v>632</v>
      </c>
      <c r="CM38" s="73" t="s">
        <v>632</v>
      </c>
      <c r="CN38" s="73" t="s">
        <v>632</v>
      </c>
      <c r="CO38" s="73" t="s">
        <v>632</v>
      </c>
      <c r="CP38" s="72" t="s">
        <v>632</v>
      </c>
      <c r="CQ38" s="73" t="s">
        <v>632</v>
      </c>
      <c r="CR38" s="73" t="s">
        <v>632</v>
      </c>
      <c r="CS38" s="73" t="s">
        <v>632</v>
      </c>
      <c r="CT38" s="73" t="s">
        <v>632</v>
      </c>
      <c r="CU38" s="73" t="s">
        <v>632</v>
      </c>
      <c r="CV38" s="73" t="s">
        <v>632</v>
      </c>
      <c r="CW38" s="73" t="s">
        <v>632</v>
      </c>
      <c r="CX38" s="5" t="s">
        <v>144</v>
      </c>
      <c r="CY38" s="76" t="s">
        <v>632</v>
      </c>
      <c r="CZ38" s="72" t="s">
        <v>632</v>
      </c>
      <c r="DA38" s="72" t="s">
        <v>632</v>
      </c>
      <c r="DB38" s="72" t="s">
        <v>632</v>
      </c>
      <c r="DC38" s="72" t="s">
        <v>632</v>
      </c>
      <c r="DD38" s="72" t="s">
        <v>632</v>
      </c>
      <c r="DE38" s="72" t="s">
        <v>632</v>
      </c>
      <c r="DF38" s="72" t="s">
        <v>632</v>
      </c>
      <c r="DG38" s="72" t="s">
        <v>632</v>
      </c>
      <c r="DH38" s="72" t="s">
        <v>632</v>
      </c>
      <c r="DI38" s="72" t="s">
        <v>632</v>
      </c>
      <c r="DJ38" s="72" t="s">
        <v>632</v>
      </c>
      <c r="DK38" s="72" t="s">
        <v>632</v>
      </c>
      <c r="DL38" s="72" t="s">
        <v>632</v>
      </c>
      <c r="DM38" s="72" t="s">
        <v>632</v>
      </c>
      <c r="DN38" s="72" t="s">
        <v>632</v>
      </c>
      <c r="DO38" s="73" t="s">
        <v>632</v>
      </c>
      <c r="DP38" s="73" t="s">
        <v>632</v>
      </c>
      <c r="DQ38" s="73" t="s">
        <v>632</v>
      </c>
      <c r="DR38" s="73" t="s">
        <v>632</v>
      </c>
      <c r="DS38" s="73" t="s">
        <v>632</v>
      </c>
      <c r="DT38" s="73" t="s">
        <v>632</v>
      </c>
      <c r="DU38" s="73" t="s">
        <v>632</v>
      </c>
      <c r="DV38" s="73" t="s">
        <v>632</v>
      </c>
      <c r="DW38" s="72" t="s">
        <v>632</v>
      </c>
      <c r="DX38" s="73" t="s">
        <v>632</v>
      </c>
      <c r="DY38" s="73" t="s">
        <v>632</v>
      </c>
      <c r="DZ38" s="73" t="s">
        <v>632</v>
      </c>
      <c r="EA38" s="73" t="s">
        <v>632</v>
      </c>
      <c r="EB38" s="73" t="s">
        <v>632</v>
      </c>
      <c r="EC38" s="73" t="s">
        <v>632</v>
      </c>
      <c r="ED38" s="73" t="s">
        <v>632</v>
      </c>
      <c r="EE38" s="5" t="s">
        <v>144</v>
      </c>
      <c r="EF38" s="76" t="s">
        <v>632</v>
      </c>
      <c r="EG38" s="72" t="s">
        <v>632</v>
      </c>
      <c r="EH38" s="72" t="s">
        <v>632</v>
      </c>
      <c r="EI38" s="72" t="s">
        <v>632</v>
      </c>
      <c r="EJ38" s="72" t="s">
        <v>632</v>
      </c>
      <c r="EK38" s="72" t="s">
        <v>632</v>
      </c>
      <c r="EL38" s="72" t="s">
        <v>632</v>
      </c>
      <c r="EM38" s="72" t="s">
        <v>632</v>
      </c>
      <c r="EN38" s="72" t="s">
        <v>632</v>
      </c>
      <c r="EO38" s="72" t="s">
        <v>632</v>
      </c>
      <c r="EP38" s="72" t="s">
        <v>632</v>
      </c>
      <c r="EQ38" s="72" t="s">
        <v>632</v>
      </c>
      <c r="ER38" s="72" t="s">
        <v>632</v>
      </c>
      <c r="ES38" s="72" t="s">
        <v>632</v>
      </c>
      <c r="ET38" s="72" t="s">
        <v>632</v>
      </c>
      <c r="EU38" s="72" t="s">
        <v>632</v>
      </c>
      <c r="EV38" s="73" t="s">
        <v>632</v>
      </c>
      <c r="EW38" s="73" t="s">
        <v>632</v>
      </c>
      <c r="EX38" s="73" t="s">
        <v>632</v>
      </c>
      <c r="EY38" s="73" t="s">
        <v>632</v>
      </c>
      <c r="EZ38" s="73" t="s">
        <v>632</v>
      </c>
      <c r="FA38" s="73" t="s">
        <v>632</v>
      </c>
      <c r="FB38" s="73" t="s">
        <v>632</v>
      </c>
      <c r="FC38" s="73" t="s">
        <v>632</v>
      </c>
      <c r="FD38" s="72" t="s">
        <v>632</v>
      </c>
      <c r="FE38" s="73" t="s">
        <v>632</v>
      </c>
      <c r="FF38" s="73" t="s">
        <v>632</v>
      </c>
      <c r="FG38" s="73" t="s">
        <v>632</v>
      </c>
      <c r="FH38" s="73" t="s">
        <v>632</v>
      </c>
      <c r="FI38" s="73" t="s">
        <v>632</v>
      </c>
      <c r="FJ38" s="73" t="s">
        <v>632</v>
      </c>
      <c r="FK38" s="73" t="s">
        <v>632</v>
      </c>
      <c r="FL38" s="5" t="s">
        <v>144</v>
      </c>
      <c r="FM38" s="76" t="s">
        <v>632</v>
      </c>
      <c r="FN38" s="72" t="s">
        <v>632</v>
      </c>
      <c r="FO38" s="72" t="s">
        <v>632</v>
      </c>
      <c r="FP38" s="72" t="s">
        <v>632</v>
      </c>
      <c r="FQ38" s="72" t="s">
        <v>632</v>
      </c>
      <c r="FR38" s="72" t="s">
        <v>632</v>
      </c>
      <c r="FS38" s="72" t="s">
        <v>632</v>
      </c>
      <c r="FT38" s="72" t="s">
        <v>632</v>
      </c>
      <c r="FU38" s="72" t="s">
        <v>632</v>
      </c>
      <c r="FV38" s="72" t="s">
        <v>632</v>
      </c>
      <c r="FW38" s="72" t="s">
        <v>632</v>
      </c>
      <c r="FX38" s="72" t="s">
        <v>632</v>
      </c>
      <c r="FY38" s="72" t="s">
        <v>632</v>
      </c>
      <c r="FZ38" s="72" t="s">
        <v>632</v>
      </c>
      <c r="GA38" s="72" t="s">
        <v>632</v>
      </c>
      <c r="GB38" s="72" t="s">
        <v>632</v>
      </c>
      <c r="GC38" s="73" t="s">
        <v>632</v>
      </c>
      <c r="GD38" s="73" t="s">
        <v>632</v>
      </c>
      <c r="GE38" s="73" t="s">
        <v>632</v>
      </c>
      <c r="GF38" s="73" t="s">
        <v>632</v>
      </c>
      <c r="GG38" s="73" t="s">
        <v>632</v>
      </c>
      <c r="GH38" s="73" t="s">
        <v>632</v>
      </c>
      <c r="GI38" s="73" t="s">
        <v>632</v>
      </c>
      <c r="GJ38" s="73" t="s">
        <v>632</v>
      </c>
      <c r="GK38" s="72" t="s">
        <v>632</v>
      </c>
      <c r="GL38" s="73" t="s">
        <v>632</v>
      </c>
      <c r="GM38" s="73" t="s">
        <v>632</v>
      </c>
      <c r="GN38" s="73" t="s">
        <v>632</v>
      </c>
      <c r="GO38" s="73" t="s">
        <v>632</v>
      </c>
      <c r="GP38" s="73" t="s">
        <v>632</v>
      </c>
      <c r="GQ38" s="73" t="s">
        <v>632</v>
      </c>
      <c r="GR38" s="73" t="s">
        <v>632</v>
      </c>
      <c r="GS38" s="5" t="s">
        <v>144</v>
      </c>
      <c r="GT38" s="76" t="s">
        <v>632</v>
      </c>
      <c r="GU38" s="72" t="s">
        <v>632</v>
      </c>
      <c r="GV38" s="72" t="s">
        <v>632</v>
      </c>
      <c r="GW38" s="72" t="s">
        <v>632</v>
      </c>
      <c r="GX38" s="72" t="s">
        <v>632</v>
      </c>
      <c r="GY38" s="72" t="s">
        <v>632</v>
      </c>
      <c r="GZ38" s="72" t="s">
        <v>632</v>
      </c>
      <c r="HA38" s="72" t="s">
        <v>632</v>
      </c>
      <c r="HB38" s="72" t="s">
        <v>632</v>
      </c>
      <c r="HC38" s="72" t="s">
        <v>632</v>
      </c>
      <c r="HD38" s="72" t="s">
        <v>632</v>
      </c>
      <c r="HE38" s="72" t="s">
        <v>632</v>
      </c>
      <c r="HF38" s="72" t="s">
        <v>632</v>
      </c>
      <c r="HG38" s="72" t="s">
        <v>632</v>
      </c>
      <c r="HH38" s="72" t="s">
        <v>632</v>
      </c>
      <c r="HI38" s="72" t="s">
        <v>632</v>
      </c>
      <c r="HJ38" s="73" t="s">
        <v>632</v>
      </c>
      <c r="HK38" s="73" t="s">
        <v>632</v>
      </c>
      <c r="HL38" s="73" t="s">
        <v>632</v>
      </c>
      <c r="HM38" s="73" t="s">
        <v>632</v>
      </c>
      <c r="HN38" s="73" t="s">
        <v>632</v>
      </c>
      <c r="HO38" s="73" t="s">
        <v>632</v>
      </c>
      <c r="HP38" s="73" t="s">
        <v>632</v>
      </c>
      <c r="HQ38" s="73" t="s">
        <v>632</v>
      </c>
      <c r="HR38" s="72" t="s">
        <v>632</v>
      </c>
      <c r="HS38" s="73" t="s">
        <v>632</v>
      </c>
      <c r="HT38" s="73" t="s">
        <v>632</v>
      </c>
      <c r="HU38" s="73" t="s">
        <v>632</v>
      </c>
      <c r="HV38" s="73" t="s">
        <v>632</v>
      </c>
      <c r="HW38" s="73" t="s">
        <v>632</v>
      </c>
      <c r="HX38" s="73" t="s">
        <v>632</v>
      </c>
      <c r="HY38" s="73" t="s">
        <v>632</v>
      </c>
      <c r="HZ38" s="5" t="s">
        <v>144</v>
      </c>
    </row>
    <row r="39" spans="1:234" ht="15" customHeight="1">
      <c r="A39" s="439" t="s">
        <v>683</v>
      </c>
      <c r="B39" s="90" t="s">
        <v>673</v>
      </c>
      <c r="C39" s="120">
        <v>40908</v>
      </c>
      <c r="D39" s="202"/>
      <c r="E39" s="211"/>
      <c r="F39" s="211"/>
      <c r="G39" s="211"/>
      <c r="H39" s="211"/>
      <c r="I39" s="211"/>
      <c r="J39" s="211"/>
      <c r="K39" s="211"/>
      <c r="L39" s="211"/>
      <c r="M39" s="211"/>
      <c r="N39" s="211"/>
      <c r="O39" s="211"/>
      <c r="P39" s="211"/>
      <c r="Q39" s="211"/>
      <c r="R39" s="211"/>
      <c r="S39" s="211"/>
      <c r="T39" s="211"/>
      <c r="U39" s="211"/>
      <c r="V39" s="211"/>
      <c r="W39" s="211"/>
      <c r="X39" s="211"/>
      <c r="Y39" s="211"/>
      <c r="Z39" s="211"/>
      <c r="AA39" s="220"/>
      <c r="AB39" s="211"/>
      <c r="AC39" s="211"/>
      <c r="AD39" s="211"/>
      <c r="AE39" s="211"/>
      <c r="AF39" s="211"/>
      <c r="AG39" s="211"/>
      <c r="AH39" s="211"/>
      <c r="AI39" s="211"/>
      <c r="AJ39" s="79">
        <f t="shared" ref="AJ39:AJ79" si="0">(IF(ISBLANK(G39),0,G39-$G$34)+IF(ISBLANK(H39),0,H39-$H$34)+IF(ISBLANK(I39),0,I39-$I$34)+IF(ISBLANK(J39),0,J39-$J$34)+IF(ISBLANK(K39),0,K39-$K$34)+IF(ISBLANK(L39),0,L39-$L$34)+IF(ISBLANK(M39),0,M39-$M$34)+IF(ISBLANK(N39),0,N39-$N$34)+IF(ISBLANK(O39),0,O39-$O$34)+IF(ISBLANK(P39),0,P39-$P$34)+IF(ISBLANK(Q39),0,Q39-$Q$34)+IF(ISBLANK(R39),0,R39-$R$34)+IF(ISBLANK(S39),0,S39-$S$34)+IF(ISBLANK(T39),0,T39-$T$34)+IF(ISBLANK(U39),0,U39-$U$34)+IF(ISBLANK(V39),0,V39-$V$34)+IF(ISBLANK(W39),0,W39-$W$34)+IF(ISBLANK(X39),0,X39-$X$34)+IF(ISBLANK(Y39),0,Y39-$Y$34)+IF(ISBLANK(Z39),0,Z39-$Z$34)+IF(ISBLANK(AA39),0,AA39-$AA$34)+IF(ISBLANK(AB39),0,AB39-$AB$34)+IF(ISBLANK(AC39),0,AC39-$AC$34)+IF(ISBLANK(AD39),0,AD39-$AD$34)+IF(ISBLANK(AE39),0,AE39-$AE$34)+IF(ISBLANK(AF39),0,AF39-$AF$34)+IF(ISBLANK(AG39),0,AG39-$AG$34)+IF(ISBLANK(AH39),0,AH39-$AH$34)+IF(ISBLANK(AI39),0,AI39-$AI$34))/30</f>
        <v>0</v>
      </c>
      <c r="AK39" s="75"/>
      <c r="AL39" s="75"/>
      <c r="AM39" s="75"/>
      <c r="AN39" s="75"/>
      <c r="AO39" s="75"/>
      <c r="AP39" s="75"/>
      <c r="AQ39" s="75"/>
      <c r="AR39" s="75"/>
      <c r="AS39" s="75"/>
      <c r="AT39" s="75"/>
      <c r="AU39" s="75"/>
      <c r="AV39" s="75"/>
      <c r="AW39" s="75"/>
      <c r="AX39" s="75"/>
      <c r="AY39" s="75"/>
      <c r="AZ39" s="75"/>
      <c r="BA39" s="75"/>
      <c r="BB39" s="75"/>
      <c r="BC39" s="75"/>
      <c r="BD39" s="75"/>
      <c r="BE39" s="75"/>
      <c r="BF39" s="75"/>
      <c r="BG39" s="75"/>
      <c r="BH39" s="75"/>
      <c r="BI39" s="75"/>
      <c r="BJ39" s="75"/>
      <c r="BK39" s="75"/>
      <c r="BL39" s="75"/>
      <c r="BM39" s="75"/>
      <c r="BN39" s="75"/>
      <c r="BO39" s="75"/>
      <c r="BP39" s="75"/>
      <c r="BQ39" s="79">
        <f t="shared" ref="BQ39:BQ79" si="1">(IF(ISBLANK(AN39),0,AN39-$AN$34)+IF(ISBLANK(AO39),0,AO39-$AO$34)+IF(ISBLANK(AP39),0,AP39-$AP$34)+IF(ISBLANK(AQ39),0,AQ39-$AQ$34)+IF(ISBLANK(AR39),0,AR39-$AR$34)+IF(ISBLANK(AS39),0,AS39-$AS$34)+IF(ISBLANK(AT39),0,AT39-$AT$34)+IF(ISBLANK(AU39),0,AU39-$AU$34)+IF(ISBLANK(AV39),0,AV39-$AV$34)+IF(ISBLANK(AW39),0,AW39-$AW$34)+IF(ISBLANK(AX39),0,AX39-$AX$34)+IF(ISBLANK(AY39),0,AY39-$AY$34)+IF(ISBLANK(AZ39),0,AZ39-$AZ$34)+IF(ISBLANK(BA39),0,BA39-$BA$34)+IF(ISBLANK(BB39),0,BB39-$BB$34)+IF(ISBLANK(BC39),0,BC39-$BC$34)+IF(ISBLANK(BD39),0,BD39-$BD$34)+IF(ISBLANK(BE39),0,BE39-$BE$34)+IF(ISBLANK(BF39),0,BF39-$BF$34)+IF(ISBLANK(BG39),0,BG39-$BG$34)+IF(ISBLANK(BH39),0,BH39-$BH$34)+IF(ISBLANK(BI39),0,BI39-$BI$34)+IF(ISBLANK(BJ39),0,BJ39-$BJ$34)+IF(ISBLANK(BK39),0,BK39-$BK$34)+IF(ISBLANK(BL39),0,BL39-$BL$34)+IF(ISBLANK(BM39),0,BM39-$BM$34)+IF(ISBLANK(BN39),0,BN39-$BN$34)+IF(ISBLANK(BO39),0,BO39-$BO$34)+IF(ISBLANK(BP39),0,BP39-$BP$34))/30</f>
        <v>0</v>
      </c>
      <c r="BR39" s="75"/>
      <c r="BS39" s="75"/>
      <c r="BT39" s="75"/>
      <c r="BU39" s="75"/>
      <c r="BV39" s="75"/>
      <c r="BW39" s="75"/>
      <c r="BX39" s="75"/>
      <c r="BY39" s="75"/>
      <c r="BZ39" s="75"/>
      <c r="CA39" s="75"/>
      <c r="CB39" s="75"/>
      <c r="CC39" s="75"/>
      <c r="CD39" s="75"/>
      <c r="CE39" s="75"/>
      <c r="CF39" s="75"/>
      <c r="CG39" s="75"/>
      <c r="CH39" s="75"/>
      <c r="CI39" s="75"/>
      <c r="CJ39" s="75"/>
      <c r="CK39" s="75"/>
      <c r="CL39" s="75"/>
      <c r="CM39" s="75"/>
      <c r="CN39" s="75"/>
      <c r="CO39" s="75"/>
      <c r="CP39" s="75"/>
      <c r="CQ39" s="75"/>
      <c r="CR39" s="75"/>
      <c r="CS39" s="75"/>
      <c r="CT39" s="75"/>
      <c r="CU39" s="75"/>
      <c r="CV39" s="75"/>
      <c r="CW39" s="75"/>
      <c r="CX39" s="79">
        <f t="shared" ref="CX39:CX79" si="2">(IF(ISBLANK(BU39),0,BU39-$BU$34)+IF(ISBLANK(BV39),0,BV39-$BV$34)+IF(ISBLANK(BW39),0,BW39-$BW$34)+IF(ISBLANK(BX39),0,BX39-$BX$34)+IF(ISBLANK(BY39),0,BY39-$BY$34)+IF(ISBLANK(BZ39),0,BZ39-$BZ$34)+IF(ISBLANK(CA39),0,CA39-$CA$34)+IF(ISBLANK(CB39),0,CB39-$CB$34)+IF(ISBLANK(CC39),0,CC39-$CC$34)+IF(ISBLANK(CD39),0,CD39-$CD$34)+IF(ISBLANK(CE39),0,CE39-$CE$34)+IF(ISBLANK(CF39),0,CF39-$CF$34)+IF(ISBLANK(CG39),0,CG39-$CG$34)+IF(ISBLANK(CH39),0,CH39-$CH$34)+IF(ISBLANK(CI39),0,CI39-$CI$34)+IF(ISBLANK(CJ39),0,CJ39-$CJ$34)+IF(ISBLANK(CK39),0,CK39-$CK$34)+IF(ISBLANK(CL39),0,CL39-$CL$34)+IF(ISBLANK(CM39),0,CM39-$CM$34)+IF(ISBLANK(CN39),0,CN39-$CN$34)+IF(ISBLANK(CO39),0,CO39-$CO$34)+IF(ISBLANK(CP39),0,CP39-$CP$34)+IF(ISBLANK(CQ39),0,CQ39-$CQ$34)+IF(ISBLANK(CR39),0,CR39-$CR$34)+IF(ISBLANK(CS39),0,CS39-$CS$34)+IF(ISBLANK(CT39),0,CT39-$CT$34)+IF(ISBLANK(CU39),0,CU39-$CU$34)+IF(ISBLANK(CV39),0,CV39-$CV$34)+IF(ISBLANK(CW39),0,CW39-$CW$34))/30</f>
        <v>0</v>
      </c>
      <c r="CY39" s="75"/>
      <c r="CZ39" s="75"/>
      <c r="DA39" s="75"/>
      <c r="DB39" s="75"/>
      <c r="DC39" s="75"/>
      <c r="DD39" s="75"/>
      <c r="DE39" s="75"/>
      <c r="DF39" s="75"/>
      <c r="DG39" s="75"/>
      <c r="DH39" s="75"/>
      <c r="DI39" s="75"/>
      <c r="DJ39" s="75"/>
      <c r="DK39" s="75"/>
      <c r="DL39" s="75"/>
      <c r="DM39" s="75"/>
      <c r="DN39" s="75"/>
      <c r="DO39" s="75"/>
      <c r="DP39" s="75"/>
      <c r="DQ39" s="75"/>
      <c r="DR39" s="75"/>
      <c r="DS39" s="75"/>
      <c r="DT39" s="75"/>
      <c r="DU39" s="75"/>
      <c r="DV39" s="75"/>
      <c r="DW39" s="75"/>
      <c r="DX39" s="75"/>
      <c r="DY39" s="75"/>
      <c r="DZ39" s="75"/>
      <c r="EA39" s="75"/>
      <c r="EB39" s="75"/>
      <c r="EC39" s="75"/>
      <c r="ED39" s="75"/>
      <c r="EE39" s="79">
        <f t="shared" ref="EE39:EE79" si="3">(IF(ISBLANK(DB39),0,DB39-$DB$34)+IF(ISBLANK(DC39),0,DC39-$DC$34)+IF(ISBLANK(DD39),0,DD39-$DD$34)+IF(ISBLANK(DE39),0,DE39-$DE$34)+IF(ISBLANK(DF39),0,DF39-$DF$34)+IF(ISBLANK(DG39),0,DG39-$DG$34)+IF(ISBLANK(DH39),0,DH39-$DH$34)+IF(ISBLANK(DI39),0,DI39-$DI$34)+IF(ISBLANK(DJ39),0,DJ39-$DJ$34)+IF(ISBLANK(DK39),0,DK39-$DK$34)+IF(ISBLANK(DL39),0,DL39-$DL$34)+IF(ISBLANK(DM39),0,DM39-$DM$34)+IF(ISBLANK(DN39),0,DN39-$DN$34)+IF(ISBLANK(DO39),0,DO39-$DO$34)+IF(ISBLANK(DP39),0,DP39-$DP$34)+IF(ISBLANK(DQ39),0,DQ39-$DQ$34)+IF(ISBLANK(DR39),0,DR39-$DR$34)+IF(ISBLANK(DS39),0,DS39-$DS$34)+IF(ISBLANK(DT39),0,DT39-$DT$34)+IF(ISBLANK(DU39),0,DU39-$DU$34)+IF(ISBLANK(DV39),0,DV39-$DV$34)+IF(ISBLANK(DW39),0,DW39-$DW$34)+IF(ISBLANK(DX39),0,DX39-$DX$34)+IF(ISBLANK(DY39),0,DY39-$DY$34)+IF(ISBLANK(DZ39),0,DZ39-$DZ$34)+IF(ISBLANK(EA39),0,EA39-$EA$34)+IF(ISBLANK(EB39),0,EB39-$EB$34)+IF(ISBLANK(EC39),0,EC39-$EC$34)+IF(ISBLANK(ED39),0,ED39-$ED$34))/30</f>
        <v>0</v>
      </c>
      <c r="EF39" s="75"/>
      <c r="EG39" s="75"/>
      <c r="EH39" s="75"/>
      <c r="EI39" s="75"/>
      <c r="EJ39" s="75"/>
      <c r="EK39" s="75"/>
      <c r="EL39" s="75"/>
      <c r="EM39" s="75"/>
      <c r="EN39" s="75"/>
      <c r="EO39" s="75"/>
      <c r="EP39" s="75"/>
      <c r="EQ39" s="75"/>
      <c r="ER39" s="75"/>
      <c r="ES39" s="75"/>
      <c r="ET39" s="75"/>
      <c r="EU39" s="75"/>
      <c r="EV39" s="75"/>
      <c r="EW39" s="75"/>
      <c r="EX39" s="75"/>
      <c r="EY39" s="75"/>
      <c r="EZ39" s="75"/>
      <c r="FA39" s="75"/>
      <c r="FB39" s="75"/>
      <c r="FC39" s="75"/>
      <c r="FD39" s="75"/>
      <c r="FE39" s="75"/>
      <c r="FF39" s="75"/>
      <c r="FG39" s="75"/>
      <c r="FH39" s="75"/>
      <c r="FI39" s="75"/>
      <c r="FJ39" s="75"/>
      <c r="FK39" s="75"/>
      <c r="FL39" s="79">
        <f t="shared" ref="FL39:FL79" si="4">(IF(ISBLANK(EI39),0,EI39-$EI$34)+IF(ISBLANK(EJ39),0,EJ39-$EJ$34)+IF(ISBLANK(EK39),0,EK39-$EK$34)+IF(ISBLANK(EL39),0,EL39-$EL$34)+IF(ISBLANK(EM39),0,EM39-$EM$34)+IF(ISBLANK(EN39),0,EN39-$EN$34)+IF(ISBLANK(EO39),0,EO39-$EO$34)+IF(ISBLANK(EP39),0,EP39-$EP$34)+IF(ISBLANK(EQ39),0,EQ39-$EQ$34)+IF(ISBLANK(ER39),0,ER39-$ER$34)+IF(ISBLANK(ES39),0,ES39-$ES$34)+IF(ISBLANK(ET39),0,ET39-$ET$34)+IF(ISBLANK(EU39),0,EU39-$EU$34)+IF(ISBLANK(EV39),0,EV39-$EV$34)+IF(ISBLANK(EW39),0,EW39-$EW$34)+IF(ISBLANK(EX39),0,EX39-$EX$34)+IF(ISBLANK(EY39),0,EY39-$EY$34)+IF(ISBLANK(EZ39),0,EZ39-$EZ$34)+IF(ISBLANK(FA39),0,FA39-$FA$34)+IF(ISBLANK(FB39),0,FB39-$FB$34)+IF(ISBLANK(FC39),0,FC39-$FC$34)+IF(ISBLANK(FD39),0,FD39-$FD$34)+IF(ISBLANK(FE39),0,FE39-$FE$34)+IF(ISBLANK(FF39),0,FF39-$FF$34)+IF(ISBLANK(FG39),0,FG39-$FG$34)+IF(ISBLANK(FH39),0,FH39-$FH$34)+IF(ISBLANK(FI39),0,FI39-$FI$34)+IF(ISBLANK(FJ39),0,FJ39-$FJ$34)+IF(ISBLANK(FK39),0,FK39-$FK$34))/30</f>
        <v>0</v>
      </c>
      <c r="FM39" s="75"/>
      <c r="FN39" s="75"/>
      <c r="FO39" s="75"/>
      <c r="FP39" s="75"/>
      <c r="FQ39" s="75"/>
      <c r="FR39" s="75"/>
      <c r="FS39" s="75"/>
      <c r="FT39" s="75"/>
      <c r="FU39" s="75"/>
      <c r="FV39" s="75"/>
      <c r="FW39" s="75"/>
      <c r="FX39" s="75"/>
      <c r="FY39" s="75"/>
      <c r="FZ39" s="75"/>
      <c r="GA39" s="75"/>
      <c r="GB39" s="75"/>
      <c r="GC39" s="75"/>
      <c r="GD39" s="75"/>
      <c r="GE39" s="75"/>
      <c r="GF39" s="75"/>
      <c r="GG39" s="75"/>
      <c r="GH39" s="75"/>
      <c r="GI39" s="75"/>
      <c r="GJ39" s="75"/>
      <c r="GK39" s="75"/>
      <c r="GL39" s="75"/>
      <c r="GM39" s="75"/>
      <c r="GN39" s="75"/>
      <c r="GO39" s="75"/>
      <c r="GP39" s="75"/>
      <c r="GQ39" s="75"/>
      <c r="GR39" s="75"/>
      <c r="GS39" s="79">
        <f t="shared" ref="GS39:GS79" si="5">(IF(ISBLANK(FP39),0,FP39-$FP$34)+IF(ISBLANK(FQ39),0,FQ39-$FQ$34)+IF(ISBLANK(FR39),0,FR39-$FR$34)+IF(ISBLANK(FS39),0,FS39-$FS$34)+IF(ISBLANK(FT39),0,FT39-$FT$34)+IF(ISBLANK(FU39),0,FU39-$FU$34)+IF(ISBLANK(FV39),0,FV39-$FV$34)+IF(ISBLANK(FW39),0,FW39-$FW$34)+IF(ISBLANK(FX39),0,FX39-$FX$34)+IF(ISBLANK(FY39),0,FY39-$FY$34)+IF(ISBLANK(FZ39),0,FZ39-$FZ$34)+IF(ISBLANK(GA39),0,GA39-$GA$34)+IF(ISBLANK(GB39),0,GB39-$GB$34)+IF(ISBLANK(GC39),0,GC39-$GC$34)+IF(ISBLANK(GD39),0,GD39-$GD$34)+IF(ISBLANK(GE39),0,GE39-$GE$34)+IF(ISBLANK(GF39),0,GF39-$GF$34)+IF(ISBLANK(GG39),0,GG39-$GG$34)+IF(ISBLANK(GH39),0,GH39-$GH$34)+IF(ISBLANK(GI39),0,GI39-$GI$34)+IF(ISBLANK(GJ39),0,GJ39-$GJ$34)+IF(ISBLANK(GK39),0,GK39-$GK$34)+IF(ISBLANK(GL39),0,GL39-$GL$34)+IF(ISBLANK(GM39),0,GM39-$GM$34)+IF(ISBLANK(GN39),0,GN39-$GN$34)+IF(ISBLANK(GO39),0,GO39-$GO$34)+IF(ISBLANK(GP39),0,GP39-$GP$34)+IF(ISBLANK(GQ39),0,GQ39-$GQ$34)+IF(ISBLANK(GR39),0,GR39-$GR$34))/30</f>
        <v>0</v>
      </c>
      <c r="GT39" s="75"/>
      <c r="GU39" s="75"/>
      <c r="GV39" s="75"/>
      <c r="GW39" s="75"/>
      <c r="GX39" s="75"/>
      <c r="GY39" s="75"/>
      <c r="GZ39" s="75"/>
      <c r="HA39" s="75"/>
      <c r="HB39" s="75"/>
      <c r="HC39" s="75"/>
      <c r="HD39" s="75"/>
      <c r="HE39" s="75"/>
      <c r="HF39" s="75"/>
      <c r="HG39" s="75"/>
      <c r="HH39" s="75"/>
      <c r="HI39" s="75"/>
      <c r="HJ39" s="75"/>
      <c r="HK39" s="75"/>
      <c r="HL39" s="75"/>
      <c r="HM39" s="75"/>
      <c r="HN39" s="75"/>
      <c r="HO39" s="75"/>
      <c r="HP39" s="75"/>
      <c r="HQ39" s="75"/>
      <c r="HR39" s="75"/>
      <c r="HS39" s="75"/>
      <c r="HT39" s="75"/>
      <c r="HU39" s="75"/>
      <c r="HV39" s="75"/>
      <c r="HW39" s="75"/>
      <c r="HX39" s="75"/>
      <c r="HY39" s="75"/>
      <c r="HZ39" s="79">
        <f t="shared" ref="HZ39:HZ79" si="6">(IF(ISBLANK(GW39),0,GW39-$GW$34)+IF(ISBLANK(GX39),0,GX39-$GX$34)+IF(ISBLANK(GY39),0,GY39-$GY$34)+IF(ISBLANK(GZ39),0,GZ39-$GZ$34)+IF(ISBLANK(HA39),0,HA39-$HA$34)+IF(ISBLANK(HB39),0,HB39-$HB$34)+IF(ISBLANK(HC39),0,HC39-$HC$34)+IF(ISBLANK(HD39),0,HD39-$HD$34)+IF(ISBLANK(HE39),0,HE39-$HE$34)+IF(ISBLANK(HF39),0,HF39-$HF$34)+IF(ISBLANK(HG39),0,HG39-$HG$34)+IF(ISBLANK(HH39),0,HH39-$HH$34)+IF(ISBLANK(HI39),0,HI39-$HI$34)+IF(ISBLANK(HJ39),0,HJ39-$HJ$34)+IF(ISBLANK(HK39),0,HK39-$HK$34)+IF(ISBLANK(HL39),0,HL39-$HL$34)+IF(ISBLANK(HM39),0,HM39-$HM$34)+IF(ISBLANK(HN39),0,HN39-$HN$34)+IF(ISBLANK(HO39),0,HO39-$HO$34)+IF(ISBLANK(HP39),0,HP39-$HP$34)+IF(ISBLANK(HQ39),0,HQ39-$HQ$34)+IF(ISBLANK(HR39),0,HR39-$HR$34)+IF(ISBLANK(HS39),0,HS39-$HS$34)+IF(ISBLANK(HT39),0,HT39-$HT$34)+IF(ISBLANK(HU39),0,HU39-$HU$34)+IF(ISBLANK(HV39),0,HV39-$HV$34)+IF(ISBLANK(HW39),0,HW39-$HW$34)+IF(ISBLANK(HX39),0,HX39-$HX$34)+IF(ISBLANK(HY39),0,HY39-$HY$34))/30</f>
        <v>0</v>
      </c>
    </row>
    <row r="40" spans="1:234" ht="15" customHeight="1">
      <c r="A40" s="440"/>
      <c r="B40" s="91" t="s">
        <v>670</v>
      </c>
      <c r="C40" s="121">
        <v>40939</v>
      </c>
      <c r="D40" s="203"/>
      <c r="E40" s="212"/>
      <c r="F40" s="212"/>
      <c r="G40" s="212"/>
      <c r="H40" s="212"/>
      <c r="I40" s="212"/>
      <c r="J40" s="212"/>
      <c r="K40" s="212"/>
      <c r="L40" s="212"/>
      <c r="M40" s="212"/>
      <c r="N40" s="212"/>
      <c r="O40" s="212"/>
      <c r="P40" s="212"/>
      <c r="Q40" s="212"/>
      <c r="R40" s="212"/>
      <c r="S40" s="212"/>
      <c r="T40" s="212"/>
      <c r="U40" s="212"/>
      <c r="V40" s="212"/>
      <c r="W40" s="212"/>
      <c r="X40" s="212"/>
      <c r="Y40" s="212"/>
      <c r="Z40" s="212"/>
      <c r="AA40" s="221"/>
      <c r="AB40" s="212"/>
      <c r="AC40" s="212"/>
      <c r="AD40" s="212"/>
      <c r="AE40" s="212"/>
      <c r="AF40" s="212"/>
      <c r="AG40" s="212"/>
      <c r="AH40" s="212"/>
      <c r="AI40" s="212"/>
      <c r="AJ40" s="80">
        <f t="shared" si="0"/>
        <v>0</v>
      </c>
      <c r="AK40" s="74"/>
      <c r="AL40" s="74"/>
      <c r="AM40" s="74"/>
      <c r="AN40" s="74"/>
      <c r="AO40" s="74"/>
      <c r="AP40" s="74"/>
      <c r="AQ40" s="74"/>
      <c r="AR40" s="74"/>
      <c r="AS40" s="74"/>
      <c r="AT40" s="74"/>
      <c r="AU40" s="74"/>
      <c r="AV40" s="74"/>
      <c r="AW40" s="74"/>
      <c r="AX40" s="74"/>
      <c r="AY40" s="74"/>
      <c r="AZ40" s="74"/>
      <c r="BA40" s="74"/>
      <c r="BB40" s="74"/>
      <c r="BC40" s="74"/>
      <c r="BD40" s="74"/>
      <c r="BE40" s="74"/>
      <c r="BF40" s="74"/>
      <c r="BG40" s="74"/>
      <c r="BH40" s="74"/>
      <c r="BI40" s="74"/>
      <c r="BJ40" s="74"/>
      <c r="BK40" s="74"/>
      <c r="BL40" s="74"/>
      <c r="BM40" s="74"/>
      <c r="BN40" s="74"/>
      <c r="BO40" s="74"/>
      <c r="BP40" s="74"/>
      <c r="BQ40" s="80">
        <f t="shared" si="1"/>
        <v>0</v>
      </c>
      <c r="BR40" s="74"/>
      <c r="BS40" s="74"/>
      <c r="BT40" s="74"/>
      <c r="BU40" s="74"/>
      <c r="BV40" s="74"/>
      <c r="BW40" s="74"/>
      <c r="BX40" s="74"/>
      <c r="BY40" s="74"/>
      <c r="BZ40" s="74"/>
      <c r="CA40" s="74"/>
      <c r="CB40" s="74"/>
      <c r="CC40" s="74"/>
      <c r="CD40" s="74"/>
      <c r="CE40" s="74"/>
      <c r="CF40" s="74"/>
      <c r="CG40" s="74"/>
      <c r="CH40" s="74"/>
      <c r="CI40" s="74"/>
      <c r="CJ40" s="74"/>
      <c r="CK40" s="74"/>
      <c r="CL40" s="74"/>
      <c r="CM40" s="74"/>
      <c r="CN40" s="74"/>
      <c r="CO40" s="74"/>
      <c r="CP40" s="74"/>
      <c r="CQ40" s="74"/>
      <c r="CR40" s="74"/>
      <c r="CS40" s="74"/>
      <c r="CT40" s="74"/>
      <c r="CU40" s="74"/>
      <c r="CV40" s="74"/>
      <c r="CW40" s="74"/>
      <c r="CX40" s="80">
        <f t="shared" si="2"/>
        <v>0</v>
      </c>
      <c r="CY40" s="74"/>
      <c r="CZ40" s="74"/>
      <c r="DA40" s="74"/>
      <c r="DB40" s="74"/>
      <c r="DC40" s="74"/>
      <c r="DD40" s="74"/>
      <c r="DE40" s="74"/>
      <c r="DF40" s="74"/>
      <c r="DG40" s="74"/>
      <c r="DH40" s="74"/>
      <c r="DI40" s="74"/>
      <c r="DJ40" s="74"/>
      <c r="DK40" s="74"/>
      <c r="DL40" s="74"/>
      <c r="DM40" s="74"/>
      <c r="DN40" s="74"/>
      <c r="DO40" s="74"/>
      <c r="DP40" s="74"/>
      <c r="DQ40" s="74"/>
      <c r="DR40" s="74"/>
      <c r="DS40" s="74"/>
      <c r="DT40" s="74"/>
      <c r="DU40" s="74"/>
      <c r="DV40" s="74"/>
      <c r="DW40" s="74"/>
      <c r="DX40" s="74"/>
      <c r="DY40" s="74"/>
      <c r="DZ40" s="74"/>
      <c r="EA40" s="74"/>
      <c r="EB40" s="74"/>
      <c r="EC40" s="74"/>
      <c r="ED40" s="74"/>
      <c r="EE40" s="80">
        <f t="shared" si="3"/>
        <v>0</v>
      </c>
      <c r="EF40" s="74"/>
      <c r="EG40" s="74"/>
      <c r="EH40" s="74"/>
      <c r="EI40" s="74"/>
      <c r="EJ40" s="74"/>
      <c r="EK40" s="74"/>
      <c r="EL40" s="74"/>
      <c r="EM40" s="74"/>
      <c r="EN40" s="74"/>
      <c r="EO40" s="74"/>
      <c r="EP40" s="74"/>
      <c r="EQ40" s="74"/>
      <c r="ER40" s="74"/>
      <c r="ES40" s="74"/>
      <c r="ET40" s="74"/>
      <c r="EU40" s="74"/>
      <c r="EV40" s="74"/>
      <c r="EW40" s="74"/>
      <c r="EX40" s="74"/>
      <c r="EY40" s="74"/>
      <c r="EZ40" s="74"/>
      <c r="FA40" s="74"/>
      <c r="FB40" s="74"/>
      <c r="FC40" s="74"/>
      <c r="FD40" s="74"/>
      <c r="FE40" s="74"/>
      <c r="FF40" s="74"/>
      <c r="FG40" s="74"/>
      <c r="FH40" s="74"/>
      <c r="FI40" s="74"/>
      <c r="FJ40" s="74"/>
      <c r="FK40" s="74"/>
      <c r="FL40" s="80">
        <f t="shared" si="4"/>
        <v>0</v>
      </c>
      <c r="FM40" s="74"/>
      <c r="FN40" s="74"/>
      <c r="FO40" s="74"/>
      <c r="FP40" s="74"/>
      <c r="FQ40" s="74"/>
      <c r="FR40" s="74"/>
      <c r="FS40" s="74"/>
      <c r="FT40" s="74"/>
      <c r="FU40" s="74"/>
      <c r="FV40" s="74"/>
      <c r="FW40" s="74"/>
      <c r="FX40" s="74"/>
      <c r="FY40" s="74"/>
      <c r="FZ40" s="74"/>
      <c r="GA40" s="74"/>
      <c r="GB40" s="74"/>
      <c r="GC40" s="74"/>
      <c r="GD40" s="74"/>
      <c r="GE40" s="74"/>
      <c r="GF40" s="74"/>
      <c r="GG40" s="74"/>
      <c r="GH40" s="74"/>
      <c r="GI40" s="74"/>
      <c r="GJ40" s="74"/>
      <c r="GK40" s="74"/>
      <c r="GL40" s="74"/>
      <c r="GM40" s="74"/>
      <c r="GN40" s="74"/>
      <c r="GO40" s="74"/>
      <c r="GP40" s="74"/>
      <c r="GQ40" s="74"/>
      <c r="GR40" s="74"/>
      <c r="GS40" s="80">
        <f t="shared" si="5"/>
        <v>0</v>
      </c>
      <c r="GT40" s="74"/>
      <c r="GU40" s="74"/>
      <c r="GV40" s="74"/>
      <c r="GW40" s="74"/>
      <c r="GX40" s="74"/>
      <c r="GY40" s="74"/>
      <c r="GZ40" s="74"/>
      <c r="HA40" s="74"/>
      <c r="HB40" s="74"/>
      <c r="HC40" s="74"/>
      <c r="HD40" s="74"/>
      <c r="HE40" s="74"/>
      <c r="HF40" s="74"/>
      <c r="HG40" s="74"/>
      <c r="HH40" s="74"/>
      <c r="HI40" s="74"/>
      <c r="HJ40" s="74"/>
      <c r="HK40" s="74"/>
      <c r="HL40" s="74"/>
      <c r="HM40" s="74"/>
      <c r="HN40" s="74"/>
      <c r="HO40" s="74"/>
      <c r="HP40" s="74"/>
      <c r="HQ40" s="74"/>
      <c r="HR40" s="74"/>
      <c r="HS40" s="74"/>
      <c r="HT40" s="74"/>
      <c r="HU40" s="74"/>
      <c r="HV40" s="74"/>
      <c r="HW40" s="74"/>
      <c r="HX40" s="74"/>
      <c r="HY40" s="74"/>
      <c r="HZ40" s="80">
        <f t="shared" si="6"/>
        <v>0</v>
      </c>
    </row>
    <row r="41" spans="1:234" ht="15" customHeight="1">
      <c r="A41" s="440"/>
      <c r="B41" s="91" t="s">
        <v>671</v>
      </c>
      <c r="C41" s="121">
        <v>40967</v>
      </c>
      <c r="D41" s="204"/>
      <c r="E41" s="213"/>
      <c r="F41" s="213"/>
      <c r="G41" s="213"/>
      <c r="H41" s="213"/>
      <c r="I41" s="213"/>
      <c r="J41" s="213"/>
      <c r="K41" s="213"/>
      <c r="L41" s="213"/>
      <c r="M41" s="213"/>
      <c r="N41" s="213"/>
      <c r="O41" s="213"/>
      <c r="P41" s="213"/>
      <c r="Q41" s="213"/>
      <c r="R41" s="213"/>
      <c r="S41" s="213"/>
      <c r="T41" s="213"/>
      <c r="U41" s="213"/>
      <c r="V41" s="213"/>
      <c r="W41" s="213"/>
      <c r="X41" s="213"/>
      <c r="Y41" s="213"/>
      <c r="Z41" s="213"/>
      <c r="AA41" s="222"/>
      <c r="AB41" s="213"/>
      <c r="AC41" s="213"/>
      <c r="AD41" s="213"/>
      <c r="AE41" s="213"/>
      <c r="AF41" s="213"/>
      <c r="AG41" s="213"/>
      <c r="AH41" s="213"/>
      <c r="AI41" s="213"/>
      <c r="AJ41" s="81">
        <f t="shared" si="0"/>
        <v>0</v>
      </c>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81">
        <f t="shared" si="1"/>
        <v>0</v>
      </c>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2"/>
      <c r="CQ41" s="32"/>
      <c r="CR41" s="32"/>
      <c r="CS41" s="32"/>
      <c r="CT41" s="32"/>
      <c r="CU41" s="32"/>
      <c r="CV41" s="32"/>
      <c r="CW41" s="32"/>
      <c r="CX41" s="81">
        <f t="shared" si="2"/>
        <v>0</v>
      </c>
      <c r="CY41" s="32"/>
      <c r="CZ41" s="32"/>
      <c r="DA41" s="32"/>
      <c r="DB41" s="32"/>
      <c r="DC41" s="32"/>
      <c r="DD41" s="32"/>
      <c r="DE41" s="32"/>
      <c r="DF41" s="32"/>
      <c r="DG41" s="32"/>
      <c r="DH41" s="32"/>
      <c r="DI41" s="32"/>
      <c r="DJ41" s="32"/>
      <c r="DK41" s="32"/>
      <c r="DL41" s="32"/>
      <c r="DM41" s="32"/>
      <c r="DN41" s="32"/>
      <c r="DO41" s="32"/>
      <c r="DP41" s="32"/>
      <c r="DQ41" s="32"/>
      <c r="DR41" s="32"/>
      <c r="DS41" s="32"/>
      <c r="DT41" s="32"/>
      <c r="DU41" s="32"/>
      <c r="DV41" s="32"/>
      <c r="DW41" s="32"/>
      <c r="DX41" s="32"/>
      <c r="DY41" s="32"/>
      <c r="DZ41" s="32"/>
      <c r="EA41" s="32"/>
      <c r="EB41" s="32"/>
      <c r="EC41" s="32"/>
      <c r="ED41" s="32"/>
      <c r="EE41" s="81">
        <f t="shared" si="3"/>
        <v>0</v>
      </c>
      <c r="EF41" s="32"/>
      <c r="EG41" s="32"/>
      <c r="EH41" s="32"/>
      <c r="EI41" s="32"/>
      <c r="EJ41" s="32"/>
      <c r="EK41" s="32"/>
      <c r="EL41" s="32"/>
      <c r="EM41" s="32"/>
      <c r="EN41" s="32"/>
      <c r="EO41" s="32"/>
      <c r="EP41" s="32"/>
      <c r="EQ41" s="32"/>
      <c r="ER41" s="32"/>
      <c r="ES41" s="32"/>
      <c r="ET41" s="32"/>
      <c r="EU41" s="32"/>
      <c r="EV41" s="32"/>
      <c r="EW41" s="32"/>
      <c r="EX41" s="32"/>
      <c r="EY41" s="32"/>
      <c r="EZ41" s="32"/>
      <c r="FA41" s="32"/>
      <c r="FB41" s="32"/>
      <c r="FC41" s="32"/>
      <c r="FD41" s="32"/>
      <c r="FE41" s="32"/>
      <c r="FF41" s="32"/>
      <c r="FG41" s="32"/>
      <c r="FH41" s="32"/>
      <c r="FI41" s="32"/>
      <c r="FJ41" s="32"/>
      <c r="FK41" s="32"/>
      <c r="FL41" s="81">
        <f t="shared" si="4"/>
        <v>0</v>
      </c>
      <c r="FM41" s="32"/>
      <c r="FN41" s="32"/>
      <c r="FO41" s="32"/>
      <c r="FP41" s="32"/>
      <c r="FQ41" s="32"/>
      <c r="FR41" s="32"/>
      <c r="FS41" s="32"/>
      <c r="FT41" s="32"/>
      <c r="FU41" s="32"/>
      <c r="FV41" s="32"/>
      <c r="FW41" s="32"/>
      <c r="FX41" s="32"/>
      <c r="FY41" s="32"/>
      <c r="FZ41" s="32"/>
      <c r="GA41" s="32"/>
      <c r="GB41" s="32"/>
      <c r="GC41" s="32"/>
      <c r="GD41" s="32"/>
      <c r="GE41" s="32"/>
      <c r="GF41" s="32"/>
      <c r="GG41" s="32"/>
      <c r="GH41" s="32"/>
      <c r="GI41" s="32"/>
      <c r="GJ41" s="32"/>
      <c r="GK41" s="32"/>
      <c r="GL41" s="32"/>
      <c r="GM41" s="32"/>
      <c r="GN41" s="32"/>
      <c r="GO41" s="32"/>
      <c r="GP41" s="32"/>
      <c r="GQ41" s="32"/>
      <c r="GR41" s="32"/>
      <c r="GS41" s="81">
        <f t="shared" si="5"/>
        <v>0</v>
      </c>
      <c r="GT41" s="32"/>
      <c r="GU41" s="32"/>
      <c r="GV41" s="32"/>
      <c r="GW41" s="32"/>
      <c r="GX41" s="32"/>
      <c r="GY41" s="32"/>
      <c r="GZ41" s="32"/>
      <c r="HA41" s="32"/>
      <c r="HB41" s="32"/>
      <c r="HC41" s="32"/>
      <c r="HD41" s="32"/>
      <c r="HE41" s="32"/>
      <c r="HF41" s="32"/>
      <c r="HG41" s="32"/>
      <c r="HH41" s="32"/>
      <c r="HI41" s="32"/>
      <c r="HJ41" s="32"/>
      <c r="HK41" s="32"/>
      <c r="HL41" s="32"/>
      <c r="HM41" s="32"/>
      <c r="HN41" s="32"/>
      <c r="HO41" s="32"/>
      <c r="HP41" s="32"/>
      <c r="HQ41" s="32"/>
      <c r="HR41" s="32"/>
      <c r="HS41" s="32"/>
      <c r="HT41" s="32"/>
      <c r="HU41" s="32"/>
      <c r="HV41" s="32"/>
      <c r="HW41" s="32"/>
      <c r="HX41" s="32"/>
      <c r="HY41" s="32"/>
      <c r="HZ41" s="81">
        <f t="shared" si="6"/>
        <v>0</v>
      </c>
    </row>
    <row r="42" spans="1:234" ht="15" customHeight="1" thickBot="1">
      <c r="A42" s="440"/>
      <c r="B42" s="92" t="s">
        <v>672</v>
      </c>
      <c r="C42" s="122">
        <v>40999</v>
      </c>
      <c r="D42" s="205"/>
      <c r="E42" s="214"/>
      <c r="F42" s="214"/>
      <c r="G42" s="214"/>
      <c r="H42" s="214"/>
      <c r="I42" s="214"/>
      <c r="J42" s="214"/>
      <c r="K42" s="214"/>
      <c r="L42" s="214"/>
      <c r="M42" s="214"/>
      <c r="N42" s="214"/>
      <c r="O42" s="214"/>
      <c r="P42" s="214"/>
      <c r="Q42" s="214"/>
      <c r="R42" s="214"/>
      <c r="S42" s="214"/>
      <c r="T42" s="214"/>
      <c r="U42" s="214"/>
      <c r="V42" s="214"/>
      <c r="W42" s="214"/>
      <c r="X42" s="214"/>
      <c r="Y42" s="214"/>
      <c r="Z42" s="214"/>
      <c r="AA42" s="223"/>
      <c r="AB42" s="214"/>
      <c r="AC42" s="214"/>
      <c r="AD42" s="214"/>
      <c r="AE42" s="214"/>
      <c r="AF42" s="214"/>
      <c r="AG42" s="214"/>
      <c r="AH42" s="214"/>
      <c r="AI42" s="214"/>
      <c r="AJ42" s="82">
        <f t="shared" si="0"/>
        <v>0</v>
      </c>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82">
        <f t="shared" si="1"/>
        <v>0</v>
      </c>
      <c r="BR42" s="31"/>
      <c r="BS42" s="31"/>
      <c r="BT42" s="31"/>
      <c r="BU42" s="31"/>
      <c r="BV42" s="31"/>
      <c r="BW42" s="31"/>
      <c r="BX42" s="31"/>
      <c r="BY42" s="31"/>
      <c r="BZ42" s="31"/>
      <c r="CA42" s="31"/>
      <c r="CB42" s="31"/>
      <c r="CC42" s="31"/>
      <c r="CD42" s="31"/>
      <c r="CE42" s="31"/>
      <c r="CF42" s="31"/>
      <c r="CG42" s="31"/>
      <c r="CH42" s="31"/>
      <c r="CI42" s="31"/>
      <c r="CJ42" s="31"/>
      <c r="CK42" s="31"/>
      <c r="CL42" s="31"/>
      <c r="CM42" s="31"/>
      <c r="CN42" s="31"/>
      <c r="CO42" s="31"/>
      <c r="CP42" s="31"/>
      <c r="CQ42" s="31"/>
      <c r="CR42" s="31"/>
      <c r="CS42" s="31"/>
      <c r="CT42" s="31"/>
      <c r="CU42" s="31"/>
      <c r="CV42" s="31"/>
      <c r="CW42" s="31"/>
      <c r="CX42" s="82">
        <f t="shared" si="2"/>
        <v>0</v>
      </c>
      <c r="CY42" s="31"/>
      <c r="CZ42" s="31"/>
      <c r="DA42" s="31"/>
      <c r="DB42" s="31"/>
      <c r="DC42" s="31"/>
      <c r="DD42" s="31"/>
      <c r="DE42" s="31"/>
      <c r="DF42" s="31"/>
      <c r="DG42" s="31"/>
      <c r="DH42" s="31"/>
      <c r="DI42" s="31"/>
      <c r="DJ42" s="31"/>
      <c r="DK42" s="31"/>
      <c r="DL42" s="31"/>
      <c r="DM42" s="31"/>
      <c r="DN42" s="31"/>
      <c r="DO42" s="31"/>
      <c r="DP42" s="31"/>
      <c r="DQ42" s="31"/>
      <c r="DR42" s="31"/>
      <c r="DS42" s="31"/>
      <c r="DT42" s="31"/>
      <c r="DU42" s="31"/>
      <c r="DV42" s="31"/>
      <c r="DW42" s="31"/>
      <c r="DX42" s="31"/>
      <c r="DY42" s="31"/>
      <c r="DZ42" s="31"/>
      <c r="EA42" s="31"/>
      <c r="EB42" s="31"/>
      <c r="EC42" s="31"/>
      <c r="ED42" s="31"/>
      <c r="EE42" s="82">
        <f t="shared" si="3"/>
        <v>0</v>
      </c>
      <c r="EF42" s="31"/>
      <c r="EG42" s="31"/>
      <c r="EH42" s="31"/>
      <c r="EI42" s="31"/>
      <c r="EJ42" s="31"/>
      <c r="EK42" s="31"/>
      <c r="EL42" s="31"/>
      <c r="EM42" s="31"/>
      <c r="EN42" s="31"/>
      <c r="EO42" s="31"/>
      <c r="EP42" s="31"/>
      <c r="EQ42" s="31"/>
      <c r="ER42" s="31"/>
      <c r="ES42" s="31"/>
      <c r="ET42" s="31"/>
      <c r="EU42" s="31"/>
      <c r="EV42" s="31"/>
      <c r="EW42" s="31"/>
      <c r="EX42" s="31"/>
      <c r="EY42" s="31"/>
      <c r="EZ42" s="31"/>
      <c r="FA42" s="31"/>
      <c r="FB42" s="31"/>
      <c r="FC42" s="31"/>
      <c r="FD42" s="31"/>
      <c r="FE42" s="31"/>
      <c r="FF42" s="31"/>
      <c r="FG42" s="31"/>
      <c r="FH42" s="31"/>
      <c r="FI42" s="31"/>
      <c r="FJ42" s="31"/>
      <c r="FK42" s="31"/>
      <c r="FL42" s="82">
        <f t="shared" si="4"/>
        <v>0</v>
      </c>
      <c r="FM42" s="31"/>
      <c r="FN42" s="31"/>
      <c r="FO42" s="31"/>
      <c r="FP42" s="31"/>
      <c r="FQ42" s="31"/>
      <c r="FR42" s="31"/>
      <c r="FS42" s="31"/>
      <c r="FT42" s="31"/>
      <c r="FU42" s="31"/>
      <c r="FV42" s="31"/>
      <c r="FW42" s="31"/>
      <c r="FX42" s="31"/>
      <c r="FY42" s="31"/>
      <c r="FZ42" s="31"/>
      <c r="GA42" s="31"/>
      <c r="GB42" s="31"/>
      <c r="GC42" s="31"/>
      <c r="GD42" s="31"/>
      <c r="GE42" s="31"/>
      <c r="GF42" s="31"/>
      <c r="GG42" s="31"/>
      <c r="GH42" s="31"/>
      <c r="GI42" s="31"/>
      <c r="GJ42" s="31"/>
      <c r="GK42" s="31"/>
      <c r="GL42" s="31"/>
      <c r="GM42" s="31"/>
      <c r="GN42" s="31"/>
      <c r="GO42" s="31"/>
      <c r="GP42" s="31"/>
      <c r="GQ42" s="31"/>
      <c r="GR42" s="31"/>
      <c r="GS42" s="82">
        <f t="shared" si="5"/>
        <v>0</v>
      </c>
      <c r="GT42" s="31"/>
      <c r="GU42" s="31"/>
      <c r="GV42" s="31"/>
      <c r="GW42" s="31"/>
      <c r="GX42" s="31"/>
      <c r="GY42" s="31"/>
      <c r="GZ42" s="31"/>
      <c r="HA42" s="31"/>
      <c r="HB42" s="31"/>
      <c r="HC42" s="31"/>
      <c r="HD42" s="31"/>
      <c r="HE42" s="31"/>
      <c r="HF42" s="31"/>
      <c r="HG42" s="31"/>
      <c r="HH42" s="31"/>
      <c r="HI42" s="31"/>
      <c r="HJ42" s="31"/>
      <c r="HK42" s="31"/>
      <c r="HL42" s="31"/>
      <c r="HM42" s="31"/>
      <c r="HN42" s="31"/>
      <c r="HO42" s="31"/>
      <c r="HP42" s="31"/>
      <c r="HQ42" s="31"/>
      <c r="HR42" s="31"/>
      <c r="HS42" s="31"/>
      <c r="HT42" s="31"/>
      <c r="HU42" s="31"/>
      <c r="HV42" s="31"/>
      <c r="HW42" s="31"/>
      <c r="HX42" s="31"/>
      <c r="HY42" s="31"/>
      <c r="HZ42" s="82">
        <f t="shared" si="6"/>
        <v>0</v>
      </c>
    </row>
    <row r="43" spans="1:234" ht="15" customHeight="1" thickTop="1">
      <c r="A43" s="440"/>
      <c r="B43" s="91" t="s">
        <v>674</v>
      </c>
      <c r="C43" s="123">
        <v>41029</v>
      </c>
      <c r="D43" s="206"/>
      <c r="E43" s="215"/>
      <c r="F43" s="215"/>
      <c r="G43" s="215">
        <v>41060</v>
      </c>
      <c r="H43" s="215">
        <v>41182</v>
      </c>
      <c r="I43" s="215">
        <v>41182</v>
      </c>
      <c r="J43" s="215">
        <v>41305</v>
      </c>
      <c r="K43" s="215">
        <v>41305</v>
      </c>
      <c r="L43" s="215">
        <v>41333</v>
      </c>
      <c r="M43" s="215"/>
      <c r="N43" s="215"/>
      <c r="O43" s="215"/>
      <c r="P43" s="215"/>
      <c r="Q43" s="215"/>
      <c r="R43" s="215"/>
      <c r="S43" s="215"/>
      <c r="T43" s="215"/>
      <c r="U43" s="215"/>
      <c r="V43" s="215"/>
      <c r="W43" s="215"/>
      <c r="X43" s="215"/>
      <c r="Y43" s="215"/>
      <c r="Z43" s="215"/>
      <c r="AA43" s="224"/>
      <c r="AB43" s="215"/>
      <c r="AC43" s="215"/>
      <c r="AD43" s="215"/>
      <c r="AE43" s="215"/>
      <c r="AF43" s="215"/>
      <c r="AG43" s="215"/>
      <c r="AH43" s="215"/>
      <c r="AI43" s="215"/>
      <c r="AJ43" s="80">
        <f t="shared" si="0"/>
        <v>0</v>
      </c>
      <c r="AK43" s="36"/>
      <c r="AL43" s="36"/>
      <c r="AM43" s="36"/>
      <c r="AN43" s="36">
        <v>41060</v>
      </c>
      <c r="AO43" s="36">
        <v>41090</v>
      </c>
      <c r="AP43" s="36">
        <v>41182</v>
      </c>
      <c r="AQ43" s="36">
        <v>41029</v>
      </c>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80">
        <f t="shared" si="1"/>
        <v>0</v>
      </c>
      <c r="BR43" s="36"/>
      <c r="BS43" s="36"/>
      <c r="BT43" s="36"/>
      <c r="BU43" s="36">
        <v>41060</v>
      </c>
      <c r="BV43" s="36">
        <v>41121</v>
      </c>
      <c r="BW43" s="36">
        <v>41243</v>
      </c>
      <c r="BX43" s="36">
        <v>41333</v>
      </c>
      <c r="BY43" s="36">
        <v>41121</v>
      </c>
      <c r="BZ43" s="36">
        <v>41121</v>
      </c>
      <c r="CA43" s="36">
        <v>41121</v>
      </c>
      <c r="CB43" s="36">
        <v>41486</v>
      </c>
      <c r="CC43" s="36">
        <v>41486</v>
      </c>
      <c r="CD43" s="36">
        <v>41486</v>
      </c>
      <c r="CE43" s="36">
        <v>41486</v>
      </c>
      <c r="CF43" s="36">
        <v>41486</v>
      </c>
      <c r="CG43" s="36"/>
      <c r="CH43" s="36"/>
      <c r="CI43" s="36"/>
      <c r="CJ43" s="36"/>
      <c r="CK43" s="36"/>
      <c r="CL43" s="36"/>
      <c r="CM43" s="36"/>
      <c r="CN43" s="36"/>
      <c r="CO43" s="36"/>
      <c r="CP43" s="36"/>
      <c r="CQ43" s="36"/>
      <c r="CR43" s="36"/>
      <c r="CS43" s="36"/>
      <c r="CT43" s="36"/>
      <c r="CU43" s="36"/>
      <c r="CV43" s="36"/>
      <c r="CW43" s="36"/>
      <c r="CX43" s="80">
        <f t="shared" si="2"/>
        <v>0</v>
      </c>
      <c r="CY43" s="36"/>
      <c r="CZ43" s="36"/>
      <c r="DA43" s="36"/>
      <c r="DB43" s="36">
        <v>41090</v>
      </c>
      <c r="DC43" s="36">
        <v>41090</v>
      </c>
      <c r="DD43" s="36">
        <v>41152</v>
      </c>
      <c r="DE43" s="36">
        <v>41182</v>
      </c>
      <c r="DF43" s="36"/>
      <c r="DG43" s="36"/>
      <c r="DH43" s="36"/>
      <c r="DI43" s="36"/>
      <c r="DJ43" s="36"/>
      <c r="DK43" s="36"/>
      <c r="DL43" s="36"/>
      <c r="DM43" s="36"/>
      <c r="DN43" s="36"/>
      <c r="DO43" s="36"/>
      <c r="DP43" s="36"/>
      <c r="DQ43" s="36"/>
      <c r="DR43" s="36"/>
      <c r="DS43" s="36"/>
      <c r="DT43" s="36"/>
      <c r="DU43" s="36"/>
      <c r="DV43" s="36"/>
      <c r="DW43" s="36"/>
      <c r="DX43" s="36"/>
      <c r="DY43" s="36"/>
      <c r="DZ43" s="36"/>
      <c r="EA43" s="36"/>
      <c r="EB43" s="36"/>
      <c r="EC43" s="36"/>
      <c r="ED43" s="36"/>
      <c r="EE43" s="80">
        <f t="shared" si="3"/>
        <v>0</v>
      </c>
      <c r="EF43" s="36"/>
      <c r="EG43" s="36"/>
      <c r="EH43" s="36"/>
      <c r="EI43" s="36">
        <v>41060</v>
      </c>
      <c r="EJ43" s="36">
        <v>41090</v>
      </c>
      <c r="EK43" s="36">
        <v>41213</v>
      </c>
      <c r="EL43" s="36">
        <v>41090</v>
      </c>
      <c r="EM43" s="36">
        <v>41121</v>
      </c>
      <c r="EN43" s="36">
        <v>41670</v>
      </c>
      <c r="EO43" s="36">
        <v>41090</v>
      </c>
      <c r="EP43" s="36">
        <v>41121</v>
      </c>
      <c r="EQ43" s="37">
        <v>41305</v>
      </c>
      <c r="ER43" s="36"/>
      <c r="ES43" s="36"/>
      <c r="ET43" s="36"/>
      <c r="EU43" s="36"/>
      <c r="EV43" s="36"/>
      <c r="EW43" s="36"/>
      <c r="EX43" s="36"/>
      <c r="EY43" s="36"/>
      <c r="EZ43" s="36"/>
      <c r="FA43" s="36"/>
      <c r="FB43" s="36"/>
      <c r="FC43" s="36"/>
      <c r="FD43" s="36"/>
      <c r="FE43" s="36"/>
      <c r="FF43" s="36"/>
      <c r="FG43" s="36"/>
      <c r="FH43" s="36"/>
      <c r="FI43" s="36"/>
      <c r="FJ43" s="36"/>
      <c r="FK43" s="36"/>
      <c r="FL43" s="80">
        <f t="shared" si="4"/>
        <v>0</v>
      </c>
      <c r="FM43" s="36"/>
      <c r="FN43" s="36"/>
      <c r="FO43" s="36"/>
      <c r="FP43" s="36">
        <v>41182</v>
      </c>
      <c r="FQ43" s="36">
        <v>41213</v>
      </c>
      <c r="FR43" s="36">
        <v>41243</v>
      </c>
      <c r="FS43" s="36">
        <v>41274</v>
      </c>
      <c r="FT43" s="36"/>
      <c r="FU43" s="36"/>
      <c r="FV43" s="36"/>
      <c r="FW43" s="36"/>
      <c r="FX43" s="36"/>
      <c r="FY43" s="36"/>
      <c r="FZ43" s="36"/>
      <c r="GA43" s="36"/>
      <c r="GB43" s="36"/>
      <c r="GC43" s="36"/>
      <c r="GD43" s="36"/>
      <c r="GE43" s="36"/>
      <c r="GF43" s="36"/>
      <c r="GG43" s="36"/>
      <c r="GH43" s="36"/>
      <c r="GI43" s="36"/>
      <c r="GJ43" s="36"/>
      <c r="GK43" s="36"/>
      <c r="GL43" s="36"/>
      <c r="GM43" s="36"/>
      <c r="GN43" s="36"/>
      <c r="GO43" s="36"/>
      <c r="GP43" s="36"/>
      <c r="GQ43" s="36"/>
      <c r="GR43" s="36"/>
      <c r="GS43" s="80">
        <f t="shared" si="5"/>
        <v>0</v>
      </c>
      <c r="GT43" s="36"/>
      <c r="GU43" s="36"/>
      <c r="GV43" s="36"/>
      <c r="GW43" s="36">
        <v>41090</v>
      </c>
      <c r="GX43" s="36">
        <v>41090</v>
      </c>
      <c r="GY43" s="36">
        <v>41090</v>
      </c>
      <c r="GZ43" s="36">
        <v>41090</v>
      </c>
      <c r="HA43" s="36">
        <v>41090</v>
      </c>
      <c r="HB43" s="36"/>
      <c r="HC43" s="36"/>
      <c r="HD43" s="36"/>
      <c r="HE43" s="36"/>
      <c r="HF43" s="36"/>
      <c r="HG43" s="36"/>
      <c r="HH43" s="36"/>
      <c r="HI43" s="36"/>
      <c r="HJ43" s="36"/>
      <c r="HK43" s="36"/>
      <c r="HL43" s="36"/>
      <c r="HM43" s="36"/>
      <c r="HN43" s="36"/>
      <c r="HO43" s="36"/>
      <c r="HP43" s="36"/>
      <c r="HQ43" s="36"/>
      <c r="HR43" s="36"/>
      <c r="HS43" s="36"/>
      <c r="HT43" s="36"/>
      <c r="HU43" s="36"/>
      <c r="HV43" s="36"/>
      <c r="HW43" s="36"/>
      <c r="HX43" s="36"/>
      <c r="HY43" s="36"/>
      <c r="HZ43" s="80">
        <f t="shared" si="6"/>
        <v>3.0333333333333332</v>
      </c>
    </row>
    <row r="44" spans="1:234" ht="15" customHeight="1">
      <c r="A44" s="440"/>
      <c r="B44" s="91" t="s">
        <v>675</v>
      </c>
      <c r="C44" s="124">
        <v>41060</v>
      </c>
      <c r="D44" s="207"/>
      <c r="E44" s="216"/>
      <c r="F44" s="216"/>
      <c r="G44" s="216">
        <v>41090</v>
      </c>
      <c r="H44" s="216">
        <v>41182</v>
      </c>
      <c r="I44" s="216">
        <v>41182</v>
      </c>
      <c r="J44" s="216">
        <v>41305</v>
      </c>
      <c r="K44" s="216">
        <v>41305</v>
      </c>
      <c r="L44" s="216">
        <v>41333</v>
      </c>
      <c r="M44" s="216"/>
      <c r="N44" s="216"/>
      <c r="O44" s="216"/>
      <c r="P44" s="216"/>
      <c r="Q44" s="216"/>
      <c r="R44" s="216"/>
      <c r="S44" s="216"/>
      <c r="T44" s="216"/>
      <c r="U44" s="216"/>
      <c r="V44" s="216"/>
      <c r="W44" s="216"/>
      <c r="X44" s="216"/>
      <c r="Y44" s="216"/>
      <c r="Z44" s="216"/>
      <c r="AA44" s="225"/>
      <c r="AB44" s="216"/>
      <c r="AC44" s="216"/>
      <c r="AD44" s="216"/>
      <c r="AE44" s="216"/>
      <c r="AF44" s="216"/>
      <c r="AG44" s="216"/>
      <c r="AH44" s="216"/>
      <c r="AI44" s="216"/>
      <c r="AJ44" s="81">
        <f t="shared" si="0"/>
        <v>1</v>
      </c>
      <c r="AK44" s="37"/>
      <c r="AL44" s="37"/>
      <c r="AM44" s="37"/>
      <c r="AN44" s="37">
        <v>41090</v>
      </c>
      <c r="AO44" s="37">
        <v>41090</v>
      </c>
      <c r="AP44" s="37">
        <v>41182</v>
      </c>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81">
        <f t="shared" si="1"/>
        <v>1</v>
      </c>
      <c r="BR44" s="37"/>
      <c r="BS44" s="37"/>
      <c r="BT44" s="37"/>
      <c r="BU44" s="37">
        <v>41060</v>
      </c>
      <c r="BV44" s="37">
        <v>41121</v>
      </c>
      <c r="BW44" s="37">
        <v>41243</v>
      </c>
      <c r="BX44" s="37">
        <v>41333</v>
      </c>
      <c r="BY44" s="37">
        <v>41121</v>
      </c>
      <c r="BZ44" s="37">
        <v>41121</v>
      </c>
      <c r="CA44" s="37">
        <v>41121</v>
      </c>
      <c r="CB44" s="37">
        <v>41486</v>
      </c>
      <c r="CC44" s="37">
        <v>41486</v>
      </c>
      <c r="CD44" s="37">
        <v>41486</v>
      </c>
      <c r="CE44" s="37">
        <v>41486</v>
      </c>
      <c r="CF44" s="37">
        <v>41486</v>
      </c>
      <c r="CG44" s="37"/>
      <c r="CH44" s="37"/>
      <c r="CI44" s="37"/>
      <c r="CJ44" s="37"/>
      <c r="CK44" s="37"/>
      <c r="CL44" s="37"/>
      <c r="CM44" s="37"/>
      <c r="CN44" s="37"/>
      <c r="CO44" s="37"/>
      <c r="CP44" s="37"/>
      <c r="CQ44" s="37"/>
      <c r="CR44" s="37"/>
      <c r="CS44" s="37"/>
      <c r="CT44" s="37"/>
      <c r="CU44" s="37"/>
      <c r="CV44" s="37"/>
      <c r="CW44" s="37"/>
      <c r="CX44" s="81">
        <f t="shared" si="2"/>
        <v>0</v>
      </c>
      <c r="CY44" s="37"/>
      <c r="CZ44" s="37"/>
      <c r="DA44" s="37"/>
      <c r="DB44" s="37">
        <v>41090</v>
      </c>
      <c r="DC44" s="37">
        <v>41090</v>
      </c>
      <c r="DD44" s="37">
        <v>41152</v>
      </c>
      <c r="DE44" s="37">
        <v>41182</v>
      </c>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81">
        <f t="shared" si="3"/>
        <v>0</v>
      </c>
      <c r="EF44" s="37"/>
      <c r="EG44" s="37"/>
      <c r="EH44" s="37"/>
      <c r="EI44" s="36">
        <v>41060</v>
      </c>
      <c r="EJ44" s="37">
        <v>41090</v>
      </c>
      <c r="EK44" s="37">
        <v>41213</v>
      </c>
      <c r="EL44" s="37">
        <v>41090</v>
      </c>
      <c r="EM44" s="37">
        <v>41121</v>
      </c>
      <c r="EN44" s="37">
        <v>41670</v>
      </c>
      <c r="EO44" s="37">
        <v>41090</v>
      </c>
      <c r="EP44" s="37">
        <v>41121</v>
      </c>
      <c r="EQ44" s="37">
        <v>41305</v>
      </c>
      <c r="ER44" s="37"/>
      <c r="ES44" s="37"/>
      <c r="ET44" s="37"/>
      <c r="EU44" s="37"/>
      <c r="EV44" s="37"/>
      <c r="EW44" s="37"/>
      <c r="EX44" s="37"/>
      <c r="EY44" s="37"/>
      <c r="EZ44" s="37"/>
      <c r="FA44" s="37"/>
      <c r="FB44" s="37"/>
      <c r="FC44" s="37"/>
      <c r="FD44" s="37"/>
      <c r="FE44" s="37"/>
      <c r="FF44" s="37"/>
      <c r="FG44" s="37"/>
      <c r="FH44" s="37"/>
      <c r="FI44" s="37"/>
      <c r="FJ44" s="37"/>
      <c r="FK44" s="37"/>
      <c r="FL44" s="81">
        <f t="shared" si="4"/>
        <v>0</v>
      </c>
      <c r="FM44" s="37"/>
      <c r="FN44" s="37"/>
      <c r="FO44" s="37"/>
      <c r="FP44" s="37">
        <v>41182</v>
      </c>
      <c r="FQ44" s="37">
        <v>41213</v>
      </c>
      <c r="FR44" s="37">
        <v>41243</v>
      </c>
      <c r="FS44" s="37">
        <v>41274</v>
      </c>
      <c r="FT44" s="37"/>
      <c r="FU44" s="37"/>
      <c r="FV44" s="37"/>
      <c r="FW44" s="37"/>
      <c r="FX44" s="37"/>
      <c r="FY44" s="37"/>
      <c r="FZ44" s="37"/>
      <c r="GA44" s="37"/>
      <c r="GB44" s="37"/>
      <c r="GC44" s="37"/>
      <c r="GD44" s="37"/>
      <c r="GE44" s="37"/>
      <c r="GF44" s="37"/>
      <c r="GG44" s="37"/>
      <c r="GH44" s="37"/>
      <c r="GI44" s="37"/>
      <c r="GJ44" s="37"/>
      <c r="GK44" s="37"/>
      <c r="GL44" s="37"/>
      <c r="GM44" s="37"/>
      <c r="GN44" s="37"/>
      <c r="GO44" s="37"/>
      <c r="GP44" s="37"/>
      <c r="GQ44" s="37"/>
      <c r="GR44" s="37"/>
      <c r="GS44" s="81">
        <f t="shared" si="5"/>
        <v>0</v>
      </c>
      <c r="GT44" s="37"/>
      <c r="GU44" s="37"/>
      <c r="GV44" s="37"/>
      <c r="GW44" s="37">
        <v>41090</v>
      </c>
      <c r="GX44" s="37">
        <v>41090</v>
      </c>
      <c r="GY44" s="37">
        <v>41090</v>
      </c>
      <c r="GZ44" s="37">
        <v>41090</v>
      </c>
      <c r="HA44" s="37">
        <v>41090</v>
      </c>
      <c r="HB44" s="37"/>
      <c r="HC44" s="37"/>
      <c r="HD44" s="37"/>
      <c r="HE44" s="37"/>
      <c r="HF44" s="37"/>
      <c r="HG44" s="37"/>
      <c r="HH44" s="37"/>
      <c r="HI44" s="37"/>
      <c r="HJ44" s="37"/>
      <c r="HK44" s="37"/>
      <c r="HL44" s="37"/>
      <c r="HM44" s="37"/>
      <c r="HN44" s="37"/>
      <c r="HO44" s="37"/>
      <c r="HP44" s="37"/>
      <c r="HQ44" s="37"/>
      <c r="HR44" s="37"/>
      <c r="HS44" s="37"/>
      <c r="HT44" s="37"/>
      <c r="HU44" s="37"/>
      <c r="HV44" s="37"/>
      <c r="HW44" s="37"/>
      <c r="HX44" s="37"/>
      <c r="HY44" s="37"/>
      <c r="HZ44" s="81">
        <f t="shared" si="6"/>
        <v>3.0333333333333332</v>
      </c>
    </row>
    <row r="45" spans="1:234" ht="15" customHeight="1">
      <c r="A45" s="440"/>
      <c r="B45" s="91" t="s">
        <v>676</v>
      </c>
      <c r="C45" s="124">
        <v>41090</v>
      </c>
      <c r="D45" s="207"/>
      <c r="E45" s="216"/>
      <c r="F45" s="216"/>
      <c r="G45" s="216">
        <v>41090</v>
      </c>
      <c r="H45" s="216">
        <v>41182</v>
      </c>
      <c r="I45" s="216">
        <v>41182</v>
      </c>
      <c r="J45" s="216">
        <v>41305</v>
      </c>
      <c r="K45" s="216">
        <v>41305</v>
      </c>
      <c r="L45" s="216">
        <v>41333</v>
      </c>
      <c r="M45" s="216"/>
      <c r="N45" s="216"/>
      <c r="O45" s="216"/>
      <c r="P45" s="216"/>
      <c r="Q45" s="216"/>
      <c r="R45" s="216"/>
      <c r="S45" s="216"/>
      <c r="T45" s="216"/>
      <c r="U45" s="216"/>
      <c r="V45" s="216"/>
      <c r="W45" s="216"/>
      <c r="X45" s="216"/>
      <c r="Y45" s="216"/>
      <c r="Z45" s="216"/>
      <c r="AA45" s="225"/>
      <c r="AB45" s="216"/>
      <c r="AC45" s="216"/>
      <c r="AD45" s="216"/>
      <c r="AE45" s="216"/>
      <c r="AF45" s="216"/>
      <c r="AG45" s="216"/>
      <c r="AH45" s="216"/>
      <c r="AI45" s="216"/>
      <c r="AJ45" s="81">
        <f t="shared" si="0"/>
        <v>1</v>
      </c>
      <c r="AK45" s="37"/>
      <c r="AL45" s="37"/>
      <c r="AM45" s="37"/>
      <c r="AN45" s="37">
        <v>41090</v>
      </c>
      <c r="AO45" s="37">
        <v>41090</v>
      </c>
      <c r="AP45" s="37">
        <v>41182</v>
      </c>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81">
        <f t="shared" si="1"/>
        <v>1</v>
      </c>
      <c r="BR45" s="37"/>
      <c r="BS45" s="37"/>
      <c r="BT45" s="37"/>
      <c r="BU45" s="37"/>
      <c r="BV45" s="37">
        <v>41121</v>
      </c>
      <c r="BW45" s="37">
        <v>41243</v>
      </c>
      <c r="BX45" s="37">
        <v>41333</v>
      </c>
      <c r="BY45" s="37">
        <v>41121</v>
      </c>
      <c r="BZ45" s="37">
        <v>41121</v>
      </c>
      <c r="CA45" s="37">
        <v>41121</v>
      </c>
      <c r="CB45" s="37">
        <v>41486</v>
      </c>
      <c r="CC45" s="37">
        <v>41486</v>
      </c>
      <c r="CD45" s="37">
        <v>41486</v>
      </c>
      <c r="CE45" s="37">
        <v>41486</v>
      </c>
      <c r="CF45" s="37">
        <v>41486</v>
      </c>
      <c r="CG45" s="37"/>
      <c r="CH45" s="37"/>
      <c r="CI45" s="37"/>
      <c r="CJ45" s="37"/>
      <c r="CK45" s="37"/>
      <c r="CL45" s="37"/>
      <c r="CM45" s="37"/>
      <c r="CN45" s="37"/>
      <c r="CO45" s="37"/>
      <c r="CP45" s="37"/>
      <c r="CQ45" s="37"/>
      <c r="CR45" s="37"/>
      <c r="CS45" s="37"/>
      <c r="CT45" s="37"/>
      <c r="CU45" s="37"/>
      <c r="CV45" s="37"/>
      <c r="CW45" s="37"/>
      <c r="CX45" s="81">
        <f t="shared" si="2"/>
        <v>0</v>
      </c>
      <c r="CY45" s="37"/>
      <c r="CZ45" s="37"/>
      <c r="DA45" s="37"/>
      <c r="DB45" s="37">
        <v>41090</v>
      </c>
      <c r="DC45" s="37">
        <v>41090</v>
      </c>
      <c r="DD45" s="37">
        <v>41152</v>
      </c>
      <c r="DE45" s="37">
        <v>41182</v>
      </c>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81">
        <f t="shared" si="3"/>
        <v>0</v>
      </c>
      <c r="EF45" s="37"/>
      <c r="EG45" s="37"/>
      <c r="EH45" s="37"/>
      <c r="EI45" s="36"/>
      <c r="EJ45" s="37">
        <v>41090</v>
      </c>
      <c r="EK45" s="37">
        <v>41213</v>
      </c>
      <c r="EL45" s="37">
        <v>41090</v>
      </c>
      <c r="EM45" s="37">
        <v>41121</v>
      </c>
      <c r="EN45" s="37">
        <v>41670</v>
      </c>
      <c r="EO45" s="37">
        <v>41090</v>
      </c>
      <c r="EP45" s="37">
        <v>41121</v>
      </c>
      <c r="EQ45" s="37">
        <v>41305</v>
      </c>
      <c r="ER45" s="37"/>
      <c r="ES45" s="37"/>
      <c r="ET45" s="37"/>
      <c r="EU45" s="37"/>
      <c r="EV45" s="37"/>
      <c r="EW45" s="37"/>
      <c r="EX45" s="37"/>
      <c r="EY45" s="37"/>
      <c r="EZ45" s="37"/>
      <c r="FA45" s="37"/>
      <c r="FB45" s="37"/>
      <c r="FC45" s="37"/>
      <c r="FD45" s="37"/>
      <c r="FE45" s="37"/>
      <c r="FF45" s="37"/>
      <c r="FG45" s="37"/>
      <c r="FH45" s="37"/>
      <c r="FI45" s="37"/>
      <c r="FJ45" s="37"/>
      <c r="FK45" s="37"/>
      <c r="FL45" s="81">
        <f t="shared" si="4"/>
        <v>0</v>
      </c>
      <c r="FM45" s="37"/>
      <c r="FN45" s="37"/>
      <c r="FO45" s="37"/>
      <c r="FP45" s="37">
        <v>41182</v>
      </c>
      <c r="FQ45" s="37">
        <v>41213</v>
      </c>
      <c r="FR45" s="37">
        <v>41243</v>
      </c>
      <c r="FS45" s="37">
        <v>41274</v>
      </c>
      <c r="FT45" s="37"/>
      <c r="FU45" s="37"/>
      <c r="FV45" s="37"/>
      <c r="FW45" s="37"/>
      <c r="FX45" s="37"/>
      <c r="FY45" s="37"/>
      <c r="FZ45" s="37"/>
      <c r="GA45" s="37"/>
      <c r="GB45" s="37"/>
      <c r="GC45" s="37"/>
      <c r="GD45" s="37"/>
      <c r="GE45" s="37"/>
      <c r="GF45" s="37"/>
      <c r="GG45" s="37"/>
      <c r="GH45" s="37"/>
      <c r="GI45" s="37"/>
      <c r="GJ45" s="37"/>
      <c r="GK45" s="37"/>
      <c r="GL45" s="37"/>
      <c r="GM45" s="37"/>
      <c r="GN45" s="37"/>
      <c r="GO45" s="37"/>
      <c r="GP45" s="37"/>
      <c r="GQ45" s="37"/>
      <c r="GR45" s="37"/>
      <c r="GS45" s="81">
        <f t="shared" si="5"/>
        <v>0</v>
      </c>
      <c r="GT45" s="37"/>
      <c r="GU45" s="37"/>
      <c r="GV45" s="37"/>
      <c r="GW45" s="37">
        <v>41090</v>
      </c>
      <c r="GX45" s="37">
        <v>41090</v>
      </c>
      <c r="GY45" s="37">
        <v>41090</v>
      </c>
      <c r="GZ45" s="37">
        <v>41090</v>
      </c>
      <c r="HA45" s="37">
        <v>41090</v>
      </c>
      <c r="HB45" s="37"/>
      <c r="HC45" s="37"/>
      <c r="HD45" s="37"/>
      <c r="HE45" s="37"/>
      <c r="HF45" s="37"/>
      <c r="HG45" s="37"/>
      <c r="HH45" s="37"/>
      <c r="HI45" s="37"/>
      <c r="HJ45" s="37"/>
      <c r="HK45" s="37"/>
      <c r="HL45" s="37"/>
      <c r="HM45" s="37"/>
      <c r="HN45" s="37"/>
      <c r="HO45" s="37"/>
      <c r="HP45" s="37"/>
      <c r="HQ45" s="37"/>
      <c r="HR45" s="37"/>
      <c r="HS45" s="37"/>
      <c r="HT45" s="37"/>
      <c r="HU45" s="37"/>
      <c r="HV45" s="37"/>
      <c r="HW45" s="37"/>
      <c r="HX45" s="37"/>
      <c r="HY45" s="37"/>
      <c r="HZ45" s="81">
        <f t="shared" si="6"/>
        <v>3.0333333333333332</v>
      </c>
    </row>
    <row r="46" spans="1:234" ht="15" customHeight="1">
      <c r="A46" s="440"/>
      <c r="B46" s="91" t="s">
        <v>677</v>
      </c>
      <c r="C46" s="124">
        <v>41121</v>
      </c>
      <c r="D46" s="207"/>
      <c r="E46" s="216"/>
      <c r="F46" s="216"/>
      <c r="G46" s="216">
        <v>41121</v>
      </c>
      <c r="H46" s="216">
        <v>41182</v>
      </c>
      <c r="I46" s="216">
        <v>41182</v>
      </c>
      <c r="J46" s="216">
        <v>41305</v>
      </c>
      <c r="K46" s="216">
        <v>41305</v>
      </c>
      <c r="L46" s="216">
        <v>41333</v>
      </c>
      <c r="M46" s="216"/>
      <c r="N46" s="216"/>
      <c r="O46" s="216"/>
      <c r="P46" s="216"/>
      <c r="Q46" s="216"/>
      <c r="R46" s="216"/>
      <c r="S46" s="216"/>
      <c r="T46" s="216"/>
      <c r="U46" s="216"/>
      <c r="V46" s="216"/>
      <c r="W46" s="216"/>
      <c r="X46" s="216"/>
      <c r="Y46" s="216"/>
      <c r="Z46" s="216"/>
      <c r="AA46" s="225"/>
      <c r="AB46" s="216"/>
      <c r="AC46" s="216"/>
      <c r="AD46" s="216"/>
      <c r="AE46" s="216"/>
      <c r="AF46" s="216"/>
      <c r="AG46" s="216"/>
      <c r="AH46" s="216"/>
      <c r="AI46" s="216"/>
      <c r="AJ46" s="81">
        <f t="shared" si="0"/>
        <v>2.0333333333333332</v>
      </c>
      <c r="AK46" s="37"/>
      <c r="AL46" s="37"/>
      <c r="AM46" s="37"/>
      <c r="AN46" s="37">
        <v>41121</v>
      </c>
      <c r="AO46" s="37"/>
      <c r="AP46" s="37">
        <v>41182</v>
      </c>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81">
        <f t="shared" si="1"/>
        <v>2.0333333333333332</v>
      </c>
      <c r="BR46" s="37"/>
      <c r="BS46" s="37"/>
      <c r="BT46" s="37"/>
      <c r="BU46" s="37"/>
      <c r="BV46" s="37">
        <v>41121</v>
      </c>
      <c r="BW46" s="37">
        <v>41243</v>
      </c>
      <c r="BX46" s="37">
        <v>41333</v>
      </c>
      <c r="BY46" s="37">
        <v>41121</v>
      </c>
      <c r="BZ46" s="37">
        <v>41121</v>
      </c>
      <c r="CA46" s="37">
        <v>41121</v>
      </c>
      <c r="CB46" s="37">
        <v>41486</v>
      </c>
      <c r="CC46" s="37">
        <v>41486</v>
      </c>
      <c r="CD46" s="37">
        <v>41486</v>
      </c>
      <c r="CE46" s="37">
        <v>41486</v>
      </c>
      <c r="CF46" s="37">
        <v>41486</v>
      </c>
      <c r="CG46" s="37"/>
      <c r="CH46" s="37"/>
      <c r="CI46" s="37"/>
      <c r="CJ46" s="37"/>
      <c r="CK46" s="37"/>
      <c r="CL46" s="37"/>
      <c r="CM46" s="37"/>
      <c r="CN46" s="37"/>
      <c r="CO46" s="37"/>
      <c r="CP46" s="37"/>
      <c r="CQ46" s="37"/>
      <c r="CR46" s="37"/>
      <c r="CS46" s="37"/>
      <c r="CT46" s="37"/>
      <c r="CU46" s="37"/>
      <c r="CV46" s="37"/>
      <c r="CW46" s="37"/>
      <c r="CX46" s="81">
        <f t="shared" si="2"/>
        <v>0</v>
      </c>
      <c r="CY46" s="37"/>
      <c r="CZ46" s="37"/>
      <c r="DA46" s="37"/>
      <c r="DB46" s="37"/>
      <c r="DC46" s="37"/>
      <c r="DD46" s="37">
        <v>41152</v>
      </c>
      <c r="DE46" s="37">
        <v>41182</v>
      </c>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81">
        <f t="shared" si="3"/>
        <v>0</v>
      </c>
      <c r="EF46" s="37"/>
      <c r="EG46" s="37"/>
      <c r="EH46" s="37"/>
      <c r="EI46" s="36"/>
      <c r="EJ46" s="37"/>
      <c r="EK46" s="37">
        <v>41213</v>
      </c>
      <c r="EL46" s="37">
        <v>41121</v>
      </c>
      <c r="EM46" s="37">
        <v>41152</v>
      </c>
      <c r="EN46" s="37">
        <v>41670</v>
      </c>
      <c r="EO46" s="37"/>
      <c r="EP46" s="37">
        <v>41121</v>
      </c>
      <c r="EQ46" s="37">
        <v>41305</v>
      </c>
      <c r="ER46" s="37"/>
      <c r="ES46" s="37"/>
      <c r="ET46" s="37"/>
      <c r="EU46" s="37"/>
      <c r="EV46" s="37"/>
      <c r="EW46" s="37"/>
      <c r="EX46" s="37"/>
      <c r="EY46" s="37"/>
      <c r="EZ46" s="37"/>
      <c r="FA46" s="37"/>
      <c r="FB46" s="37"/>
      <c r="FC46" s="37"/>
      <c r="FD46" s="37"/>
      <c r="FE46" s="37"/>
      <c r="FF46" s="37"/>
      <c r="FG46" s="37"/>
      <c r="FH46" s="37"/>
      <c r="FI46" s="37"/>
      <c r="FJ46" s="37"/>
      <c r="FK46" s="37"/>
      <c r="FL46" s="81">
        <f t="shared" si="4"/>
        <v>2.0666666666666669</v>
      </c>
      <c r="FM46" s="37"/>
      <c r="FN46" s="37"/>
      <c r="FO46" s="37"/>
      <c r="FP46" s="37">
        <v>41182</v>
      </c>
      <c r="FQ46" s="37">
        <v>41213</v>
      </c>
      <c r="FR46" s="37">
        <v>41243</v>
      </c>
      <c r="FS46" s="37">
        <v>41274</v>
      </c>
      <c r="FT46" s="37"/>
      <c r="FU46" s="37"/>
      <c r="FV46" s="37"/>
      <c r="FW46" s="37"/>
      <c r="FX46" s="37"/>
      <c r="FY46" s="37"/>
      <c r="FZ46" s="37"/>
      <c r="GA46" s="37"/>
      <c r="GB46" s="37"/>
      <c r="GC46" s="37"/>
      <c r="GD46" s="37"/>
      <c r="GE46" s="37"/>
      <c r="GF46" s="37"/>
      <c r="GG46" s="37"/>
      <c r="GH46" s="37"/>
      <c r="GI46" s="37"/>
      <c r="GJ46" s="37"/>
      <c r="GK46" s="37"/>
      <c r="GL46" s="37"/>
      <c r="GM46" s="37"/>
      <c r="GN46" s="37"/>
      <c r="GO46" s="37"/>
      <c r="GP46" s="37"/>
      <c r="GQ46" s="37"/>
      <c r="GR46" s="37"/>
      <c r="GS46" s="81">
        <f t="shared" si="5"/>
        <v>0</v>
      </c>
      <c r="GT46" s="37"/>
      <c r="GU46" s="37"/>
      <c r="GV46" s="37"/>
      <c r="GW46" s="37"/>
      <c r="GX46" s="37"/>
      <c r="GY46" s="37"/>
      <c r="GZ46" s="37"/>
      <c r="HA46" s="37"/>
      <c r="HB46" s="37"/>
      <c r="HC46" s="37"/>
      <c r="HD46" s="37"/>
      <c r="HE46" s="37"/>
      <c r="HF46" s="37"/>
      <c r="HG46" s="37"/>
      <c r="HH46" s="37"/>
      <c r="HI46" s="37"/>
      <c r="HJ46" s="37"/>
      <c r="HK46" s="37"/>
      <c r="HL46" s="37"/>
      <c r="HM46" s="37"/>
      <c r="HN46" s="37"/>
      <c r="HO46" s="37"/>
      <c r="HP46" s="37"/>
      <c r="HQ46" s="37"/>
      <c r="HR46" s="37"/>
      <c r="HS46" s="37"/>
      <c r="HT46" s="37"/>
      <c r="HU46" s="37"/>
      <c r="HV46" s="37"/>
      <c r="HW46" s="37"/>
      <c r="HX46" s="37"/>
      <c r="HY46" s="37"/>
      <c r="HZ46" s="81">
        <f t="shared" si="6"/>
        <v>0</v>
      </c>
    </row>
    <row r="47" spans="1:234" ht="15" customHeight="1">
      <c r="A47" s="440"/>
      <c r="B47" s="91" t="s">
        <v>678</v>
      </c>
      <c r="C47" s="124">
        <v>41152</v>
      </c>
      <c r="D47" s="207"/>
      <c r="E47" s="216"/>
      <c r="F47" s="216"/>
      <c r="G47" s="216">
        <v>41182</v>
      </c>
      <c r="H47" s="216">
        <v>41182</v>
      </c>
      <c r="I47" s="216">
        <v>41182</v>
      </c>
      <c r="J47" s="216">
        <v>41305</v>
      </c>
      <c r="K47" s="216">
        <v>41305</v>
      </c>
      <c r="L47" s="216">
        <v>41333</v>
      </c>
      <c r="M47" s="216"/>
      <c r="N47" s="216"/>
      <c r="O47" s="216"/>
      <c r="P47" s="216"/>
      <c r="Q47" s="216"/>
      <c r="R47" s="216"/>
      <c r="S47" s="216"/>
      <c r="T47" s="216"/>
      <c r="U47" s="216"/>
      <c r="V47" s="216"/>
      <c r="W47" s="216"/>
      <c r="X47" s="216"/>
      <c r="Y47" s="216"/>
      <c r="Z47" s="216"/>
      <c r="AA47" s="225"/>
      <c r="AB47" s="216"/>
      <c r="AC47" s="216"/>
      <c r="AD47" s="216"/>
      <c r="AE47" s="216"/>
      <c r="AF47" s="216"/>
      <c r="AG47" s="216"/>
      <c r="AH47" s="216"/>
      <c r="AI47" s="216"/>
      <c r="AJ47" s="81">
        <f t="shared" si="0"/>
        <v>4.0666666666666664</v>
      </c>
      <c r="AK47" s="37"/>
      <c r="AL47" s="37"/>
      <c r="AM47" s="37"/>
      <c r="AN47" s="37">
        <v>41182</v>
      </c>
      <c r="AO47" s="37"/>
      <c r="AP47" s="37">
        <v>41182</v>
      </c>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81">
        <f t="shared" si="1"/>
        <v>4.0666666666666664</v>
      </c>
      <c r="BR47" s="37"/>
      <c r="BS47" s="37"/>
      <c r="BT47" s="37"/>
      <c r="BU47" s="37"/>
      <c r="BV47" s="37"/>
      <c r="BW47" s="37">
        <v>41243</v>
      </c>
      <c r="BX47" s="37">
        <v>41333</v>
      </c>
      <c r="BY47" s="37"/>
      <c r="BZ47" s="37"/>
      <c r="CA47" s="37"/>
      <c r="CB47" s="37">
        <v>41486</v>
      </c>
      <c r="CC47" s="37">
        <v>41486</v>
      </c>
      <c r="CD47" s="37">
        <v>41486</v>
      </c>
      <c r="CE47" s="37">
        <v>41486</v>
      </c>
      <c r="CF47" s="37">
        <v>41486</v>
      </c>
      <c r="CG47" s="37"/>
      <c r="CH47" s="37"/>
      <c r="CI47" s="37"/>
      <c r="CJ47" s="37"/>
      <c r="CK47" s="37"/>
      <c r="CL47" s="37"/>
      <c r="CM47" s="37"/>
      <c r="CN47" s="37"/>
      <c r="CO47" s="37"/>
      <c r="CP47" s="37"/>
      <c r="CQ47" s="37"/>
      <c r="CR47" s="37"/>
      <c r="CS47" s="37"/>
      <c r="CT47" s="37"/>
      <c r="CU47" s="37"/>
      <c r="CV47" s="37"/>
      <c r="CW47" s="37"/>
      <c r="CX47" s="81">
        <f t="shared" si="2"/>
        <v>0</v>
      </c>
      <c r="CY47" s="37"/>
      <c r="CZ47" s="37"/>
      <c r="DA47" s="37"/>
      <c r="DB47" s="37"/>
      <c r="DC47" s="37"/>
      <c r="DD47" s="37">
        <v>41152</v>
      </c>
      <c r="DE47" s="37">
        <v>41182</v>
      </c>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81">
        <f t="shared" si="3"/>
        <v>0</v>
      </c>
      <c r="EF47" s="37"/>
      <c r="EG47" s="37"/>
      <c r="EH47" s="37"/>
      <c r="EI47" s="36"/>
      <c r="EJ47" s="37"/>
      <c r="EK47" s="37">
        <v>41213</v>
      </c>
      <c r="EL47" s="37">
        <v>41213</v>
      </c>
      <c r="EM47" s="37">
        <v>41274</v>
      </c>
      <c r="EN47" s="37">
        <v>41670</v>
      </c>
      <c r="EO47" s="37"/>
      <c r="EP47" s="37"/>
      <c r="EQ47" s="37">
        <v>41305</v>
      </c>
      <c r="ER47" s="37"/>
      <c r="ES47" s="37"/>
      <c r="ET47" s="37"/>
      <c r="EU47" s="37"/>
      <c r="EV47" s="37"/>
      <c r="EW47" s="37"/>
      <c r="EX47" s="37"/>
      <c r="EY47" s="37"/>
      <c r="EZ47" s="37"/>
      <c r="FA47" s="37"/>
      <c r="FB47" s="37"/>
      <c r="FC47" s="37"/>
      <c r="FD47" s="37"/>
      <c r="FE47" s="37"/>
      <c r="FF47" s="37"/>
      <c r="FG47" s="37"/>
      <c r="FH47" s="37"/>
      <c r="FI47" s="37"/>
      <c r="FJ47" s="37"/>
      <c r="FK47" s="37"/>
      <c r="FL47" s="81">
        <f t="shared" si="4"/>
        <v>9.1999999999999993</v>
      </c>
      <c r="FM47" s="37"/>
      <c r="FN47" s="37"/>
      <c r="FO47" s="37"/>
      <c r="FP47" s="37">
        <v>41182</v>
      </c>
      <c r="FQ47" s="37">
        <v>41213</v>
      </c>
      <c r="FR47" s="37">
        <v>41243</v>
      </c>
      <c r="FS47" s="37">
        <v>41274</v>
      </c>
      <c r="FT47" s="37"/>
      <c r="FU47" s="37"/>
      <c r="FV47" s="37"/>
      <c r="FW47" s="37"/>
      <c r="FX47" s="37"/>
      <c r="FY47" s="37"/>
      <c r="FZ47" s="37"/>
      <c r="GA47" s="37"/>
      <c r="GB47" s="37"/>
      <c r="GC47" s="37"/>
      <c r="GD47" s="37"/>
      <c r="GE47" s="37"/>
      <c r="GF47" s="37"/>
      <c r="GG47" s="37"/>
      <c r="GH47" s="37"/>
      <c r="GI47" s="37"/>
      <c r="GJ47" s="37"/>
      <c r="GK47" s="37"/>
      <c r="GL47" s="37"/>
      <c r="GM47" s="37"/>
      <c r="GN47" s="37"/>
      <c r="GO47" s="37"/>
      <c r="GP47" s="37"/>
      <c r="GQ47" s="37"/>
      <c r="GR47" s="37"/>
      <c r="GS47" s="81">
        <f t="shared" si="5"/>
        <v>0</v>
      </c>
      <c r="GT47" s="37"/>
      <c r="GU47" s="37"/>
      <c r="GV47" s="37"/>
      <c r="GW47" s="37"/>
      <c r="GX47" s="37"/>
      <c r="GY47" s="37"/>
      <c r="GZ47" s="37"/>
      <c r="HA47" s="37"/>
      <c r="HB47" s="37"/>
      <c r="HC47" s="37"/>
      <c r="HD47" s="37"/>
      <c r="HE47" s="37"/>
      <c r="HF47" s="37"/>
      <c r="HG47" s="37"/>
      <c r="HH47" s="37"/>
      <c r="HI47" s="37"/>
      <c r="HJ47" s="37"/>
      <c r="HK47" s="37"/>
      <c r="HL47" s="37"/>
      <c r="HM47" s="37"/>
      <c r="HN47" s="37"/>
      <c r="HO47" s="37"/>
      <c r="HP47" s="37"/>
      <c r="HQ47" s="37"/>
      <c r="HR47" s="37"/>
      <c r="HS47" s="37"/>
      <c r="HT47" s="37"/>
      <c r="HU47" s="37"/>
      <c r="HV47" s="37"/>
      <c r="HW47" s="37"/>
      <c r="HX47" s="37"/>
      <c r="HY47" s="37"/>
      <c r="HZ47" s="81">
        <f t="shared" si="6"/>
        <v>0</v>
      </c>
    </row>
    <row r="48" spans="1:234" ht="15" customHeight="1">
      <c r="A48" s="440"/>
      <c r="B48" s="91" t="s">
        <v>679</v>
      </c>
      <c r="C48" s="124">
        <v>41182</v>
      </c>
      <c r="D48" s="207"/>
      <c r="E48" s="216"/>
      <c r="F48" s="216"/>
      <c r="G48" s="216">
        <v>41213</v>
      </c>
      <c r="H48" s="216">
        <v>41182</v>
      </c>
      <c r="I48" s="216">
        <v>41182</v>
      </c>
      <c r="J48" s="216">
        <v>41305</v>
      </c>
      <c r="K48" s="216">
        <v>41305</v>
      </c>
      <c r="L48" s="216">
        <v>41333</v>
      </c>
      <c r="M48" s="216"/>
      <c r="N48" s="216"/>
      <c r="O48" s="216"/>
      <c r="P48" s="216"/>
      <c r="Q48" s="216"/>
      <c r="R48" s="216"/>
      <c r="S48" s="216"/>
      <c r="T48" s="216"/>
      <c r="U48" s="216"/>
      <c r="V48" s="216"/>
      <c r="W48" s="216"/>
      <c r="X48" s="216"/>
      <c r="Y48" s="216"/>
      <c r="Z48" s="216"/>
      <c r="AA48" s="225"/>
      <c r="AB48" s="216"/>
      <c r="AC48" s="216"/>
      <c r="AD48" s="216"/>
      <c r="AE48" s="216"/>
      <c r="AF48" s="216"/>
      <c r="AG48" s="216"/>
      <c r="AH48" s="216"/>
      <c r="AI48" s="216"/>
      <c r="AJ48" s="81">
        <f t="shared" si="0"/>
        <v>5.0999999999999996</v>
      </c>
      <c r="AK48" s="37"/>
      <c r="AL48" s="37"/>
      <c r="AM48" s="37"/>
      <c r="AN48" s="37">
        <v>41213</v>
      </c>
      <c r="AO48" s="37"/>
      <c r="AP48" s="37">
        <v>41182</v>
      </c>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81">
        <f t="shared" si="1"/>
        <v>5.0999999999999996</v>
      </c>
      <c r="BR48" s="37"/>
      <c r="BS48" s="37"/>
      <c r="BT48" s="37"/>
      <c r="BU48" s="37"/>
      <c r="BV48" s="37"/>
      <c r="BW48" s="37">
        <v>41243</v>
      </c>
      <c r="BX48" s="37">
        <v>41333</v>
      </c>
      <c r="BY48" s="37"/>
      <c r="BZ48" s="37"/>
      <c r="CA48" s="37"/>
      <c r="CB48" s="37">
        <v>41486</v>
      </c>
      <c r="CC48" s="37">
        <v>41486</v>
      </c>
      <c r="CD48" s="37">
        <v>41486</v>
      </c>
      <c r="CE48" s="37">
        <v>41486</v>
      </c>
      <c r="CF48" s="37">
        <v>41486</v>
      </c>
      <c r="CG48" s="37"/>
      <c r="CH48" s="37"/>
      <c r="CI48" s="37"/>
      <c r="CJ48" s="37"/>
      <c r="CK48" s="37"/>
      <c r="CL48" s="37"/>
      <c r="CM48" s="37"/>
      <c r="CN48" s="37"/>
      <c r="CO48" s="37"/>
      <c r="CP48" s="37"/>
      <c r="CQ48" s="37"/>
      <c r="CR48" s="37"/>
      <c r="CS48" s="37"/>
      <c r="CT48" s="37"/>
      <c r="CU48" s="37"/>
      <c r="CV48" s="37"/>
      <c r="CW48" s="37"/>
      <c r="CX48" s="81">
        <f t="shared" si="2"/>
        <v>0</v>
      </c>
      <c r="CY48" s="37"/>
      <c r="CZ48" s="37"/>
      <c r="DA48" s="37"/>
      <c r="DB48" s="37"/>
      <c r="DC48" s="37"/>
      <c r="DD48" s="37"/>
      <c r="DE48" s="37">
        <v>41182</v>
      </c>
      <c r="DF48" s="37"/>
      <c r="DG48" s="37"/>
      <c r="DH48" s="37"/>
      <c r="DI48" s="37"/>
      <c r="DJ48" s="37"/>
      <c r="DK48" s="37"/>
      <c r="DL48" s="37"/>
      <c r="DM48" s="37"/>
      <c r="DN48" s="37"/>
      <c r="DO48" s="37"/>
      <c r="DP48" s="37"/>
      <c r="DQ48" s="37"/>
      <c r="DR48" s="37"/>
      <c r="DS48" s="37"/>
      <c r="DT48" s="37"/>
      <c r="DU48" s="37"/>
      <c r="DV48" s="37"/>
      <c r="DW48" s="37"/>
      <c r="DX48" s="37"/>
      <c r="DY48" s="37"/>
      <c r="DZ48" s="37"/>
      <c r="EA48" s="37"/>
      <c r="EB48" s="37"/>
      <c r="EC48" s="37"/>
      <c r="ED48" s="37"/>
      <c r="EE48" s="81">
        <f t="shared" si="3"/>
        <v>0</v>
      </c>
      <c r="EF48" s="37"/>
      <c r="EG48" s="37"/>
      <c r="EH48" s="37"/>
      <c r="EI48" s="37"/>
      <c r="EJ48" s="37"/>
      <c r="EK48" s="37">
        <v>41213</v>
      </c>
      <c r="EL48" s="37">
        <v>41213</v>
      </c>
      <c r="EM48" s="37">
        <v>41274</v>
      </c>
      <c r="EN48" s="37">
        <v>41670</v>
      </c>
      <c r="EO48" s="37"/>
      <c r="EP48" s="37"/>
      <c r="EQ48" s="37">
        <v>41305</v>
      </c>
      <c r="ER48" s="37"/>
      <c r="ES48" s="37"/>
      <c r="ET48" s="37"/>
      <c r="EU48" s="37"/>
      <c r="EV48" s="37"/>
      <c r="EW48" s="37"/>
      <c r="EX48" s="37"/>
      <c r="EY48" s="37"/>
      <c r="EZ48" s="37"/>
      <c r="FA48" s="37"/>
      <c r="FB48" s="37"/>
      <c r="FC48" s="37"/>
      <c r="FD48" s="37"/>
      <c r="FE48" s="37"/>
      <c r="FF48" s="37"/>
      <c r="FG48" s="37"/>
      <c r="FH48" s="37"/>
      <c r="FI48" s="37"/>
      <c r="FJ48" s="37"/>
      <c r="FK48" s="37"/>
      <c r="FL48" s="81">
        <f t="shared" si="4"/>
        <v>9.1999999999999993</v>
      </c>
      <c r="FM48" s="37"/>
      <c r="FN48" s="37"/>
      <c r="FO48" s="37"/>
      <c r="FP48" s="37">
        <v>41182</v>
      </c>
      <c r="FQ48" s="37">
        <v>41213</v>
      </c>
      <c r="FR48" s="37">
        <v>41243</v>
      </c>
      <c r="FS48" s="37">
        <v>41274</v>
      </c>
      <c r="FT48" s="37"/>
      <c r="FU48" s="37"/>
      <c r="FV48" s="37"/>
      <c r="FW48" s="37"/>
      <c r="FX48" s="37"/>
      <c r="FY48" s="37"/>
      <c r="FZ48" s="37"/>
      <c r="GA48" s="37"/>
      <c r="GB48" s="37"/>
      <c r="GC48" s="37"/>
      <c r="GD48" s="37"/>
      <c r="GE48" s="37"/>
      <c r="GF48" s="37"/>
      <c r="GG48" s="37"/>
      <c r="GH48" s="37"/>
      <c r="GI48" s="37"/>
      <c r="GJ48" s="37"/>
      <c r="GK48" s="37"/>
      <c r="GL48" s="37"/>
      <c r="GM48" s="37"/>
      <c r="GN48" s="37"/>
      <c r="GO48" s="37"/>
      <c r="GP48" s="37"/>
      <c r="GQ48" s="37"/>
      <c r="GR48" s="37"/>
      <c r="GS48" s="81">
        <f t="shared" si="5"/>
        <v>0</v>
      </c>
      <c r="GT48" s="37"/>
      <c r="GU48" s="37"/>
      <c r="GV48" s="37"/>
      <c r="GW48" s="37"/>
      <c r="GX48" s="37"/>
      <c r="GY48" s="37"/>
      <c r="GZ48" s="37"/>
      <c r="HA48" s="37"/>
      <c r="HB48" s="37"/>
      <c r="HC48" s="37"/>
      <c r="HD48" s="37"/>
      <c r="HE48" s="37"/>
      <c r="HF48" s="37"/>
      <c r="HG48" s="37"/>
      <c r="HH48" s="37"/>
      <c r="HI48" s="37"/>
      <c r="HJ48" s="37"/>
      <c r="HK48" s="37"/>
      <c r="HL48" s="37"/>
      <c r="HM48" s="37"/>
      <c r="HN48" s="37"/>
      <c r="HO48" s="37"/>
      <c r="HP48" s="37"/>
      <c r="HQ48" s="37"/>
      <c r="HR48" s="37"/>
      <c r="HS48" s="37"/>
      <c r="HT48" s="37"/>
      <c r="HU48" s="37"/>
      <c r="HV48" s="37"/>
      <c r="HW48" s="37"/>
      <c r="HX48" s="37"/>
      <c r="HY48" s="37"/>
      <c r="HZ48" s="81">
        <f t="shared" si="6"/>
        <v>0</v>
      </c>
    </row>
    <row r="49" spans="1:234" ht="15" customHeight="1">
      <c r="A49" s="440"/>
      <c r="B49" s="91" t="s">
        <v>680</v>
      </c>
      <c r="C49" s="124">
        <v>41213</v>
      </c>
      <c r="D49" s="207"/>
      <c r="E49" s="216"/>
      <c r="F49" s="216"/>
      <c r="G49" s="216"/>
      <c r="H49" s="216"/>
      <c r="I49" s="216"/>
      <c r="J49" s="216"/>
      <c r="K49" s="216"/>
      <c r="L49" s="216"/>
      <c r="M49" s="216"/>
      <c r="N49" s="216"/>
      <c r="O49" s="216"/>
      <c r="P49" s="216"/>
      <c r="Q49" s="216"/>
      <c r="R49" s="216"/>
      <c r="S49" s="216"/>
      <c r="T49" s="216"/>
      <c r="U49" s="216"/>
      <c r="V49" s="216"/>
      <c r="W49" s="216"/>
      <c r="X49" s="216"/>
      <c r="Y49" s="216"/>
      <c r="Z49" s="216"/>
      <c r="AA49" s="225"/>
      <c r="AB49" s="216"/>
      <c r="AC49" s="216"/>
      <c r="AD49" s="216"/>
      <c r="AE49" s="216"/>
      <c r="AF49" s="216"/>
      <c r="AG49" s="216"/>
      <c r="AH49" s="216"/>
      <c r="AI49" s="216"/>
      <c r="AJ49" s="81">
        <f t="shared" si="0"/>
        <v>0</v>
      </c>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81">
        <f t="shared" si="1"/>
        <v>0</v>
      </c>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81">
        <f t="shared" si="2"/>
        <v>0</v>
      </c>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37"/>
      <c r="DY49" s="37"/>
      <c r="DZ49" s="37"/>
      <c r="EA49" s="37"/>
      <c r="EB49" s="37"/>
      <c r="EC49" s="37"/>
      <c r="ED49" s="37"/>
      <c r="EE49" s="81">
        <f t="shared" si="3"/>
        <v>0</v>
      </c>
      <c r="EF49" s="37"/>
      <c r="EG49" s="37"/>
      <c r="EH49" s="37"/>
      <c r="EI49" s="37"/>
      <c r="EJ49" s="37"/>
      <c r="EK49" s="37"/>
      <c r="EL49" s="37"/>
      <c r="EM49" s="37"/>
      <c r="EN49" s="37"/>
      <c r="EO49" s="37"/>
      <c r="EP49" s="37"/>
      <c r="EQ49" s="37"/>
      <c r="ER49" s="37"/>
      <c r="ES49" s="37"/>
      <c r="ET49" s="37"/>
      <c r="EU49" s="37"/>
      <c r="EV49" s="37"/>
      <c r="EW49" s="37"/>
      <c r="EX49" s="37"/>
      <c r="EY49" s="37"/>
      <c r="EZ49" s="37"/>
      <c r="FA49" s="37"/>
      <c r="FB49" s="37"/>
      <c r="FC49" s="37"/>
      <c r="FD49" s="37"/>
      <c r="FE49" s="37"/>
      <c r="FF49" s="37"/>
      <c r="FG49" s="37"/>
      <c r="FH49" s="37"/>
      <c r="FI49" s="37"/>
      <c r="FJ49" s="37"/>
      <c r="FK49" s="37"/>
      <c r="FL49" s="81">
        <f t="shared" si="4"/>
        <v>0</v>
      </c>
      <c r="FM49" s="37"/>
      <c r="FN49" s="37"/>
      <c r="FO49" s="37"/>
      <c r="FP49" s="37"/>
      <c r="FQ49" s="37"/>
      <c r="FR49" s="37"/>
      <c r="FS49" s="37"/>
      <c r="FT49" s="37"/>
      <c r="FU49" s="37"/>
      <c r="FV49" s="37"/>
      <c r="FW49" s="37"/>
      <c r="FX49" s="37"/>
      <c r="FY49" s="37"/>
      <c r="FZ49" s="37"/>
      <c r="GA49" s="37"/>
      <c r="GB49" s="37"/>
      <c r="GC49" s="37"/>
      <c r="GD49" s="37"/>
      <c r="GE49" s="37"/>
      <c r="GF49" s="37"/>
      <c r="GG49" s="37"/>
      <c r="GH49" s="37"/>
      <c r="GI49" s="37"/>
      <c r="GJ49" s="37"/>
      <c r="GK49" s="37"/>
      <c r="GL49" s="37"/>
      <c r="GM49" s="37"/>
      <c r="GN49" s="37"/>
      <c r="GO49" s="37"/>
      <c r="GP49" s="37"/>
      <c r="GQ49" s="37"/>
      <c r="GR49" s="37"/>
      <c r="GS49" s="81">
        <f t="shared" si="5"/>
        <v>0</v>
      </c>
      <c r="GT49" s="37"/>
      <c r="GU49" s="37"/>
      <c r="GV49" s="37"/>
      <c r="GW49" s="37"/>
      <c r="GX49" s="37"/>
      <c r="GY49" s="37"/>
      <c r="GZ49" s="37"/>
      <c r="HA49" s="37"/>
      <c r="HB49" s="37"/>
      <c r="HC49" s="37"/>
      <c r="HD49" s="37"/>
      <c r="HE49" s="37"/>
      <c r="HF49" s="37"/>
      <c r="HG49" s="37"/>
      <c r="HH49" s="37"/>
      <c r="HI49" s="37"/>
      <c r="HJ49" s="37"/>
      <c r="HK49" s="37"/>
      <c r="HL49" s="37"/>
      <c r="HM49" s="37"/>
      <c r="HN49" s="37"/>
      <c r="HO49" s="37"/>
      <c r="HP49" s="37"/>
      <c r="HQ49" s="37"/>
      <c r="HR49" s="37"/>
      <c r="HS49" s="37"/>
      <c r="HT49" s="37"/>
      <c r="HU49" s="37"/>
      <c r="HV49" s="37"/>
      <c r="HW49" s="37"/>
      <c r="HX49" s="37"/>
      <c r="HY49" s="37"/>
      <c r="HZ49" s="81">
        <f t="shared" si="6"/>
        <v>0</v>
      </c>
    </row>
    <row r="50" spans="1:234" ht="15" customHeight="1">
      <c r="A50" s="440"/>
      <c r="B50" s="91" t="s">
        <v>681</v>
      </c>
      <c r="C50" s="124">
        <v>41243</v>
      </c>
      <c r="D50" s="207"/>
      <c r="E50" s="216"/>
      <c r="F50" s="216"/>
      <c r="G50" s="216"/>
      <c r="H50" s="216"/>
      <c r="I50" s="216"/>
      <c r="J50" s="216"/>
      <c r="K50" s="216"/>
      <c r="L50" s="216"/>
      <c r="M50" s="216"/>
      <c r="N50" s="216"/>
      <c r="O50" s="216"/>
      <c r="P50" s="216"/>
      <c r="Q50" s="216"/>
      <c r="R50" s="216"/>
      <c r="S50" s="216"/>
      <c r="T50" s="216"/>
      <c r="U50" s="216"/>
      <c r="V50" s="216"/>
      <c r="W50" s="216"/>
      <c r="X50" s="216"/>
      <c r="Y50" s="216"/>
      <c r="Z50" s="216"/>
      <c r="AA50" s="225"/>
      <c r="AB50" s="216"/>
      <c r="AC50" s="216"/>
      <c r="AD50" s="216"/>
      <c r="AE50" s="216"/>
      <c r="AF50" s="216"/>
      <c r="AG50" s="216"/>
      <c r="AH50" s="216"/>
      <c r="AI50" s="216"/>
      <c r="AJ50" s="81">
        <f t="shared" si="0"/>
        <v>0</v>
      </c>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81">
        <f t="shared" si="1"/>
        <v>0</v>
      </c>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81">
        <f t="shared" si="2"/>
        <v>0</v>
      </c>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81">
        <f t="shared" si="3"/>
        <v>0</v>
      </c>
      <c r="EF50" s="37"/>
      <c r="EG50" s="37"/>
      <c r="EH50" s="37"/>
      <c r="EI50" s="37"/>
      <c r="EJ50" s="37"/>
      <c r="EK50" s="37"/>
      <c r="EL50" s="37"/>
      <c r="EM50" s="37"/>
      <c r="EN50" s="37"/>
      <c r="EO50" s="37"/>
      <c r="EP50" s="37"/>
      <c r="EQ50" s="37"/>
      <c r="ER50" s="37"/>
      <c r="ES50" s="37"/>
      <c r="ET50" s="37"/>
      <c r="EU50" s="37"/>
      <c r="EV50" s="37"/>
      <c r="EW50" s="37"/>
      <c r="EX50" s="37"/>
      <c r="EY50" s="37"/>
      <c r="EZ50" s="37"/>
      <c r="FA50" s="37"/>
      <c r="FB50" s="37"/>
      <c r="FC50" s="37"/>
      <c r="FD50" s="37"/>
      <c r="FE50" s="37"/>
      <c r="FF50" s="37"/>
      <c r="FG50" s="37"/>
      <c r="FH50" s="37"/>
      <c r="FI50" s="37"/>
      <c r="FJ50" s="37"/>
      <c r="FK50" s="37"/>
      <c r="FL50" s="81">
        <f t="shared" si="4"/>
        <v>0</v>
      </c>
      <c r="FM50" s="37"/>
      <c r="FN50" s="37"/>
      <c r="FO50" s="37"/>
      <c r="FP50" s="37"/>
      <c r="FQ50" s="37"/>
      <c r="FR50" s="37"/>
      <c r="FS50" s="37"/>
      <c r="FT50" s="37"/>
      <c r="FU50" s="37"/>
      <c r="FV50" s="37"/>
      <c r="FW50" s="37"/>
      <c r="FX50" s="37"/>
      <c r="FY50" s="37"/>
      <c r="FZ50" s="37"/>
      <c r="GA50" s="37"/>
      <c r="GB50" s="37"/>
      <c r="GC50" s="37"/>
      <c r="GD50" s="37"/>
      <c r="GE50" s="37"/>
      <c r="GF50" s="37"/>
      <c r="GG50" s="37"/>
      <c r="GH50" s="37"/>
      <c r="GI50" s="37"/>
      <c r="GJ50" s="37"/>
      <c r="GK50" s="37"/>
      <c r="GL50" s="37"/>
      <c r="GM50" s="37"/>
      <c r="GN50" s="37"/>
      <c r="GO50" s="37"/>
      <c r="GP50" s="37"/>
      <c r="GQ50" s="37"/>
      <c r="GR50" s="37"/>
      <c r="GS50" s="81">
        <f t="shared" si="5"/>
        <v>0</v>
      </c>
      <c r="GT50" s="37"/>
      <c r="GU50" s="37"/>
      <c r="GV50" s="37"/>
      <c r="GW50" s="37"/>
      <c r="GX50" s="37"/>
      <c r="GY50" s="37"/>
      <c r="GZ50" s="37"/>
      <c r="HA50" s="37"/>
      <c r="HB50" s="37"/>
      <c r="HC50" s="37"/>
      <c r="HD50" s="37"/>
      <c r="HE50" s="37"/>
      <c r="HF50" s="37"/>
      <c r="HG50" s="37"/>
      <c r="HH50" s="37"/>
      <c r="HI50" s="37"/>
      <c r="HJ50" s="37"/>
      <c r="HK50" s="37"/>
      <c r="HL50" s="37"/>
      <c r="HM50" s="37"/>
      <c r="HN50" s="37"/>
      <c r="HO50" s="37"/>
      <c r="HP50" s="37"/>
      <c r="HQ50" s="37"/>
      <c r="HR50" s="37"/>
      <c r="HS50" s="37"/>
      <c r="HT50" s="37"/>
      <c r="HU50" s="37"/>
      <c r="HV50" s="37"/>
      <c r="HW50" s="37"/>
      <c r="HX50" s="37"/>
      <c r="HY50" s="37"/>
      <c r="HZ50" s="81">
        <f t="shared" si="6"/>
        <v>0</v>
      </c>
    </row>
    <row r="51" spans="1:234" ht="15" customHeight="1">
      <c r="A51" s="440"/>
      <c r="B51" s="91" t="s">
        <v>673</v>
      </c>
      <c r="C51" s="124">
        <v>41274</v>
      </c>
      <c r="D51" s="207"/>
      <c r="E51" s="216"/>
      <c r="F51" s="216"/>
      <c r="G51" s="216"/>
      <c r="H51" s="216"/>
      <c r="I51" s="216"/>
      <c r="J51" s="216"/>
      <c r="K51" s="216"/>
      <c r="L51" s="216"/>
      <c r="M51" s="216"/>
      <c r="N51" s="216"/>
      <c r="O51" s="216"/>
      <c r="P51" s="216"/>
      <c r="Q51" s="216"/>
      <c r="R51" s="216"/>
      <c r="S51" s="216"/>
      <c r="T51" s="216"/>
      <c r="U51" s="216"/>
      <c r="V51" s="216"/>
      <c r="W51" s="216"/>
      <c r="X51" s="216"/>
      <c r="Y51" s="216"/>
      <c r="Z51" s="216"/>
      <c r="AA51" s="225"/>
      <c r="AB51" s="216"/>
      <c r="AC51" s="216"/>
      <c r="AD51" s="216"/>
      <c r="AE51" s="216"/>
      <c r="AF51" s="216"/>
      <c r="AG51" s="216"/>
      <c r="AH51" s="216"/>
      <c r="AI51" s="216"/>
      <c r="AJ51" s="81">
        <f t="shared" si="0"/>
        <v>0</v>
      </c>
      <c r="AK51" s="37"/>
      <c r="AL51" s="37"/>
      <c r="AM51" s="37"/>
      <c r="AN51" s="37"/>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81">
        <f t="shared" si="1"/>
        <v>0</v>
      </c>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81">
        <f t="shared" si="2"/>
        <v>0</v>
      </c>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81">
        <f t="shared" si="3"/>
        <v>0</v>
      </c>
      <c r="EF51" s="37"/>
      <c r="EG51" s="37"/>
      <c r="EH51" s="37"/>
      <c r="EI51" s="37"/>
      <c r="EJ51" s="37"/>
      <c r="EK51" s="37"/>
      <c r="EL51" s="37"/>
      <c r="EM51" s="37"/>
      <c r="EN51" s="37"/>
      <c r="EO51" s="37"/>
      <c r="EP51" s="37"/>
      <c r="EQ51" s="37"/>
      <c r="ER51" s="37"/>
      <c r="ES51" s="37"/>
      <c r="ET51" s="37"/>
      <c r="EU51" s="37"/>
      <c r="EV51" s="37"/>
      <c r="EW51" s="37"/>
      <c r="EX51" s="37"/>
      <c r="EY51" s="37"/>
      <c r="EZ51" s="37"/>
      <c r="FA51" s="37"/>
      <c r="FB51" s="37"/>
      <c r="FC51" s="37"/>
      <c r="FD51" s="37"/>
      <c r="FE51" s="37"/>
      <c r="FF51" s="37"/>
      <c r="FG51" s="37"/>
      <c r="FH51" s="37"/>
      <c r="FI51" s="37"/>
      <c r="FJ51" s="37"/>
      <c r="FK51" s="37"/>
      <c r="FL51" s="81">
        <f t="shared" si="4"/>
        <v>0</v>
      </c>
      <c r="FM51" s="37"/>
      <c r="FN51" s="37"/>
      <c r="FO51" s="37"/>
      <c r="FP51" s="37"/>
      <c r="FQ51" s="37"/>
      <c r="FR51" s="37"/>
      <c r="FS51" s="37"/>
      <c r="FT51" s="37"/>
      <c r="FU51" s="37"/>
      <c r="FV51" s="37"/>
      <c r="FW51" s="37"/>
      <c r="FX51" s="37"/>
      <c r="FY51" s="37"/>
      <c r="FZ51" s="37"/>
      <c r="GA51" s="37"/>
      <c r="GB51" s="37"/>
      <c r="GC51" s="37"/>
      <c r="GD51" s="37"/>
      <c r="GE51" s="37"/>
      <c r="GF51" s="37"/>
      <c r="GG51" s="37"/>
      <c r="GH51" s="37"/>
      <c r="GI51" s="37"/>
      <c r="GJ51" s="37"/>
      <c r="GK51" s="37"/>
      <c r="GL51" s="37"/>
      <c r="GM51" s="37"/>
      <c r="GN51" s="37"/>
      <c r="GO51" s="37"/>
      <c r="GP51" s="37"/>
      <c r="GQ51" s="37"/>
      <c r="GR51" s="37"/>
      <c r="GS51" s="81">
        <f t="shared" si="5"/>
        <v>0</v>
      </c>
      <c r="GT51" s="37"/>
      <c r="GU51" s="37"/>
      <c r="GV51" s="37"/>
      <c r="GW51" s="37"/>
      <c r="GX51" s="37"/>
      <c r="GY51" s="37"/>
      <c r="GZ51" s="37"/>
      <c r="HA51" s="37"/>
      <c r="HB51" s="37"/>
      <c r="HC51" s="37"/>
      <c r="HD51" s="37"/>
      <c r="HE51" s="37"/>
      <c r="HF51" s="37"/>
      <c r="HG51" s="37"/>
      <c r="HH51" s="37"/>
      <c r="HI51" s="37"/>
      <c r="HJ51" s="37"/>
      <c r="HK51" s="37"/>
      <c r="HL51" s="37"/>
      <c r="HM51" s="37"/>
      <c r="HN51" s="37"/>
      <c r="HO51" s="37"/>
      <c r="HP51" s="37"/>
      <c r="HQ51" s="37"/>
      <c r="HR51" s="37"/>
      <c r="HS51" s="37"/>
      <c r="HT51" s="37"/>
      <c r="HU51" s="37"/>
      <c r="HV51" s="37"/>
      <c r="HW51" s="37"/>
      <c r="HX51" s="37"/>
      <c r="HY51" s="37"/>
      <c r="HZ51" s="81">
        <f t="shared" si="6"/>
        <v>0</v>
      </c>
    </row>
    <row r="52" spans="1:234" ht="15" customHeight="1">
      <c r="A52" s="440"/>
      <c r="B52" s="91" t="s">
        <v>670</v>
      </c>
      <c r="C52" s="124">
        <v>41305</v>
      </c>
      <c r="D52" s="207"/>
      <c r="E52" s="216"/>
      <c r="F52" s="216"/>
      <c r="G52" s="216"/>
      <c r="H52" s="216"/>
      <c r="I52" s="216"/>
      <c r="J52" s="216"/>
      <c r="K52" s="216"/>
      <c r="L52" s="216"/>
      <c r="M52" s="216"/>
      <c r="N52" s="216"/>
      <c r="O52" s="216"/>
      <c r="P52" s="216"/>
      <c r="Q52" s="216"/>
      <c r="R52" s="216"/>
      <c r="S52" s="216"/>
      <c r="T52" s="216"/>
      <c r="U52" s="216"/>
      <c r="V52" s="216"/>
      <c r="W52" s="216"/>
      <c r="X52" s="216"/>
      <c r="Y52" s="216"/>
      <c r="Z52" s="216"/>
      <c r="AA52" s="225"/>
      <c r="AB52" s="216"/>
      <c r="AC52" s="216"/>
      <c r="AD52" s="216"/>
      <c r="AE52" s="216"/>
      <c r="AF52" s="216"/>
      <c r="AG52" s="216"/>
      <c r="AH52" s="216"/>
      <c r="AI52" s="216"/>
      <c r="AJ52" s="81">
        <f t="shared" si="0"/>
        <v>0</v>
      </c>
      <c r="AK52" s="37"/>
      <c r="AL52" s="37"/>
      <c r="AM52" s="37"/>
      <c r="AN52" s="37"/>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81">
        <f t="shared" si="1"/>
        <v>0</v>
      </c>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81">
        <f t="shared" si="2"/>
        <v>0</v>
      </c>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81">
        <f t="shared" si="3"/>
        <v>0</v>
      </c>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81">
        <f t="shared" si="4"/>
        <v>0</v>
      </c>
      <c r="FM52" s="37"/>
      <c r="FN52" s="37"/>
      <c r="FO52" s="37"/>
      <c r="FP52" s="37"/>
      <c r="FQ52" s="37"/>
      <c r="FR52" s="37"/>
      <c r="FS52" s="37"/>
      <c r="FT52" s="37"/>
      <c r="FU52" s="37"/>
      <c r="FV52" s="37"/>
      <c r="FW52" s="37"/>
      <c r="FX52" s="37"/>
      <c r="FY52" s="37"/>
      <c r="FZ52" s="37"/>
      <c r="GA52" s="37"/>
      <c r="GB52" s="37"/>
      <c r="GC52" s="37"/>
      <c r="GD52" s="37"/>
      <c r="GE52" s="37"/>
      <c r="GF52" s="37"/>
      <c r="GG52" s="37"/>
      <c r="GH52" s="37"/>
      <c r="GI52" s="37"/>
      <c r="GJ52" s="37"/>
      <c r="GK52" s="37"/>
      <c r="GL52" s="37"/>
      <c r="GM52" s="37"/>
      <c r="GN52" s="37"/>
      <c r="GO52" s="37"/>
      <c r="GP52" s="37"/>
      <c r="GQ52" s="37"/>
      <c r="GR52" s="37"/>
      <c r="GS52" s="81">
        <f t="shared" si="5"/>
        <v>0</v>
      </c>
      <c r="GT52" s="37"/>
      <c r="GU52" s="37"/>
      <c r="GV52" s="37"/>
      <c r="GW52" s="37"/>
      <c r="GX52" s="37"/>
      <c r="GY52" s="37"/>
      <c r="GZ52" s="37"/>
      <c r="HA52" s="37"/>
      <c r="HB52" s="37"/>
      <c r="HC52" s="37"/>
      <c r="HD52" s="37"/>
      <c r="HE52" s="37"/>
      <c r="HF52" s="37"/>
      <c r="HG52" s="37"/>
      <c r="HH52" s="37"/>
      <c r="HI52" s="37"/>
      <c r="HJ52" s="37"/>
      <c r="HK52" s="37"/>
      <c r="HL52" s="37"/>
      <c r="HM52" s="37"/>
      <c r="HN52" s="37"/>
      <c r="HO52" s="37"/>
      <c r="HP52" s="37"/>
      <c r="HQ52" s="37"/>
      <c r="HR52" s="37"/>
      <c r="HS52" s="37"/>
      <c r="HT52" s="37"/>
      <c r="HU52" s="37"/>
      <c r="HV52" s="37"/>
      <c r="HW52" s="37"/>
      <c r="HX52" s="37"/>
      <c r="HY52" s="37"/>
      <c r="HZ52" s="81">
        <f t="shared" si="6"/>
        <v>0</v>
      </c>
    </row>
    <row r="53" spans="1:234" ht="15" customHeight="1">
      <c r="A53" s="440"/>
      <c r="B53" s="91" t="s">
        <v>671</v>
      </c>
      <c r="C53" s="124">
        <v>41333</v>
      </c>
      <c r="D53" s="207"/>
      <c r="E53" s="216"/>
      <c r="F53" s="216"/>
      <c r="G53" s="216"/>
      <c r="H53" s="216"/>
      <c r="I53" s="216"/>
      <c r="J53" s="216"/>
      <c r="K53" s="216"/>
      <c r="L53" s="216"/>
      <c r="M53" s="216"/>
      <c r="N53" s="216"/>
      <c r="O53" s="216"/>
      <c r="P53" s="216"/>
      <c r="Q53" s="216"/>
      <c r="R53" s="216"/>
      <c r="S53" s="216"/>
      <c r="T53" s="216"/>
      <c r="U53" s="216"/>
      <c r="V53" s="216"/>
      <c r="W53" s="216"/>
      <c r="X53" s="216"/>
      <c r="Y53" s="216"/>
      <c r="Z53" s="216"/>
      <c r="AA53" s="225"/>
      <c r="AB53" s="216"/>
      <c r="AC53" s="216"/>
      <c r="AD53" s="216"/>
      <c r="AE53" s="216"/>
      <c r="AF53" s="216"/>
      <c r="AG53" s="216"/>
      <c r="AH53" s="216"/>
      <c r="AI53" s="216"/>
      <c r="AJ53" s="81">
        <f t="shared" si="0"/>
        <v>0</v>
      </c>
      <c r="AK53" s="37"/>
      <c r="AL53" s="37"/>
      <c r="AM53" s="37"/>
      <c r="AN53" s="37"/>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81">
        <f t="shared" si="1"/>
        <v>0</v>
      </c>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81">
        <f t="shared" si="2"/>
        <v>0</v>
      </c>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7"/>
      <c r="EA53" s="37"/>
      <c r="EB53" s="37"/>
      <c r="EC53" s="37"/>
      <c r="ED53" s="37"/>
      <c r="EE53" s="81">
        <f t="shared" si="3"/>
        <v>0</v>
      </c>
      <c r="EF53" s="37"/>
      <c r="EG53" s="37"/>
      <c r="EH53" s="37"/>
      <c r="EI53" s="37"/>
      <c r="EJ53" s="37"/>
      <c r="EK53" s="37"/>
      <c r="EL53" s="37"/>
      <c r="EM53" s="37"/>
      <c r="EN53" s="37"/>
      <c r="EO53" s="37"/>
      <c r="EP53" s="37"/>
      <c r="EQ53" s="37"/>
      <c r="ER53" s="37"/>
      <c r="ES53" s="37"/>
      <c r="ET53" s="37"/>
      <c r="EU53" s="37"/>
      <c r="EV53" s="37"/>
      <c r="EW53" s="37"/>
      <c r="EX53" s="37"/>
      <c r="EY53" s="37"/>
      <c r="EZ53" s="37"/>
      <c r="FA53" s="37"/>
      <c r="FB53" s="37"/>
      <c r="FC53" s="37"/>
      <c r="FD53" s="37"/>
      <c r="FE53" s="37"/>
      <c r="FF53" s="37"/>
      <c r="FG53" s="37"/>
      <c r="FH53" s="37"/>
      <c r="FI53" s="37"/>
      <c r="FJ53" s="37"/>
      <c r="FK53" s="37"/>
      <c r="FL53" s="81">
        <f t="shared" si="4"/>
        <v>0</v>
      </c>
      <c r="FM53" s="37"/>
      <c r="FN53" s="37"/>
      <c r="FO53" s="37"/>
      <c r="FP53" s="37"/>
      <c r="FQ53" s="37"/>
      <c r="FR53" s="37"/>
      <c r="FS53" s="37"/>
      <c r="FT53" s="37"/>
      <c r="FU53" s="37"/>
      <c r="FV53" s="37"/>
      <c r="FW53" s="37"/>
      <c r="FX53" s="37"/>
      <c r="FY53" s="37"/>
      <c r="FZ53" s="37"/>
      <c r="GA53" s="37"/>
      <c r="GB53" s="37"/>
      <c r="GC53" s="37"/>
      <c r="GD53" s="37"/>
      <c r="GE53" s="37"/>
      <c r="GF53" s="37"/>
      <c r="GG53" s="37"/>
      <c r="GH53" s="37"/>
      <c r="GI53" s="37"/>
      <c r="GJ53" s="37"/>
      <c r="GK53" s="37"/>
      <c r="GL53" s="37"/>
      <c r="GM53" s="37"/>
      <c r="GN53" s="37"/>
      <c r="GO53" s="37"/>
      <c r="GP53" s="37"/>
      <c r="GQ53" s="37"/>
      <c r="GR53" s="37"/>
      <c r="GS53" s="81">
        <f t="shared" si="5"/>
        <v>0</v>
      </c>
      <c r="GT53" s="37"/>
      <c r="GU53" s="37"/>
      <c r="GV53" s="37"/>
      <c r="GW53" s="37"/>
      <c r="GX53" s="37"/>
      <c r="GY53" s="37"/>
      <c r="GZ53" s="37"/>
      <c r="HA53" s="37"/>
      <c r="HB53" s="37"/>
      <c r="HC53" s="37"/>
      <c r="HD53" s="37"/>
      <c r="HE53" s="37"/>
      <c r="HF53" s="37"/>
      <c r="HG53" s="37"/>
      <c r="HH53" s="37"/>
      <c r="HI53" s="37"/>
      <c r="HJ53" s="37"/>
      <c r="HK53" s="37"/>
      <c r="HL53" s="37"/>
      <c r="HM53" s="37"/>
      <c r="HN53" s="37"/>
      <c r="HO53" s="37"/>
      <c r="HP53" s="37"/>
      <c r="HQ53" s="37"/>
      <c r="HR53" s="37"/>
      <c r="HS53" s="37"/>
      <c r="HT53" s="37"/>
      <c r="HU53" s="37"/>
      <c r="HV53" s="37"/>
      <c r="HW53" s="37"/>
      <c r="HX53" s="37"/>
      <c r="HY53" s="37"/>
      <c r="HZ53" s="81">
        <f t="shared" si="6"/>
        <v>0</v>
      </c>
    </row>
    <row r="54" spans="1:234" ht="15" customHeight="1" thickBot="1">
      <c r="A54" s="440"/>
      <c r="B54" s="91" t="s">
        <v>672</v>
      </c>
      <c r="C54" s="125">
        <v>41364</v>
      </c>
      <c r="D54" s="208"/>
      <c r="E54" s="217"/>
      <c r="F54" s="217"/>
      <c r="G54" s="217"/>
      <c r="H54" s="217"/>
      <c r="I54" s="217"/>
      <c r="J54" s="217"/>
      <c r="K54" s="217"/>
      <c r="L54" s="217"/>
      <c r="M54" s="217"/>
      <c r="N54" s="217"/>
      <c r="O54" s="217"/>
      <c r="P54" s="217"/>
      <c r="Q54" s="217"/>
      <c r="R54" s="217"/>
      <c r="S54" s="217"/>
      <c r="T54" s="217"/>
      <c r="U54" s="217"/>
      <c r="V54" s="217"/>
      <c r="W54" s="217"/>
      <c r="X54" s="217"/>
      <c r="Y54" s="217"/>
      <c r="Z54" s="217"/>
      <c r="AA54" s="226"/>
      <c r="AB54" s="217"/>
      <c r="AC54" s="217"/>
      <c r="AD54" s="217"/>
      <c r="AE54" s="217"/>
      <c r="AF54" s="217"/>
      <c r="AG54" s="217"/>
      <c r="AH54" s="217"/>
      <c r="AI54" s="217"/>
      <c r="AJ54" s="82">
        <f t="shared" si="0"/>
        <v>0</v>
      </c>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82">
        <f t="shared" si="1"/>
        <v>0</v>
      </c>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82">
        <f t="shared" si="2"/>
        <v>0</v>
      </c>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82">
        <f t="shared" si="3"/>
        <v>0</v>
      </c>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82">
        <f t="shared" si="4"/>
        <v>0</v>
      </c>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82">
        <f t="shared" si="5"/>
        <v>0</v>
      </c>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82">
        <f t="shared" si="6"/>
        <v>0</v>
      </c>
    </row>
    <row r="55" spans="1:234" s="29" customFormat="1" ht="15" customHeight="1" thickTop="1">
      <c r="A55" s="440"/>
      <c r="B55" s="93" t="s">
        <v>674</v>
      </c>
      <c r="C55" s="123">
        <v>41394</v>
      </c>
      <c r="D55" s="209"/>
      <c r="E55" s="218"/>
      <c r="F55" s="218"/>
      <c r="G55" s="218"/>
      <c r="H55" s="218"/>
      <c r="I55" s="218"/>
      <c r="J55" s="218"/>
      <c r="K55" s="218"/>
      <c r="L55" s="218"/>
      <c r="M55" s="218"/>
      <c r="N55" s="218"/>
      <c r="O55" s="218"/>
      <c r="P55" s="218"/>
      <c r="Q55" s="218"/>
      <c r="R55" s="218"/>
      <c r="S55" s="218"/>
      <c r="T55" s="218"/>
      <c r="U55" s="218"/>
      <c r="V55" s="218"/>
      <c r="W55" s="218"/>
      <c r="X55" s="218"/>
      <c r="Y55" s="218"/>
      <c r="Z55" s="218"/>
      <c r="AA55" s="227"/>
      <c r="AB55" s="218"/>
      <c r="AC55" s="218"/>
      <c r="AD55" s="218"/>
      <c r="AE55" s="218"/>
      <c r="AF55" s="218"/>
      <c r="AG55" s="218"/>
      <c r="AH55" s="218"/>
      <c r="AI55" s="218"/>
      <c r="AJ55" s="83">
        <f t="shared" si="0"/>
        <v>0</v>
      </c>
      <c r="AK55" s="45"/>
      <c r="AL55" s="45"/>
      <c r="AM55" s="45"/>
      <c r="AN55" s="45"/>
      <c r="AO55" s="45"/>
      <c r="AP55" s="45"/>
      <c r="AQ55" s="45"/>
      <c r="AR55" s="45"/>
      <c r="AS55" s="45"/>
      <c r="AT55" s="45"/>
      <c r="AU55" s="45"/>
      <c r="AV55" s="45"/>
      <c r="AW55" s="45"/>
      <c r="AX55" s="45"/>
      <c r="AY55" s="45"/>
      <c r="AZ55" s="45"/>
      <c r="BA55" s="45"/>
      <c r="BB55" s="45"/>
      <c r="BC55" s="45"/>
      <c r="BD55" s="45"/>
      <c r="BE55" s="45"/>
      <c r="BF55" s="45"/>
      <c r="BG55" s="45"/>
      <c r="BH55" s="45"/>
      <c r="BI55" s="45"/>
      <c r="BJ55" s="45"/>
      <c r="BK55" s="45"/>
      <c r="BL55" s="45"/>
      <c r="BM55" s="45"/>
      <c r="BN55" s="45"/>
      <c r="BO55" s="45"/>
      <c r="BP55" s="45"/>
      <c r="BQ55" s="83">
        <f t="shared" si="1"/>
        <v>0</v>
      </c>
      <c r="BR55" s="45"/>
      <c r="BS55" s="45"/>
      <c r="BT55" s="45"/>
      <c r="BU55" s="45"/>
      <c r="BV55" s="45"/>
      <c r="BW55" s="45"/>
      <c r="BX55" s="45"/>
      <c r="BY55" s="45"/>
      <c r="BZ55" s="45"/>
      <c r="CA55" s="45"/>
      <c r="CB55" s="45"/>
      <c r="CC55" s="45"/>
      <c r="CD55" s="45"/>
      <c r="CE55" s="45"/>
      <c r="CF55" s="45"/>
      <c r="CG55" s="45"/>
      <c r="CH55" s="45"/>
      <c r="CI55" s="45"/>
      <c r="CJ55" s="45"/>
      <c r="CK55" s="45"/>
      <c r="CL55" s="45"/>
      <c r="CM55" s="45"/>
      <c r="CN55" s="45"/>
      <c r="CO55" s="45"/>
      <c r="CP55" s="45"/>
      <c r="CQ55" s="45"/>
      <c r="CR55" s="45"/>
      <c r="CS55" s="45"/>
      <c r="CT55" s="45"/>
      <c r="CU55" s="45"/>
      <c r="CV55" s="45"/>
      <c r="CW55" s="45"/>
      <c r="CX55" s="83">
        <f t="shared" si="2"/>
        <v>0</v>
      </c>
      <c r="CY55" s="45"/>
      <c r="CZ55" s="45"/>
      <c r="DA55" s="45"/>
      <c r="DB55" s="45"/>
      <c r="DC55" s="45"/>
      <c r="DD55" s="45"/>
      <c r="DE55" s="45"/>
      <c r="DF55" s="45"/>
      <c r="DG55" s="45"/>
      <c r="DH55" s="45"/>
      <c r="DI55" s="45"/>
      <c r="DJ55" s="45"/>
      <c r="DK55" s="45"/>
      <c r="DL55" s="45"/>
      <c r="DM55" s="45"/>
      <c r="DN55" s="45"/>
      <c r="DO55" s="45"/>
      <c r="DP55" s="45"/>
      <c r="DQ55" s="45"/>
      <c r="DR55" s="45"/>
      <c r="DS55" s="45"/>
      <c r="DT55" s="45"/>
      <c r="DU55" s="45"/>
      <c r="DV55" s="45"/>
      <c r="DW55" s="45"/>
      <c r="DX55" s="45"/>
      <c r="DY55" s="45"/>
      <c r="DZ55" s="45"/>
      <c r="EA55" s="45"/>
      <c r="EB55" s="45"/>
      <c r="EC55" s="45"/>
      <c r="ED55" s="45"/>
      <c r="EE55" s="83">
        <f t="shared" si="3"/>
        <v>0</v>
      </c>
      <c r="EF55" s="45"/>
      <c r="EG55" s="45"/>
      <c r="EH55" s="45"/>
      <c r="EI55" s="45"/>
      <c r="EJ55" s="45"/>
      <c r="EK55" s="45"/>
      <c r="EL55" s="45"/>
      <c r="EM55" s="45"/>
      <c r="EN55" s="45"/>
      <c r="EO55" s="45"/>
      <c r="EP55" s="45"/>
      <c r="EQ55" s="45"/>
      <c r="ER55" s="45"/>
      <c r="ES55" s="45"/>
      <c r="ET55" s="45"/>
      <c r="EU55" s="45"/>
      <c r="EV55" s="45"/>
      <c r="EW55" s="45"/>
      <c r="EX55" s="45"/>
      <c r="EY55" s="45"/>
      <c r="EZ55" s="45"/>
      <c r="FA55" s="45"/>
      <c r="FB55" s="45"/>
      <c r="FC55" s="45"/>
      <c r="FD55" s="45"/>
      <c r="FE55" s="45"/>
      <c r="FF55" s="45"/>
      <c r="FG55" s="45"/>
      <c r="FH55" s="45"/>
      <c r="FI55" s="45"/>
      <c r="FJ55" s="45"/>
      <c r="FK55" s="45"/>
      <c r="FL55" s="83">
        <f t="shared" si="4"/>
        <v>0</v>
      </c>
      <c r="FM55" s="45"/>
      <c r="FN55" s="45"/>
      <c r="FO55" s="45"/>
      <c r="FP55" s="45"/>
      <c r="FQ55" s="45"/>
      <c r="FR55" s="45"/>
      <c r="FS55" s="45"/>
      <c r="FT55" s="45"/>
      <c r="FU55" s="45"/>
      <c r="FV55" s="45"/>
      <c r="FW55" s="45"/>
      <c r="FX55" s="45"/>
      <c r="FY55" s="45"/>
      <c r="FZ55" s="45"/>
      <c r="GA55" s="45"/>
      <c r="GB55" s="45"/>
      <c r="GC55" s="45"/>
      <c r="GD55" s="45"/>
      <c r="GE55" s="45"/>
      <c r="GF55" s="45"/>
      <c r="GG55" s="45"/>
      <c r="GH55" s="45"/>
      <c r="GI55" s="45"/>
      <c r="GJ55" s="45"/>
      <c r="GK55" s="45"/>
      <c r="GL55" s="45"/>
      <c r="GM55" s="45"/>
      <c r="GN55" s="45"/>
      <c r="GO55" s="45"/>
      <c r="GP55" s="45"/>
      <c r="GQ55" s="45"/>
      <c r="GR55" s="45"/>
      <c r="GS55" s="83">
        <f t="shared" si="5"/>
        <v>0</v>
      </c>
      <c r="GT55" s="45"/>
      <c r="GU55" s="45"/>
      <c r="GV55" s="45"/>
      <c r="GW55" s="45"/>
      <c r="GX55" s="45"/>
      <c r="GY55" s="45"/>
      <c r="GZ55" s="45"/>
      <c r="HA55" s="45"/>
      <c r="HB55" s="45"/>
      <c r="HC55" s="45"/>
      <c r="HD55" s="45"/>
      <c r="HE55" s="45"/>
      <c r="HF55" s="45"/>
      <c r="HG55" s="45"/>
      <c r="HH55" s="45"/>
      <c r="HI55" s="45"/>
      <c r="HJ55" s="45"/>
      <c r="HK55" s="45"/>
      <c r="HL55" s="45"/>
      <c r="HM55" s="45"/>
      <c r="HN55" s="45"/>
      <c r="HO55" s="45"/>
      <c r="HP55" s="45"/>
      <c r="HQ55" s="45"/>
      <c r="HR55" s="45"/>
      <c r="HS55" s="45"/>
      <c r="HT55" s="45"/>
      <c r="HU55" s="45"/>
      <c r="HV55" s="45"/>
      <c r="HW55" s="45"/>
      <c r="HX55" s="45"/>
      <c r="HY55" s="45"/>
      <c r="HZ55" s="83">
        <f t="shared" si="6"/>
        <v>0</v>
      </c>
    </row>
    <row r="56" spans="1:234" ht="15" customHeight="1">
      <c r="A56" s="440"/>
      <c r="B56" s="91" t="s">
        <v>675</v>
      </c>
      <c r="C56" s="124">
        <v>41425</v>
      </c>
      <c r="D56" s="207"/>
      <c r="E56" s="216"/>
      <c r="F56" s="216"/>
      <c r="G56" s="216"/>
      <c r="H56" s="216"/>
      <c r="I56" s="216"/>
      <c r="J56" s="216"/>
      <c r="K56" s="216"/>
      <c r="L56" s="216"/>
      <c r="M56" s="216"/>
      <c r="N56" s="216"/>
      <c r="O56" s="216"/>
      <c r="P56" s="216"/>
      <c r="Q56" s="216"/>
      <c r="R56" s="216"/>
      <c r="S56" s="216"/>
      <c r="T56" s="216"/>
      <c r="U56" s="216"/>
      <c r="V56" s="216"/>
      <c r="W56" s="216"/>
      <c r="X56" s="216"/>
      <c r="Y56" s="216"/>
      <c r="Z56" s="216"/>
      <c r="AA56" s="225"/>
      <c r="AB56" s="216"/>
      <c r="AC56" s="216"/>
      <c r="AD56" s="216"/>
      <c r="AE56" s="216"/>
      <c r="AF56" s="216"/>
      <c r="AG56" s="216"/>
      <c r="AH56" s="216"/>
      <c r="AI56" s="216"/>
      <c r="AJ56" s="81">
        <f t="shared" si="0"/>
        <v>0</v>
      </c>
      <c r="AK56" s="37"/>
      <c r="AL56" s="37"/>
      <c r="AM56" s="37"/>
      <c r="AN56" s="37"/>
      <c r="AO56" s="37"/>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81">
        <f t="shared" si="1"/>
        <v>0</v>
      </c>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Q56" s="37"/>
      <c r="CR56" s="37"/>
      <c r="CS56" s="37"/>
      <c r="CT56" s="37"/>
      <c r="CU56" s="37"/>
      <c r="CV56" s="37"/>
      <c r="CW56" s="37"/>
      <c r="CX56" s="81">
        <f t="shared" si="2"/>
        <v>0</v>
      </c>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7"/>
      <c r="DX56" s="37"/>
      <c r="DY56" s="37"/>
      <c r="DZ56" s="37"/>
      <c r="EA56" s="37"/>
      <c r="EB56" s="37"/>
      <c r="EC56" s="37"/>
      <c r="ED56" s="37"/>
      <c r="EE56" s="81">
        <f t="shared" si="3"/>
        <v>0</v>
      </c>
      <c r="EF56" s="37"/>
      <c r="EG56" s="37"/>
      <c r="EH56" s="37"/>
      <c r="EI56" s="37"/>
      <c r="EJ56" s="37"/>
      <c r="EK56" s="37"/>
      <c r="EL56" s="37"/>
      <c r="EM56" s="37"/>
      <c r="EN56" s="37"/>
      <c r="EO56" s="37"/>
      <c r="EP56" s="37"/>
      <c r="EQ56" s="37"/>
      <c r="ER56" s="37"/>
      <c r="ES56" s="37"/>
      <c r="ET56" s="37"/>
      <c r="EU56" s="37"/>
      <c r="EV56" s="37"/>
      <c r="EW56" s="37"/>
      <c r="EX56" s="37"/>
      <c r="EY56" s="37"/>
      <c r="EZ56" s="37"/>
      <c r="FA56" s="37"/>
      <c r="FB56" s="37"/>
      <c r="FC56" s="37"/>
      <c r="FD56" s="37"/>
      <c r="FE56" s="37"/>
      <c r="FF56" s="37"/>
      <c r="FG56" s="37"/>
      <c r="FH56" s="37"/>
      <c r="FI56" s="37"/>
      <c r="FJ56" s="37"/>
      <c r="FK56" s="37"/>
      <c r="FL56" s="81">
        <f t="shared" si="4"/>
        <v>0</v>
      </c>
      <c r="FM56" s="37"/>
      <c r="FN56" s="37"/>
      <c r="FO56" s="37"/>
      <c r="FP56" s="37"/>
      <c r="FQ56" s="37"/>
      <c r="FR56" s="37"/>
      <c r="FS56" s="37"/>
      <c r="FT56" s="37"/>
      <c r="FU56" s="37"/>
      <c r="FV56" s="37"/>
      <c r="FW56" s="37"/>
      <c r="FX56" s="37"/>
      <c r="FY56" s="37"/>
      <c r="FZ56" s="37"/>
      <c r="GA56" s="37"/>
      <c r="GB56" s="37"/>
      <c r="GC56" s="37"/>
      <c r="GD56" s="37"/>
      <c r="GE56" s="37"/>
      <c r="GF56" s="37"/>
      <c r="GG56" s="37"/>
      <c r="GH56" s="37"/>
      <c r="GI56" s="37"/>
      <c r="GJ56" s="37"/>
      <c r="GK56" s="37"/>
      <c r="GL56" s="37"/>
      <c r="GM56" s="37"/>
      <c r="GN56" s="37"/>
      <c r="GO56" s="37"/>
      <c r="GP56" s="37"/>
      <c r="GQ56" s="37"/>
      <c r="GR56" s="37"/>
      <c r="GS56" s="81">
        <f t="shared" si="5"/>
        <v>0</v>
      </c>
      <c r="GT56" s="37"/>
      <c r="GU56" s="37"/>
      <c r="GV56" s="37"/>
      <c r="GW56" s="37"/>
      <c r="GX56" s="37"/>
      <c r="GY56" s="37"/>
      <c r="GZ56" s="37"/>
      <c r="HA56" s="37"/>
      <c r="HB56" s="37"/>
      <c r="HC56" s="37"/>
      <c r="HD56" s="37"/>
      <c r="HE56" s="37"/>
      <c r="HF56" s="37"/>
      <c r="HG56" s="37"/>
      <c r="HH56" s="37"/>
      <c r="HI56" s="37"/>
      <c r="HJ56" s="37"/>
      <c r="HK56" s="37"/>
      <c r="HL56" s="37"/>
      <c r="HM56" s="37"/>
      <c r="HN56" s="37"/>
      <c r="HO56" s="37"/>
      <c r="HP56" s="37"/>
      <c r="HQ56" s="37"/>
      <c r="HR56" s="37"/>
      <c r="HS56" s="37"/>
      <c r="HT56" s="37"/>
      <c r="HU56" s="37"/>
      <c r="HV56" s="37"/>
      <c r="HW56" s="37"/>
      <c r="HX56" s="37"/>
      <c r="HY56" s="37"/>
      <c r="HZ56" s="81">
        <f t="shared" si="6"/>
        <v>0</v>
      </c>
    </row>
    <row r="57" spans="1:234" ht="15" customHeight="1">
      <c r="A57" s="440"/>
      <c r="B57" s="91" t="s">
        <v>676</v>
      </c>
      <c r="C57" s="124">
        <v>41455</v>
      </c>
      <c r="D57" s="207"/>
      <c r="E57" s="216"/>
      <c r="F57" s="216"/>
      <c r="G57" s="216"/>
      <c r="H57" s="216"/>
      <c r="I57" s="216"/>
      <c r="J57" s="216"/>
      <c r="K57" s="216"/>
      <c r="L57" s="216"/>
      <c r="M57" s="216"/>
      <c r="N57" s="216"/>
      <c r="O57" s="216"/>
      <c r="P57" s="216"/>
      <c r="Q57" s="216"/>
      <c r="R57" s="216"/>
      <c r="S57" s="216"/>
      <c r="T57" s="216"/>
      <c r="U57" s="216"/>
      <c r="V57" s="216"/>
      <c r="W57" s="216"/>
      <c r="X57" s="216"/>
      <c r="Y57" s="216"/>
      <c r="Z57" s="216"/>
      <c r="AA57" s="225"/>
      <c r="AB57" s="216"/>
      <c r="AC57" s="216"/>
      <c r="AD57" s="216"/>
      <c r="AE57" s="216"/>
      <c r="AF57" s="216"/>
      <c r="AG57" s="216"/>
      <c r="AH57" s="216"/>
      <c r="AI57" s="216"/>
      <c r="AJ57" s="81">
        <f t="shared" si="0"/>
        <v>0</v>
      </c>
      <c r="AK57" s="37"/>
      <c r="AL57" s="37"/>
      <c r="AM57" s="37"/>
      <c r="AN57" s="37"/>
      <c r="AO57" s="37"/>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81">
        <f t="shared" si="1"/>
        <v>0</v>
      </c>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Q57" s="37"/>
      <c r="CR57" s="37"/>
      <c r="CS57" s="37"/>
      <c r="CT57" s="37"/>
      <c r="CU57" s="37"/>
      <c r="CV57" s="37"/>
      <c r="CW57" s="37"/>
      <c r="CX57" s="81">
        <f t="shared" si="2"/>
        <v>0</v>
      </c>
      <c r="CY57" s="37"/>
      <c r="CZ57" s="37"/>
      <c r="DA57" s="37"/>
      <c r="DB57" s="37"/>
      <c r="DC57" s="37"/>
      <c r="DD57" s="37"/>
      <c r="DE57" s="37"/>
      <c r="DF57" s="37"/>
      <c r="DG57" s="37"/>
      <c r="DH57" s="37"/>
      <c r="DI57" s="37"/>
      <c r="DJ57" s="37"/>
      <c r="DK57" s="37"/>
      <c r="DL57" s="37"/>
      <c r="DM57" s="37"/>
      <c r="DN57" s="37"/>
      <c r="DO57" s="37"/>
      <c r="DP57" s="37"/>
      <c r="DQ57" s="37"/>
      <c r="DR57" s="37"/>
      <c r="DS57" s="37"/>
      <c r="DT57" s="37"/>
      <c r="DU57" s="37"/>
      <c r="DV57" s="37"/>
      <c r="DW57" s="37"/>
      <c r="DX57" s="37"/>
      <c r="DY57" s="37"/>
      <c r="DZ57" s="37"/>
      <c r="EA57" s="37"/>
      <c r="EB57" s="37"/>
      <c r="EC57" s="37"/>
      <c r="ED57" s="37"/>
      <c r="EE57" s="81">
        <f t="shared" si="3"/>
        <v>0</v>
      </c>
      <c r="EF57" s="37"/>
      <c r="EG57" s="37"/>
      <c r="EH57" s="37"/>
      <c r="EI57" s="37"/>
      <c r="EJ57" s="37"/>
      <c r="EK57" s="37"/>
      <c r="EL57" s="37"/>
      <c r="EM57" s="37"/>
      <c r="EN57" s="37"/>
      <c r="EO57" s="37"/>
      <c r="EP57" s="37"/>
      <c r="EQ57" s="37"/>
      <c r="ER57" s="37"/>
      <c r="ES57" s="37"/>
      <c r="ET57" s="37"/>
      <c r="EU57" s="37"/>
      <c r="EV57" s="37"/>
      <c r="EW57" s="37"/>
      <c r="EX57" s="37"/>
      <c r="EY57" s="37"/>
      <c r="EZ57" s="37"/>
      <c r="FA57" s="37"/>
      <c r="FB57" s="37"/>
      <c r="FC57" s="37"/>
      <c r="FD57" s="37"/>
      <c r="FE57" s="37"/>
      <c r="FF57" s="37"/>
      <c r="FG57" s="37"/>
      <c r="FH57" s="37"/>
      <c r="FI57" s="37"/>
      <c r="FJ57" s="37"/>
      <c r="FK57" s="37"/>
      <c r="FL57" s="81">
        <f t="shared" si="4"/>
        <v>0</v>
      </c>
      <c r="FM57" s="37"/>
      <c r="FN57" s="37"/>
      <c r="FO57" s="37"/>
      <c r="FP57" s="37"/>
      <c r="FQ57" s="37"/>
      <c r="FR57" s="37"/>
      <c r="FS57" s="37"/>
      <c r="FT57" s="37"/>
      <c r="FU57" s="37"/>
      <c r="FV57" s="37"/>
      <c r="FW57" s="37"/>
      <c r="FX57" s="37"/>
      <c r="FY57" s="37"/>
      <c r="FZ57" s="37"/>
      <c r="GA57" s="37"/>
      <c r="GB57" s="37"/>
      <c r="GC57" s="37"/>
      <c r="GD57" s="37"/>
      <c r="GE57" s="37"/>
      <c r="GF57" s="37"/>
      <c r="GG57" s="37"/>
      <c r="GH57" s="37"/>
      <c r="GI57" s="37"/>
      <c r="GJ57" s="37"/>
      <c r="GK57" s="37"/>
      <c r="GL57" s="37"/>
      <c r="GM57" s="37"/>
      <c r="GN57" s="37"/>
      <c r="GO57" s="37"/>
      <c r="GP57" s="37"/>
      <c r="GQ57" s="37"/>
      <c r="GR57" s="37"/>
      <c r="GS57" s="81">
        <f t="shared" si="5"/>
        <v>0</v>
      </c>
      <c r="GT57" s="37"/>
      <c r="GU57" s="37"/>
      <c r="GV57" s="37"/>
      <c r="GW57" s="37"/>
      <c r="GX57" s="37"/>
      <c r="GY57" s="37"/>
      <c r="GZ57" s="37"/>
      <c r="HA57" s="37"/>
      <c r="HB57" s="37"/>
      <c r="HC57" s="37"/>
      <c r="HD57" s="37"/>
      <c r="HE57" s="37"/>
      <c r="HF57" s="37"/>
      <c r="HG57" s="37"/>
      <c r="HH57" s="37"/>
      <c r="HI57" s="37"/>
      <c r="HJ57" s="37"/>
      <c r="HK57" s="37"/>
      <c r="HL57" s="37"/>
      <c r="HM57" s="37"/>
      <c r="HN57" s="37"/>
      <c r="HO57" s="37"/>
      <c r="HP57" s="37"/>
      <c r="HQ57" s="37"/>
      <c r="HR57" s="37"/>
      <c r="HS57" s="37"/>
      <c r="HT57" s="37"/>
      <c r="HU57" s="37"/>
      <c r="HV57" s="37"/>
      <c r="HW57" s="37"/>
      <c r="HX57" s="37"/>
      <c r="HY57" s="37"/>
      <c r="HZ57" s="81">
        <f t="shared" si="6"/>
        <v>0</v>
      </c>
    </row>
    <row r="58" spans="1:234" ht="15" customHeight="1">
      <c r="A58" s="440"/>
      <c r="B58" s="91" t="s">
        <v>677</v>
      </c>
      <c r="C58" s="124">
        <v>41486</v>
      </c>
      <c r="D58" s="207"/>
      <c r="E58" s="216"/>
      <c r="F58" s="216"/>
      <c r="G58" s="216"/>
      <c r="H58" s="216"/>
      <c r="I58" s="216"/>
      <c r="J58" s="216"/>
      <c r="K58" s="216"/>
      <c r="L58" s="216"/>
      <c r="M58" s="216"/>
      <c r="N58" s="216"/>
      <c r="O58" s="216"/>
      <c r="P58" s="216"/>
      <c r="Q58" s="216"/>
      <c r="R58" s="216"/>
      <c r="S58" s="216"/>
      <c r="T58" s="216"/>
      <c r="U58" s="216"/>
      <c r="V58" s="216"/>
      <c r="W58" s="216"/>
      <c r="X58" s="216"/>
      <c r="Y58" s="216"/>
      <c r="Z58" s="216"/>
      <c r="AA58" s="225"/>
      <c r="AB58" s="216"/>
      <c r="AC58" s="216"/>
      <c r="AD58" s="216"/>
      <c r="AE58" s="216"/>
      <c r="AF58" s="216"/>
      <c r="AG58" s="216"/>
      <c r="AH58" s="216"/>
      <c r="AI58" s="216"/>
      <c r="AJ58" s="81">
        <f t="shared" si="0"/>
        <v>0</v>
      </c>
      <c r="AK58" s="37"/>
      <c r="AL58" s="37"/>
      <c r="AM58" s="37"/>
      <c r="AN58" s="37"/>
      <c r="AO58" s="37"/>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81">
        <f t="shared" si="1"/>
        <v>0</v>
      </c>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c r="CU58" s="37"/>
      <c r="CV58" s="37"/>
      <c r="CW58" s="37"/>
      <c r="CX58" s="81">
        <f t="shared" si="2"/>
        <v>0</v>
      </c>
      <c r="CY58" s="37"/>
      <c r="CZ58" s="37"/>
      <c r="DA58" s="37"/>
      <c r="DB58" s="37"/>
      <c r="DC58" s="37"/>
      <c r="DD58" s="37"/>
      <c r="DE58" s="37"/>
      <c r="DF58" s="37"/>
      <c r="DG58" s="37"/>
      <c r="DH58" s="37"/>
      <c r="DI58" s="37"/>
      <c r="DJ58" s="37"/>
      <c r="DK58" s="37"/>
      <c r="DL58" s="37"/>
      <c r="DM58" s="37"/>
      <c r="DN58" s="37"/>
      <c r="DO58" s="37"/>
      <c r="DP58" s="37"/>
      <c r="DQ58" s="37"/>
      <c r="DR58" s="37"/>
      <c r="DS58" s="37"/>
      <c r="DT58" s="37"/>
      <c r="DU58" s="37"/>
      <c r="DV58" s="37"/>
      <c r="DW58" s="37"/>
      <c r="DX58" s="37"/>
      <c r="DY58" s="37"/>
      <c r="DZ58" s="37"/>
      <c r="EA58" s="37"/>
      <c r="EB58" s="37"/>
      <c r="EC58" s="37"/>
      <c r="ED58" s="37"/>
      <c r="EE58" s="81">
        <f t="shared" si="3"/>
        <v>0</v>
      </c>
      <c r="EF58" s="37"/>
      <c r="EG58" s="37"/>
      <c r="EH58" s="37"/>
      <c r="EI58" s="37"/>
      <c r="EJ58" s="37"/>
      <c r="EK58" s="37"/>
      <c r="EL58" s="37"/>
      <c r="EM58" s="37"/>
      <c r="EN58" s="37"/>
      <c r="EO58" s="37"/>
      <c r="EP58" s="37"/>
      <c r="EQ58" s="37"/>
      <c r="ER58" s="37"/>
      <c r="ES58" s="37"/>
      <c r="ET58" s="37"/>
      <c r="EU58" s="37"/>
      <c r="EV58" s="37"/>
      <c r="EW58" s="37"/>
      <c r="EX58" s="37"/>
      <c r="EY58" s="37"/>
      <c r="EZ58" s="37"/>
      <c r="FA58" s="37"/>
      <c r="FB58" s="37"/>
      <c r="FC58" s="37"/>
      <c r="FD58" s="37"/>
      <c r="FE58" s="37"/>
      <c r="FF58" s="37"/>
      <c r="FG58" s="37"/>
      <c r="FH58" s="37"/>
      <c r="FI58" s="37"/>
      <c r="FJ58" s="37"/>
      <c r="FK58" s="37"/>
      <c r="FL58" s="81">
        <f t="shared" si="4"/>
        <v>0</v>
      </c>
      <c r="FM58" s="37"/>
      <c r="FN58" s="37"/>
      <c r="FO58" s="37"/>
      <c r="FP58" s="37"/>
      <c r="FQ58" s="37"/>
      <c r="FR58" s="37"/>
      <c r="FS58" s="37"/>
      <c r="FT58" s="37"/>
      <c r="FU58" s="37"/>
      <c r="FV58" s="37"/>
      <c r="FW58" s="37"/>
      <c r="FX58" s="37"/>
      <c r="FY58" s="37"/>
      <c r="FZ58" s="37"/>
      <c r="GA58" s="37"/>
      <c r="GB58" s="37"/>
      <c r="GC58" s="37"/>
      <c r="GD58" s="37"/>
      <c r="GE58" s="37"/>
      <c r="GF58" s="37"/>
      <c r="GG58" s="37"/>
      <c r="GH58" s="37"/>
      <c r="GI58" s="37"/>
      <c r="GJ58" s="37"/>
      <c r="GK58" s="37"/>
      <c r="GL58" s="37"/>
      <c r="GM58" s="37"/>
      <c r="GN58" s="37"/>
      <c r="GO58" s="37"/>
      <c r="GP58" s="37"/>
      <c r="GQ58" s="37"/>
      <c r="GR58" s="37"/>
      <c r="GS58" s="81">
        <f t="shared" si="5"/>
        <v>0</v>
      </c>
      <c r="GT58" s="37"/>
      <c r="GU58" s="37"/>
      <c r="GV58" s="37"/>
      <c r="GW58" s="37"/>
      <c r="GX58" s="37"/>
      <c r="GY58" s="37"/>
      <c r="GZ58" s="37"/>
      <c r="HA58" s="37"/>
      <c r="HB58" s="37"/>
      <c r="HC58" s="37"/>
      <c r="HD58" s="37"/>
      <c r="HE58" s="37"/>
      <c r="HF58" s="37"/>
      <c r="HG58" s="37"/>
      <c r="HH58" s="37"/>
      <c r="HI58" s="37"/>
      <c r="HJ58" s="37"/>
      <c r="HK58" s="37"/>
      <c r="HL58" s="37"/>
      <c r="HM58" s="37"/>
      <c r="HN58" s="37"/>
      <c r="HO58" s="37"/>
      <c r="HP58" s="37"/>
      <c r="HQ58" s="37"/>
      <c r="HR58" s="37"/>
      <c r="HS58" s="37"/>
      <c r="HT58" s="37"/>
      <c r="HU58" s="37"/>
      <c r="HV58" s="37"/>
      <c r="HW58" s="37"/>
      <c r="HX58" s="37"/>
      <c r="HY58" s="37"/>
      <c r="HZ58" s="81">
        <f t="shared" si="6"/>
        <v>0</v>
      </c>
    </row>
    <row r="59" spans="1:234" ht="15" customHeight="1">
      <c r="A59" s="440"/>
      <c r="B59" s="91" t="s">
        <v>678</v>
      </c>
      <c r="C59" s="124">
        <v>41517</v>
      </c>
      <c r="D59" s="207"/>
      <c r="E59" s="216"/>
      <c r="F59" s="216"/>
      <c r="G59" s="216"/>
      <c r="H59" s="216"/>
      <c r="I59" s="216"/>
      <c r="J59" s="216"/>
      <c r="K59" s="216"/>
      <c r="L59" s="216"/>
      <c r="M59" s="216"/>
      <c r="N59" s="216"/>
      <c r="O59" s="216"/>
      <c r="P59" s="216"/>
      <c r="Q59" s="216"/>
      <c r="R59" s="216"/>
      <c r="S59" s="216"/>
      <c r="T59" s="216"/>
      <c r="U59" s="216"/>
      <c r="V59" s="216"/>
      <c r="W59" s="216"/>
      <c r="X59" s="216"/>
      <c r="Y59" s="216"/>
      <c r="Z59" s="216"/>
      <c r="AA59" s="225"/>
      <c r="AB59" s="216"/>
      <c r="AC59" s="216"/>
      <c r="AD59" s="216"/>
      <c r="AE59" s="216"/>
      <c r="AF59" s="216"/>
      <c r="AG59" s="216"/>
      <c r="AH59" s="216"/>
      <c r="AI59" s="216"/>
      <c r="AJ59" s="81">
        <f t="shared" si="0"/>
        <v>0</v>
      </c>
      <c r="AK59" s="37"/>
      <c r="AL59" s="37"/>
      <c r="AM59" s="37"/>
      <c r="AN59" s="37"/>
      <c r="AO59" s="37"/>
      <c r="AP59" s="37"/>
      <c r="AQ59" s="37"/>
      <c r="AR59" s="37"/>
      <c r="AS59" s="37"/>
      <c r="AT59" s="37"/>
      <c r="AU59" s="37"/>
      <c r="AV59" s="37"/>
      <c r="AW59" s="37"/>
      <c r="AX59" s="37"/>
      <c r="AY59" s="37"/>
      <c r="AZ59" s="37"/>
      <c r="BA59" s="37"/>
      <c r="BB59" s="37"/>
      <c r="BC59" s="37"/>
      <c r="BD59" s="37"/>
      <c r="BE59" s="37"/>
      <c r="BF59" s="37"/>
      <c r="BG59" s="37"/>
      <c r="BH59" s="37"/>
      <c r="BI59" s="37"/>
      <c r="BJ59" s="37"/>
      <c r="BK59" s="37"/>
      <c r="BL59" s="37"/>
      <c r="BM59" s="37"/>
      <c r="BN59" s="37"/>
      <c r="BO59" s="37"/>
      <c r="BP59" s="37"/>
      <c r="BQ59" s="81">
        <f t="shared" si="1"/>
        <v>0</v>
      </c>
      <c r="BR59" s="37"/>
      <c r="BS59" s="37"/>
      <c r="BT59" s="37"/>
      <c r="BU59" s="37"/>
      <c r="BV59" s="37"/>
      <c r="BW59" s="37"/>
      <c r="BX59" s="37"/>
      <c r="BY59" s="37"/>
      <c r="BZ59" s="37"/>
      <c r="CA59" s="37"/>
      <c r="CB59" s="37"/>
      <c r="CC59" s="37"/>
      <c r="CD59" s="37"/>
      <c r="CE59" s="37"/>
      <c r="CF59" s="37"/>
      <c r="CG59" s="37"/>
      <c r="CH59" s="37"/>
      <c r="CI59" s="37"/>
      <c r="CJ59" s="37"/>
      <c r="CK59" s="37"/>
      <c r="CL59" s="37"/>
      <c r="CM59" s="37"/>
      <c r="CN59" s="37"/>
      <c r="CO59" s="37"/>
      <c r="CP59" s="37"/>
      <c r="CQ59" s="37"/>
      <c r="CR59" s="37"/>
      <c r="CS59" s="37"/>
      <c r="CT59" s="37"/>
      <c r="CU59" s="37"/>
      <c r="CV59" s="37"/>
      <c r="CW59" s="37"/>
      <c r="CX59" s="81">
        <f t="shared" si="2"/>
        <v>0</v>
      </c>
      <c r="CY59" s="37"/>
      <c r="CZ59" s="37"/>
      <c r="DA59" s="37"/>
      <c r="DB59" s="37"/>
      <c r="DC59" s="37"/>
      <c r="DD59" s="37"/>
      <c r="DE59" s="37"/>
      <c r="DF59" s="37"/>
      <c r="DG59" s="37"/>
      <c r="DH59" s="37"/>
      <c r="DI59" s="37"/>
      <c r="DJ59" s="37"/>
      <c r="DK59" s="37"/>
      <c r="DL59" s="37"/>
      <c r="DM59" s="37"/>
      <c r="DN59" s="37"/>
      <c r="DO59" s="37"/>
      <c r="DP59" s="37"/>
      <c r="DQ59" s="37"/>
      <c r="DR59" s="37"/>
      <c r="DS59" s="37"/>
      <c r="DT59" s="37"/>
      <c r="DU59" s="37"/>
      <c r="DV59" s="37"/>
      <c r="DW59" s="37"/>
      <c r="DX59" s="37"/>
      <c r="DY59" s="37"/>
      <c r="DZ59" s="37"/>
      <c r="EA59" s="37"/>
      <c r="EB59" s="37"/>
      <c r="EC59" s="37"/>
      <c r="ED59" s="37"/>
      <c r="EE59" s="81">
        <f t="shared" si="3"/>
        <v>0</v>
      </c>
      <c r="EF59" s="37"/>
      <c r="EG59" s="37"/>
      <c r="EH59" s="37"/>
      <c r="EI59" s="37"/>
      <c r="EJ59" s="37"/>
      <c r="EK59" s="37"/>
      <c r="EL59" s="37"/>
      <c r="EM59" s="37"/>
      <c r="EN59" s="37"/>
      <c r="EO59" s="37"/>
      <c r="EP59" s="37"/>
      <c r="EQ59" s="37"/>
      <c r="ER59" s="37"/>
      <c r="ES59" s="37"/>
      <c r="ET59" s="37"/>
      <c r="EU59" s="37"/>
      <c r="EV59" s="37"/>
      <c r="EW59" s="37"/>
      <c r="EX59" s="37"/>
      <c r="EY59" s="37"/>
      <c r="EZ59" s="37"/>
      <c r="FA59" s="37"/>
      <c r="FB59" s="37"/>
      <c r="FC59" s="37"/>
      <c r="FD59" s="37"/>
      <c r="FE59" s="37"/>
      <c r="FF59" s="37"/>
      <c r="FG59" s="37"/>
      <c r="FH59" s="37"/>
      <c r="FI59" s="37"/>
      <c r="FJ59" s="37"/>
      <c r="FK59" s="37"/>
      <c r="FL59" s="81">
        <f t="shared" si="4"/>
        <v>0</v>
      </c>
      <c r="FM59" s="37"/>
      <c r="FN59" s="37"/>
      <c r="FO59" s="37"/>
      <c r="FP59" s="37"/>
      <c r="FQ59" s="37"/>
      <c r="FR59" s="37"/>
      <c r="FS59" s="37"/>
      <c r="FT59" s="37"/>
      <c r="FU59" s="37"/>
      <c r="FV59" s="37"/>
      <c r="FW59" s="37"/>
      <c r="FX59" s="37"/>
      <c r="FY59" s="37"/>
      <c r="FZ59" s="37"/>
      <c r="GA59" s="37"/>
      <c r="GB59" s="37"/>
      <c r="GC59" s="37"/>
      <c r="GD59" s="37"/>
      <c r="GE59" s="37"/>
      <c r="GF59" s="37"/>
      <c r="GG59" s="37"/>
      <c r="GH59" s="37"/>
      <c r="GI59" s="37"/>
      <c r="GJ59" s="37"/>
      <c r="GK59" s="37"/>
      <c r="GL59" s="37"/>
      <c r="GM59" s="37"/>
      <c r="GN59" s="37"/>
      <c r="GO59" s="37"/>
      <c r="GP59" s="37"/>
      <c r="GQ59" s="37"/>
      <c r="GR59" s="37"/>
      <c r="GS59" s="81">
        <f t="shared" si="5"/>
        <v>0</v>
      </c>
      <c r="GT59" s="37"/>
      <c r="GU59" s="37"/>
      <c r="GV59" s="37"/>
      <c r="GW59" s="37"/>
      <c r="GX59" s="37"/>
      <c r="GY59" s="37"/>
      <c r="GZ59" s="37"/>
      <c r="HA59" s="37"/>
      <c r="HB59" s="37"/>
      <c r="HC59" s="37"/>
      <c r="HD59" s="37"/>
      <c r="HE59" s="37"/>
      <c r="HF59" s="37"/>
      <c r="HG59" s="37"/>
      <c r="HH59" s="37"/>
      <c r="HI59" s="37"/>
      <c r="HJ59" s="37"/>
      <c r="HK59" s="37"/>
      <c r="HL59" s="37"/>
      <c r="HM59" s="37"/>
      <c r="HN59" s="37"/>
      <c r="HO59" s="37"/>
      <c r="HP59" s="37"/>
      <c r="HQ59" s="37"/>
      <c r="HR59" s="37"/>
      <c r="HS59" s="37"/>
      <c r="HT59" s="37"/>
      <c r="HU59" s="37"/>
      <c r="HV59" s="37"/>
      <c r="HW59" s="37"/>
      <c r="HX59" s="37"/>
      <c r="HY59" s="37"/>
      <c r="HZ59" s="81">
        <f t="shared" si="6"/>
        <v>0</v>
      </c>
    </row>
    <row r="60" spans="1:234" ht="15" customHeight="1">
      <c r="A60" s="440"/>
      <c r="B60" s="91" t="s">
        <v>679</v>
      </c>
      <c r="C60" s="124">
        <v>41547</v>
      </c>
      <c r="D60" s="207"/>
      <c r="E60" s="216"/>
      <c r="F60" s="216"/>
      <c r="G60" s="216"/>
      <c r="H60" s="216"/>
      <c r="I60" s="216"/>
      <c r="J60" s="216"/>
      <c r="K60" s="216"/>
      <c r="L60" s="216"/>
      <c r="M60" s="216"/>
      <c r="N60" s="216"/>
      <c r="O60" s="216"/>
      <c r="P60" s="216"/>
      <c r="Q60" s="216"/>
      <c r="R60" s="216"/>
      <c r="S60" s="216"/>
      <c r="T60" s="216"/>
      <c r="U60" s="216"/>
      <c r="V60" s="216"/>
      <c r="W60" s="216"/>
      <c r="X60" s="216"/>
      <c r="Y60" s="216"/>
      <c r="Z60" s="216"/>
      <c r="AA60" s="225"/>
      <c r="AB60" s="216"/>
      <c r="AC60" s="216"/>
      <c r="AD60" s="216"/>
      <c r="AE60" s="216"/>
      <c r="AF60" s="216"/>
      <c r="AG60" s="216"/>
      <c r="AH60" s="216"/>
      <c r="AI60" s="216"/>
      <c r="AJ60" s="81">
        <f t="shared" si="0"/>
        <v>0</v>
      </c>
      <c r="AK60" s="37"/>
      <c r="AL60" s="37"/>
      <c r="AM60" s="37"/>
      <c r="AN60" s="37"/>
      <c r="AO60" s="37"/>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37"/>
      <c r="BN60" s="37"/>
      <c r="BO60" s="37"/>
      <c r="BP60" s="37"/>
      <c r="BQ60" s="81">
        <f t="shared" si="1"/>
        <v>0</v>
      </c>
      <c r="BR60" s="37"/>
      <c r="BS60" s="37"/>
      <c r="BT60" s="37"/>
      <c r="BU60" s="37"/>
      <c r="BV60" s="37"/>
      <c r="BW60" s="37"/>
      <c r="BX60" s="37"/>
      <c r="BY60" s="37"/>
      <c r="BZ60" s="37"/>
      <c r="CA60" s="37"/>
      <c r="CB60" s="37"/>
      <c r="CC60" s="37"/>
      <c r="CD60" s="37"/>
      <c r="CE60" s="37"/>
      <c r="CF60" s="37"/>
      <c r="CG60" s="37"/>
      <c r="CH60" s="37"/>
      <c r="CI60" s="37"/>
      <c r="CJ60" s="37"/>
      <c r="CK60" s="37"/>
      <c r="CL60" s="37"/>
      <c r="CM60" s="37"/>
      <c r="CN60" s="37"/>
      <c r="CO60" s="37"/>
      <c r="CP60" s="37"/>
      <c r="CQ60" s="37"/>
      <c r="CR60" s="37"/>
      <c r="CS60" s="37"/>
      <c r="CT60" s="37"/>
      <c r="CU60" s="37"/>
      <c r="CV60" s="37"/>
      <c r="CW60" s="37"/>
      <c r="CX60" s="81">
        <f t="shared" si="2"/>
        <v>0</v>
      </c>
      <c r="CY60" s="37"/>
      <c r="CZ60" s="37"/>
      <c r="DA60" s="37"/>
      <c r="DB60" s="37"/>
      <c r="DC60" s="37"/>
      <c r="DD60" s="37"/>
      <c r="DE60" s="37"/>
      <c r="DF60" s="37"/>
      <c r="DG60" s="37"/>
      <c r="DH60" s="37"/>
      <c r="DI60" s="37"/>
      <c r="DJ60" s="37"/>
      <c r="DK60" s="37"/>
      <c r="DL60" s="37"/>
      <c r="DM60" s="37"/>
      <c r="DN60" s="37"/>
      <c r="DO60" s="37"/>
      <c r="DP60" s="37"/>
      <c r="DQ60" s="37"/>
      <c r="DR60" s="37"/>
      <c r="DS60" s="37"/>
      <c r="DT60" s="37"/>
      <c r="DU60" s="37"/>
      <c r="DV60" s="37"/>
      <c r="DW60" s="37"/>
      <c r="DX60" s="37"/>
      <c r="DY60" s="37"/>
      <c r="DZ60" s="37"/>
      <c r="EA60" s="37"/>
      <c r="EB60" s="37"/>
      <c r="EC60" s="37"/>
      <c r="ED60" s="37"/>
      <c r="EE60" s="81">
        <f t="shared" si="3"/>
        <v>0</v>
      </c>
      <c r="EF60" s="37"/>
      <c r="EG60" s="37"/>
      <c r="EH60" s="37"/>
      <c r="EI60" s="37"/>
      <c r="EJ60" s="37"/>
      <c r="EK60" s="37"/>
      <c r="EL60" s="37"/>
      <c r="EM60" s="37"/>
      <c r="EN60" s="37"/>
      <c r="EO60" s="37"/>
      <c r="EP60" s="37"/>
      <c r="EQ60" s="37"/>
      <c r="ER60" s="37"/>
      <c r="ES60" s="37"/>
      <c r="ET60" s="37"/>
      <c r="EU60" s="37"/>
      <c r="EV60" s="37"/>
      <c r="EW60" s="37"/>
      <c r="EX60" s="37"/>
      <c r="EY60" s="37"/>
      <c r="EZ60" s="37"/>
      <c r="FA60" s="37"/>
      <c r="FB60" s="37"/>
      <c r="FC60" s="37"/>
      <c r="FD60" s="37"/>
      <c r="FE60" s="37"/>
      <c r="FF60" s="37"/>
      <c r="FG60" s="37"/>
      <c r="FH60" s="37"/>
      <c r="FI60" s="37"/>
      <c r="FJ60" s="37"/>
      <c r="FK60" s="37"/>
      <c r="FL60" s="81">
        <f t="shared" si="4"/>
        <v>0</v>
      </c>
      <c r="FM60" s="37"/>
      <c r="FN60" s="37"/>
      <c r="FO60" s="37"/>
      <c r="FP60" s="37"/>
      <c r="FQ60" s="37"/>
      <c r="FR60" s="37"/>
      <c r="FS60" s="37"/>
      <c r="FT60" s="37"/>
      <c r="FU60" s="37"/>
      <c r="FV60" s="37"/>
      <c r="FW60" s="37"/>
      <c r="FX60" s="37"/>
      <c r="FY60" s="37"/>
      <c r="FZ60" s="37"/>
      <c r="GA60" s="37"/>
      <c r="GB60" s="37"/>
      <c r="GC60" s="37"/>
      <c r="GD60" s="37"/>
      <c r="GE60" s="37"/>
      <c r="GF60" s="37"/>
      <c r="GG60" s="37"/>
      <c r="GH60" s="37"/>
      <c r="GI60" s="37"/>
      <c r="GJ60" s="37"/>
      <c r="GK60" s="37"/>
      <c r="GL60" s="37"/>
      <c r="GM60" s="37"/>
      <c r="GN60" s="37"/>
      <c r="GO60" s="37"/>
      <c r="GP60" s="37"/>
      <c r="GQ60" s="37"/>
      <c r="GR60" s="37"/>
      <c r="GS60" s="81">
        <f t="shared" si="5"/>
        <v>0</v>
      </c>
      <c r="GT60" s="37"/>
      <c r="GU60" s="37"/>
      <c r="GV60" s="37"/>
      <c r="GW60" s="37"/>
      <c r="GX60" s="37"/>
      <c r="GY60" s="37"/>
      <c r="GZ60" s="37"/>
      <c r="HA60" s="37"/>
      <c r="HB60" s="37"/>
      <c r="HC60" s="37"/>
      <c r="HD60" s="37"/>
      <c r="HE60" s="37"/>
      <c r="HF60" s="37"/>
      <c r="HG60" s="37"/>
      <c r="HH60" s="37"/>
      <c r="HI60" s="37"/>
      <c r="HJ60" s="37"/>
      <c r="HK60" s="37"/>
      <c r="HL60" s="37"/>
      <c r="HM60" s="37"/>
      <c r="HN60" s="37"/>
      <c r="HO60" s="37"/>
      <c r="HP60" s="37"/>
      <c r="HQ60" s="37"/>
      <c r="HR60" s="37"/>
      <c r="HS60" s="37"/>
      <c r="HT60" s="37"/>
      <c r="HU60" s="37"/>
      <c r="HV60" s="37"/>
      <c r="HW60" s="37"/>
      <c r="HX60" s="37"/>
      <c r="HY60" s="37"/>
      <c r="HZ60" s="81">
        <f t="shared" si="6"/>
        <v>0</v>
      </c>
    </row>
    <row r="61" spans="1:234" ht="15" customHeight="1">
      <c r="A61" s="440"/>
      <c r="B61" s="91" t="s">
        <v>680</v>
      </c>
      <c r="C61" s="124">
        <v>41578</v>
      </c>
      <c r="D61" s="207"/>
      <c r="E61" s="216"/>
      <c r="F61" s="216"/>
      <c r="G61" s="216"/>
      <c r="H61" s="216"/>
      <c r="I61" s="216"/>
      <c r="J61" s="216"/>
      <c r="K61" s="216"/>
      <c r="L61" s="216"/>
      <c r="M61" s="216"/>
      <c r="N61" s="216"/>
      <c r="O61" s="216"/>
      <c r="P61" s="216"/>
      <c r="Q61" s="216"/>
      <c r="R61" s="216"/>
      <c r="S61" s="216"/>
      <c r="T61" s="216"/>
      <c r="U61" s="216"/>
      <c r="V61" s="216"/>
      <c r="W61" s="216"/>
      <c r="X61" s="216"/>
      <c r="Y61" s="216"/>
      <c r="Z61" s="216"/>
      <c r="AA61" s="225"/>
      <c r="AB61" s="216"/>
      <c r="AC61" s="216"/>
      <c r="AD61" s="216"/>
      <c r="AE61" s="216"/>
      <c r="AF61" s="216"/>
      <c r="AG61" s="216"/>
      <c r="AH61" s="216"/>
      <c r="AI61" s="216"/>
      <c r="AJ61" s="81">
        <f t="shared" si="0"/>
        <v>0</v>
      </c>
      <c r="AK61" s="37"/>
      <c r="AL61" s="37"/>
      <c r="AM61" s="37"/>
      <c r="AN61" s="37"/>
      <c r="AO61" s="37"/>
      <c r="AP61" s="37"/>
      <c r="AQ61" s="37"/>
      <c r="AR61" s="37"/>
      <c r="AS61" s="37"/>
      <c r="AT61" s="37"/>
      <c r="AU61" s="37"/>
      <c r="AV61" s="37"/>
      <c r="AW61" s="37"/>
      <c r="AX61" s="37"/>
      <c r="AY61" s="37"/>
      <c r="AZ61" s="37"/>
      <c r="BA61" s="37"/>
      <c r="BB61" s="37"/>
      <c r="BC61" s="37"/>
      <c r="BD61" s="37"/>
      <c r="BE61" s="37"/>
      <c r="BF61" s="37"/>
      <c r="BG61" s="37"/>
      <c r="BH61" s="37"/>
      <c r="BI61" s="37"/>
      <c r="BJ61" s="37"/>
      <c r="BK61" s="37"/>
      <c r="BL61" s="37"/>
      <c r="BM61" s="37"/>
      <c r="BN61" s="37"/>
      <c r="BO61" s="37"/>
      <c r="BP61" s="37"/>
      <c r="BQ61" s="81">
        <f t="shared" si="1"/>
        <v>0</v>
      </c>
      <c r="BR61" s="37"/>
      <c r="BS61" s="37"/>
      <c r="BT61" s="37"/>
      <c r="BU61" s="37"/>
      <c r="BV61" s="37"/>
      <c r="BW61" s="37"/>
      <c r="BX61" s="37"/>
      <c r="BY61" s="37"/>
      <c r="BZ61" s="37"/>
      <c r="CA61" s="37"/>
      <c r="CB61" s="37"/>
      <c r="CC61" s="37"/>
      <c r="CD61" s="37"/>
      <c r="CE61" s="37"/>
      <c r="CF61" s="37"/>
      <c r="CG61" s="37"/>
      <c r="CH61" s="37"/>
      <c r="CI61" s="37"/>
      <c r="CJ61" s="37"/>
      <c r="CK61" s="37"/>
      <c r="CL61" s="37"/>
      <c r="CM61" s="37"/>
      <c r="CN61" s="37"/>
      <c r="CO61" s="37"/>
      <c r="CP61" s="37"/>
      <c r="CQ61" s="37"/>
      <c r="CR61" s="37"/>
      <c r="CS61" s="37"/>
      <c r="CT61" s="37"/>
      <c r="CU61" s="37"/>
      <c r="CV61" s="37"/>
      <c r="CW61" s="37"/>
      <c r="CX61" s="81">
        <f t="shared" si="2"/>
        <v>0</v>
      </c>
      <c r="CY61" s="37"/>
      <c r="CZ61" s="37"/>
      <c r="DA61" s="37"/>
      <c r="DB61" s="37"/>
      <c r="DC61" s="37"/>
      <c r="DD61" s="37"/>
      <c r="DE61" s="37"/>
      <c r="DF61" s="37"/>
      <c r="DG61" s="37"/>
      <c r="DH61" s="37"/>
      <c r="DI61" s="37"/>
      <c r="DJ61" s="37"/>
      <c r="DK61" s="37"/>
      <c r="DL61" s="37"/>
      <c r="DM61" s="37"/>
      <c r="DN61" s="37"/>
      <c r="DO61" s="37"/>
      <c r="DP61" s="37"/>
      <c r="DQ61" s="37"/>
      <c r="DR61" s="37"/>
      <c r="DS61" s="37"/>
      <c r="DT61" s="37"/>
      <c r="DU61" s="37"/>
      <c r="DV61" s="37"/>
      <c r="DW61" s="37"/>
      <c r="DX61" s="37"/>
      <c r="DY61" s="37"/>
      <c r="DZ61" s="37"/>
      <c r="EA61" s="37"/>
      <c r="EB61" s="37"/>
      <c r="EC61" s="37"/>
      <c r="ED61" s="37"/>
      <c r="EE61" s="81">
        <f t="shared" si="3"/>
        <v>0</v>
      </c>
      <c r="EF61" s="37"/>
      <c r="EG61" s="37"/>
      <c r="EH61" s="37"/>
      <c r="EI61" s="37"/>
      <c r="EJ61" s="37"/>
      <c r="EK61" s="37"/>
      <c r="EL61" s="37"/>
      <c r="EM61" s="37"/>
      <c r="EN61" s="37"/>
      <c r="EO61" s="37"/>
      <c r="EP61" s="37"/>
      <c r="EQ61" s="37"/>
      <c r="ER61" s="37"/>
      <c r="ES61" s="37"/>
      <c r="ET61" s="37"/>
      <c r="EU61" s="37"/>
      <c r="EV61" s="37"/>
      <c r="EW61" s="37"/>
      <c r="EX61" s="37"/>
      <c r="EY61" s="37"/>
      <c r="EZ61" s="37"/>
      <c r="FA61" s="37"/>
      <c r="FB61" s="37"/>
      <c r="FC61" s="37"/>
      <c r="FD61" s="37"/>
      <c r="FE61" s="37"/>
      <c r="FF61" s="37"/>
      <c r="FG61" s="37"/>
      <c r="FH61" s="37"/>
      <c r="FI61" s="37"/>
      <c r="FJ61" s="37"/>
      <c r="FK61" s="37"/>
      <c r="FL61" s="81">
        <f t="shared" si="4"/>
        <v>0</v>
      </c>
      <c r="FM61" s="37"/>
      <c r="FN61" s="37"/>
      <c r="FO61" s="37"/>
      <c r="FP61" s="37"/>
      <c r="FQ61" s="37"/>
      <c r="FR61" s="37"/>
      <c r="FS61" s="37"/>
      <c r="FT61" s="37"/>
      <c r="FU61" s="37"/>
      <c r="FV61" s="37"/>
      <c r="FW61" s="37"/>
      <c r="FX61" s="37"/>
      <c r="FY61" s="37"/>
      <c r="FZ61" s="37"/>
      <c r="GA61" s="37"/>
      <c r="GB61" s="37"/>
      <c r="GC61" s="37"/>
      <c r="GD61" s="37"/>
      <c r="GE61" s="37"/>
      <c r="GF61" s="37"/>
      <c r="GG61" s="37"/>
      <c r="GH61" s="37"/>
      <c r="GI61" s="37"/>
      <c r="GJ61" s="37"/>
      <c r="GK61" s="37"/>
      <c r="GL61" s="37"/>
      <c r="GM61" s="37"/>
      <c r="GN61" s="37"/>
      <c r="GO61" s="37"/>
      <c r="GP61" s="37"/>
      <c r="GQ61" s="37"/>
      <c r="GR61" s="37"/>
      <c r="GS61" s="81">
        <f t="shared" si="5"/>
        <v>0</v>
      </c>
      <c r="GT61" s="37"/>
      <c r="GU61" s="37"/>
      <c r="GV61" s="37"/>
      <c r="GW61" s="37"/>
      <c r="GX61" s="37"/>
      <c r="GY61" s="37"/>
      <c r="GZ61" s="37"/>
      <c r="HA61" s="37"/>
      <c r="HB61" s="37"/>
      <c r="HC61" s="37"/>
      <c r="HD61" s="37"/>
      <c r="HE61" s="37"/>
      <c r="HF61" s="37"/>
      <c r="HG61" s="37"/>
      <c r="HH61" s="37"/>
      <c r="HI61" s="37"/>
      <c r="HJ61" s="37"/>
      <c r="HK61" s="37"/>
      <c r="HL61" s="37"/>
      <c r="HM61" s="37"/>
      <c r="HN61" s="37"/>
      <c r="HO61" s="37"/>
      <c r="HP61" s="37"/>
      <c r="HQ61" s="37"/>
      <c r="HR61" s="37"/>
      <c r="HS61" s="37"/>
      <c r="HT61" s="37"/>
      <c r="HU61" s="37"/>
      <c r="HV61" s="37"/>
      <c r="HW61" s="37"/>
      <c r="HX61" s="37"/>
      <c r="HY61" s="37"/>
      <c r="HZ61" s="81">
        <f t="shared" si="6"/>
        <v>0</v>
      </c>
    </row>
    <row r="62" spans="1:234" ht="15" customHeight="1">
      <c r="A62" s="440"/>
      <c r="B62" s="91" t="s">
        <v>681</v>
      </c>
      <c r="C62" s="124">
        <v>41608</v>
      </c>
      <c r="D62" s="207"/>
      <c r="E62" s="216"/>
      <c r="F62" s="216"/>
      <c r="G62" s="216"/>
      <c r="H62" s="216"/>
      <c r="I62" s="216"/>
      <c r="J62" s="216"/>
      <c r="K62" s="216"/>
      <c r="L62" s="216"/>
      <c r="M62" s="216"/>
      <c r="N62" s="216"/>
      <c r="O62" s="216"/>
      <c r="P62" s="216"/>
      <c r="Q62" s="216"/>
      <c r="R62" s="216"/>
      <c r="S62" s="216"/>
      <c r="T62" s="216"/>
      <c r="U62" s="216"/>
      <c r="V62" s="216"/>
      <c r="W62" s="216"/>
      <c r="X62" s="216"/>
      <c r="Y62" s="216"/>
      <c r="Z62" s="216"/>
      <c r="AA62" s="225"/>
      <c r="AB62" s="216"/>
      <c r="AC62" s="216"/>
      <c r="AD62" s="216"/>
      <c r="AE62" s="216"/>
      <c r="AF62" s="216"/>
      <c r="AG62" s="216"/>
      <c r="AH62" s="216"/>
      <c r="AI62" s="216"/>
      <c r="AJ62" s="81">
        <f t="shared" si="0"/>
        <v>0</v>
      </c>
      <c r="AK62" s="37"/>
      <c r="AL62" s="37"/>
      <c r="AM62" s="37"/>
      <c r="AN62" s="37"/>
      <c r="AO62" s="37"/>
      <c r="AP62" s="37"/>
      <c r="AQ62" s="37"/>
      <c r="AR62" s="37"/>
      <c r="AS62" s="37"/>
      <c r="AT62" s="37"/>
      <c r="AU62" s="37"/>
      <c r="AV62" s="37"/>
      <c r="AW62" s="37"/>
      <c r="AX62" s="37"/>
      <c r="AY62" s="37"/>
      <c r="AZ62" s="37"/>
      <c r="BA62" s="37"/>
      <c r="BB62" s="37"/>
      <c r="BC62" s="37"/>
      <c r="BD62" s="37"/>
      <c r="BE62" s="37"/>
      <c r="BF62" s="37"/>
      <c r="BG62" s="37"/>
      <c r="BH62" s="37"/>
      <c r="BI62" s="37"/>
      <c r="BJ62" s="37"/>
      <c r="BK62" s="37"/>
      <c r="BL62" s="37"/>
      <c r="BM62" s="37"/>
      <c r="BN62" s="37"/>
      <c r="BO62" s="37"/>
      <c r="BP62" s="37"/>
      <c r="BQ62" s="81">
        <f t="shared" si="1"/>
        <v>0</v>
      </c>
      <c r="BR62" s="37"/>
      <c r="BS62" s="37"/>
      <c r="BT62" s="37"/>
      <c r="BU62" s="37"/>
      <c r="BV62" s="37"/>
      <c r="BW62" s="37"/>
      <c r="BX62" s="37"/>
      <c r="BY62" s="37"/>
      <c r="BZ62" s="37"/>
      <c r="CA62" s="37"/>
      <c r="CB62" s="37"/>
      <c r="CC62" s="37"/>
      <c r="CD62" s="37"/>
      <c r="CE62" s="37"/>
      <c r="CF62" s="37"/>
      <c r="CG62" s="37"/>
      <c r="CH62" s="37"/>
      <c r="CI62" s="37"/>
      <c r="CJ62" s="37"/>
      <c r="CK62" s="37"/>
      <c r="CL62" s="37"/>
      <c r="CM62" s="37"/>
      <c r="CN62" s="37"/>
      <c r="CO62" s="37"/>
      <c r="CP62" s="37"/>
      <c r="CQ62" s="37"/>
      <c r="CR62" s="37"/>
      <c r="CS62" s="37"/>
      <c r="CT62" s="37"/>
      <c r="CU62" s="37"/>
      <c r="CV62" s="37"/>
      <c r="CW62" s="37"/>
      <c r="CX62" s="81">
        <f t="shared" si="2"/>
        <v>0</v>
      </c>
      <c r="CY62" s="37"/>
      <c r="CZ62" s="37"/>
      <c r="DA62" s="37"/>
      <c r="DB62" s="37"/>
      <c r="DC62" s="37"/>
      <c r="DD62" s="37"/>
      <c r="DE62" s="37"/>
      <c r="DF62" s="37"/>
      <c r="DG62" s="37"/>
      <c r="DH62" s="37"/>
      <c r="DI62" s="37"/>
      <c r="DJ62" s="37"/>
      <c r="DK62" s="37"/>
      <c r="DL62" s="37"/>
      <c r="DM62" s="37"/>
      <c r="DN62" s="37"/>
      <c r="DO62" s="37"/>
      <c r="DP62" s="37"/>
      <c r="DQ62" s="37"/>
      <c r="DR62" s="37"/>
      <c r="DS62" s="37"/>
      <c r="DT62" s="37"/>
      <c r="DU62" s="37"/>
      <c r="DV62" s="37"/>
      <c r="DW62" s="37"/>
      <c r="DX62" s="37"/>
      <c r="DY62" s="37"/>
      <c r="DZ62" s="37"/>
      <c r="EA62" s="37"/>
      <c r="EB62" s="37"/>
      <c r="EC62" s="37"/>
      <c r="ED62" s="37"/>
      <c r="EE62" s="81">
        <f t="shared" si="3"/>
        <v>0</v>
      </c>
      <c r="EF62" s="37"/>
      <c r="EG62" s="37"/>
      <c r="EH62" s="37"/>
      <c r="EI62" s="37"/>
      <c r="EJ62" s="37"/>
      <c r="EK62" s="37"/>
      <c r="EL62" s="37"/>
      <c r="EM62" s="37"/>
      <c r="EN62" s="37"/>
      <c r="EO62" s="37"/>
      <c r="EP62" s="37"/>
      <c r="EQ62" s="37"/>
      <c r="ER62" s="37"/>
      <c r="ES62" s="37"/>
      <c r="ET62" s="37"/>
      <c r="EU62" s="37"/>
      <c r="EV62" s="37"/>
      <c r="EW62" s="37"/>
      <c r="EX62" s="37"/>
      <c r="EY62" s="37"/>
      <c r="EZ62" s="37"/>
      <c r="FA62" s="37"/>
      <c r="FB62" s="37"/>
      <c r="FC62" s="37"/>
      <c r="FD62" s="37"/>
      <c r="FE62" s="37"/>
      <c r="FF62" s="37"/>
      <c r="FG62" s="37"/>
      <c r="FH62" s="37"/>
      <c r="FI62" s="37"/>
      <c r="FJ62" s="37"/>
      <c r="FK62" s="37"/>
      <c r="FL62" s="81">
        <f t="shared" si="4"/>
        <v>0</v>
      </c>
      <c r="FM62" s="37"/>
      <c r="FN62" s="37"/>
      <c r="FO62" s="37"/>
      <c r="FP62" s="37"/>
      <c r="FQ62" s="37"/>
      <c r="FR62" s="37"/>
      <c r="FS62" s="37"/>
      <c r="FT62" s="37"/>
      <c r="FU62" s="37"/>
      <c r="FV62" s="37"/>
      <c r="FW62" s="37"/>
      <c r="FX62" s="37"/>
      <c r="FY62" s="37"/>
      <c r="FZ62" s="37"/>
      <c r="GA62" s="37"/>
      <c r="GB62" s="37"/>
      <c r="GC62" s="37"/>
      <c r="GD62" s="37"/>
      <c r="GE62" s="37"/>
      <c r="GF62" s="37"/>
      <c r="GG62" s="37"/>
      <c r="GH62" s="37"/>
      <c r="GI62" s="37"/>
      <c r="GJ62" s="37"/>
      <c r="GK62" s="37"/>
      <c r="GL62" s="37"/>
      <c r="GM62" s="37"/>
      <c r="GN62" s="37"/>
      <c r="GO62" s="37"/>
      <c r="GP62" s="37"/>
      <c r="GQ62" s="37"/>
      <c r="GR62" s="37"/>
      <c r="GS62" s="81">
        <f t="shared" si="5"/>
        <v>0</v>
      </c>
      <c r="GT62" s="37"/>
      <c r="GU62" s="37"/>
      <c r="GV62" s="37"/>
      <c r="GW62" s="37"/>
      <c r="GX62" s="37"/>
      <c r="GY62" s="37"/>
      <c r="GZ62" s="37"/>
      <c r="HA62" s="37"/>
      <c r="HB62" s="37"/>
      <c r="HC62" s="37"/>
      <c r="HD62" s="37"/>
      <c r="HE62" s="37"/>
      <c r="HF62" s="37"/>
      <c r="HG62" s="37"/>
      <c r="HH62" s="37"/>
      <c r="HI62" s="37"/>
      <c r="HJ62" s="37"/>
      <c r="HK62" s="37"/>
      <c r="HL62" s="37"/>
      <c r="HM62" s="37"/>
      <c r="HN62" s="37"/>
      <c r="HO62" s="37"/>
      <c r="HP62" s="37"/>
      <c r="HQ62" s="37"/>
      <c r="HR62" s="37"/>
      <c r="HS62" s="37"/>
      <c r="HT62" s="37"/>
      <c r="HU62" s="37"/>
      <c r="HV62" s="37"/>
      <c r="HW62" s="37"/>
      <c r="HX62" s="37"/>
      <c r="HY62" s="37"/>
      <c r="HZ62" s="81">
        <f t="shared" si="6"/>
        <v>0</v>
      </c>
    </row>
    <row r="63" spans="1:234" ht="15" customHeight="1">
      <c r="A63" s="440"/>
      <c r="B63" s="91" t="s">
        <v>673</v>
      </c>
      <c r="C63" s="124">
        <v>41639</v>
      </c>
      <c r="D63" s="207"/>
      <c r="E63" s="216"/>
      <c r="F63" s="216"/>
      <c r="G63" s="216"/>
      <c r="H63" s="216"/>
      <c r="I63" s="216"/>
      <c r="J63" s="216"/>
      <c r="K63" s="216"/>
      <c r="L63" s="216"/>
      <c r="M63" s="216"/>
      <c r="N63" s="216"/>
      <c r="O63" s="216"/>
      <c r="P63" s="216"/>
      <c r="Q63" s="216"/>
      <c r="R63" s="216"/>
      <c r="S63" s="216"/>
      <c r="T63" s="216"/>
      <c r="U63" s="216"/>
      <c r="V63" s="216"/>
      <c r="W63" s="216"/>
      <c r="X63" s="216"/>
      <c r="Y63" s="216"/>
      <c r="Z63" s="216"/>
      <c r="AA63" s="225"/>
      <c r="AB63" s="216"/>
      <c r="AC63" s="216"/>
      <c r="AD63" s="216"/>
      <c r="AE63" s="216"/>
      <c r="AF63" s="216"/>
      <c r="AG63" s="216"/>
      <c r="AH63" s="216"/>
      <c r="AI63" s="216"/>
      <c r="AJ63" s="81">
        <f t="shared" si="0"/>
        <v>0</v>
      </c>
      <c r="AK63" s="37"/>
      <c r="AL63" s="37"/>
      <c r="AM63" s="37"/>
      <c r="AN63" s="37"/>
      <c r="AO63" s="37"/>
      <c r="AP63" s="37"/>
      <c r="AQ63" s="37"/>
      <c r="AR63" s="37"/>
      <c r="AS63" s="37"/>
      <c r="AT63" s="37"/>
      <c r="AU63" s="37"/>
      <c r="AV63" s="37"/>
      <c r="AW63" s="37"/>
      <c r="AX63" s="37"/>
      <c r="AY63" s="37"/>
      <c r="AZ63" s="37"/>
      <c r="BA63" s="37"/>
      <c r="BB63" s="37"/>
      <c r="BC63" s="37"/>
      <c r="BD63" s="37"/>
      <c r="BE63" s="37"/>
      <c r="BF63" s="37"/>
      <c r="BG63" s="37"/>
      <c r="BH63" s="37"/>
      <c r="BI63" s="37"/>
      <c r="BJ63" s="37"/>
      <c r="BK63" s="37"/>
      <c r="BL63" s="37"/>
      <c r="BM63" s="37"/>
      <c r="BN63" s="37"/>
      <c r="BO63" s="37"/>
      <c r="BP63" s="37"/>
      <c r="BQ63" s="81">
        <f t="shared" si="1"/>
        <v>0</v>
      </c>
      <c r="BR63" s="37"/>
      <c r="BS63" s="37"/>
      <c r="BT63" s="37"/>
      <c r="BU63" s="37"/>
      <c r="BV63" s="37"/>
      <c r="BW63" s="37"/>
      <c r="BX63" s="37"/>
      <c r="BY63" s="37"/>
      <c r="BZ63" s="37"/>
      <c r="CA63" s="37"/>
      <c r="CB63" s="37"/>
      <c r="CC63" s="37"/>
      <c r="CD63" s="37"/>
      <c r="CE63" s="37"/>
      <c r="CF63" s="37"/>
      <c r="CG63" s="37"/>
      <c r="CH63" s="37"/>
      <c r="CI63" s="37"/>
      <c r="CJ63" s="37"/>
      <c r="CK63" s="37"/>
      <c r="CL63" s="37"/>
      <c r="CM63" s="37"/>
      <c r="CN63" s="37"/>
      <c r="CO63" s="37"/>
      <c r="CP63" s="37"/>
      <c r="CQ63" s="37"/>
      <c r="CR63" s="37"/>
      <c r="CS63" s="37"/>
      <c r="CT63" s="37"/>
      <c r="CU63" s="37"/>
      <c r="CV63" s="37"/>
      <c r="CW63" s="37"/>
      <c r="CX63" s="81">
        <f t="shared" si="2"/>
        <v>0</v>
      </c>
      <c r="CY63" s="37"/>
      <c r="CZ63" s="37"/>
      <c r="DA63" s="37"/>
      <c r="DB63" s="37"/>
      <c r="DC63" s="37"/>
      <c r="DD63" s="37"/>
      <c r="DE63" s="37"/>
      <c r="DF63" s="37"/>
      <c r="DG63" s="37"/>
      <c r="DH63" s="37"/>
      <c r="DI63" s="37"/>
      <c r="DJ63" s="37"/>
      <c r="DK63" s="37"/>
      <c r="DL63" s="37"/>
      <c r="DM63" s="37"/>
      <c r="DN63" s="37"/>
      <c r="DO63" s="37"/>
      <c r="DP63" s="37"/>
      <c r="DQ63" s="37"/>
      <c r="DR63" s="37"/>
      <c r="DS63" s="37"/>
      <c r="DT63" s="37"/>
      <c r="DU63" s="37"/>
      <c r="DV63" s="37"/>
      <c r="DW63" s="37"/>
      <c r="DX63" s="37"/>
      <c r="DY63" s="37"/>
      <c r="DZ63" s="37"/>
      <c r="EA63" s="37"/>
      <c r="EB63" s="37"/>
      <c r="EC63" s="37"/>
      <c r="ED63" s="37"/>
      <c r="EE63" s="81">
        <f t="shared" si="3"/>
        <v>0</v>
      </c>
      <c r="EF63" s="37"/>
      <c r="EG63" s="37"/>
      <c r="EH63" s="37"/>
      <c r="EI63" s="37"/>
      <c r="EJ63" s="37"/>
      <c r="EK63" s="37"/>
      <c r="EL63" s="37"/>
      <c r="EM63" s="37"/>
      <c r="EN63" s="37"/>
      <c r="EO63" s="37"/>
      <c r="EP63" s="37"/>
      <c r="EQ63" s="37"/>
      <c r="ER63" s="37"/>
      <c r="ES63" s="37"/>
      <c r="ET63" s="37"/>
      <c r="EU63" s="37"/>
      <c r="EV63" s="37"/>
      <c r="EW63" s="37"/>
      <c r="EX63" s="37"/>
      <c r="EY63" s="37"/>
      <c r="EZ63" s="37"/>
      <c r="FA63" s="37"/>
      <c r="FB63" s="37"/>
      <c r="FC63" s="37"/>
      <c r="FD63" s="37"/>
      <c r="FE63" s="37"/>
      <c r="FF63" s="37"/>
      <c r="FG63" s="37"/>
      <c r="FH63" s="37"/>
      <c r="FI63" s="37"/>
      <c r="FJ63" s="37"/>
      <c r="FK63" s="37"/>
      <c r="FL63" s="81">
        <f t="shared" si="4"/>
        <v>0</v>
      </c>
      <c r="FM63" s="37"/>
      <c r="FN63" s="37"/>
      <c r="FO63" s="37"/>
      <c r="FP63" s="37"/>
      <c r="FQ63" s="37"/>
      <c r="FR63" s="37"/>
      <c r="FS63" s="37"/>
      <c r="FT63" s="37"/>
      <c r="FU63" s="37"/>
      <c r="FV63" s="37"/>
      <c r="FW63" s="37"/>
      <c r="FX63" s="37"/>
      <c r="FY63" s="37"/>
      <c r="FZ63" s="37"/>
      <c r="GA63" s="37"/>
      <c r="GB63" s="37"/>
      <c r="GC63" s="37"/>
      <c r="GD63" s="37"/>
      <c r="GE63" s="37"/>
      <c r="GF63" s="37"/>
      <c r="GG63" s="37"/>
      <c r="GH63" s="37"/>
      <c r="GI63" s="37"/>
      <c r="GJ63" s="37"/>
      <c r="GK63" s="37"/>
      <c r="GL63" s="37"/>
      <c r="GM63" s="37"/>
      <c r="GN63" s="37"/>
      <c r="GO63" s="37"/>
      <c r="GP63" s="37"/>
      <c r="GQ63" s="37"/>
      <c r="GR63" s="37"/>
      <c r="GS63" s="81">
        <f t="shared" si="5"/>
        <v>0</v>
      </c>
      <c r="GT63" s="37"/>
      <c r="GU63" s="37"/>
      <c r="GV63" s="37"/>
      <c r="GW63" s="37"/>
      <c r="GX63" s="37"/>
      <c r="GY63" s="37"/>
      <c r="GZ63" s="37"/>
      <c r="HA63" s="37"/>
      <c r="HB63" s="37"/>
      <c r="HC63" s="37"/>
      <c r="HD63" s="37"/>
      <c r="HE63" s="37"/>
      <c r="HF63" s="37"/>
      <c r="HG63" s="37"/>
      <c r="HH63" s="37"/>
      <c r="HI63" s="37"/>
      <c r="HJ63" s="37"/>
      <c r="HK63" s="37"/>
      <c r="HL63" s="37"/>
      <c r="HM63" s="37"/>
      <c r="HN63" s="37"/>
      <c r="HO63" s="37"/>
      <c r="HP63" s="37"/>
      <c r="HQ63" s="37"/>
      <c r="HR63" s="37"/>
      <c r="HS63" s="37"/>
      <c r="HT63" s="37"/>
      <c r="HU63" s="37"/>
      <c r="HV63" s="37"/>
      <c r="HW63" s="37"/>
      <c r="HX63" s="37"/>
      <c r="HY63" s="37"/>
      <c r="HZ63" s="81">
        <f t="shared" si="6"/>
        <v>0</v>
      </c>
    </row>
    <row r="64" spans="1:234" ht="15" customHeight="1">
      <c r="A64" s="440"/>
      <c r="B64" s="91" t="s">
        <v>670</v>
      </c>
      <c r="C64" s="124">
        <v>41670</v>
      </c>
      <c r="D64" s="207"/>
      <c r="E64" s="216"/>
      <c r="F64" s="216"/>
      <c r="G64" s="216"/>
      <c r="H64" s="216"/>
      <c r="I64" s="216"/>
      <c r="J64" s="216"/>
      <c r="K64" s="216"/>
      <c r="L64" s="216"/>
      <c r="M64" s="216"/>
      <c r="N64" s="216"/>
      <c r="O64" s="216"/>
      <c r="P64" s="216"/>
      <c r="Q64" s="216"/>
      <c r="R64" s="216"/>
      <c r="S64" s="216"/>
      <c r="T64" s="216"/>
      <c r="U64" s="216"/>
      <c r="V64" s="216"/>
      <c r="W64" s="216"/>
      <c r="X64" s="216"/>
      <c r="Y64" s="216"/>
      <c r="Z64" s="216"/>
      <c r="AA64" s="225"/>
      <c r="AB64" s="216"/>
      <c r="AC64" s="216"/>
      <c r="AD64" s="216"/>
      <c r="AE64" s="216"/>
      <c r="AF64" s="216"/>
      <c r="AG64" s="216"/>
      <c r="AH64" s="216"/>
      <c r="AI64" s="216"/>
      <c r="AJ64" s="81">
        <f t="shared" si="0"/>
        <v>0</v>
      </c>
      <c r="AK64" s="37"/>
      <c r="AL64" s="37"/>
      <c r="AM64" s="37"/>
      <c r="AN64" s="37"/>
      <c r="AO64" s="37"/>
      <c r="AP64" s="37"/>
      <c r="AQ64" s="37"/>
      <c r="AR64" s="37"/>
      <c r="AS64" s="37"/>
      <c r="AT64" s="37"/>
      <c r="AU64" s="37"/>
      <c r="AV64" s="37"/>
      <c r="AW64" s="37"/>
      <c r="AX64" s="37"/>
      <c r="AY64" s="37"/>
      <c r="AZ64" s="37"/>
      <c r="BA64" s="37"/>
      <c r="BB64" s="37"/>
      <c r="BC64" s="37"/>
      <c r="BD64" s="37"/>
      <c r="BE64" s="37"/>
      <c r="BF64" s="37"/>
      <c r="BG64" s="37"/>
      <c r="BH64" s="37"/>
      <c r="BI64" s="37"/>
      <c r="BJ64" s="37"/>
      <c r="BK64" s="37"/>
      <c r="BL64" s="37"/>
      <c r="BM64" s="37"/>
      <c r="BN64" s="37"/>
      <c r="BO64" s="37"/>
      <c r="BP64" s="37"/>
      <c r="BQ64" s="81">
        <f t="shared" si="1"/>
        <v>0</v>
      </c>
      <c r="BR64" s="37"/>
      <c r="BS64" s="37"/>
      <c r="BT64" s="37"/>
      <c r="BU64" s="37"/>
      <c r="BV64" s="37"/>
      <c r="BW64" s="37"/>
      <c r="BX64" s="37"/>
      <c r="BY64" s="37"/>
      <c r="BZ64" s="37"/>
      <c r="CA64" s="37"/>
      <c r="CB64" s="37"/>
      <c r="CC64" s="37"/>
      <c r="CD64" s="37"/>
      <c r="CE64" s="37"/>
      <c r="CF64" s="37"/>
      <c r="CG64" s="37"/>
      <c r="CH64" s="37"/>
      <c r="CI64" s="37"/>
      <c r="CJ64" s="37"/>
      <c r="CK64" s="37"/>
      <c r="CL64" s="37"/>
      <c r="CM64" s="37"/>
      <c r="CN64" s="37"/>
      <c r="CO64" s="37"/>
      <c r="CP64" s="37"/>
      <c r="CQ64" s="37"/>
      <c r="CR64" s="37"/>
      <c r="CS64" s="37"/>
      <c r="CT64" s="37"/>
      <c r="CU64" s="37"/>
      <c r="CV64" s="37"/>
      <c r="CW64" s="37"/>
      <c r="CX64" s="81">
        <f t="shared" si="2"/>
        <v>0</v>
      </c>
      <c r="CY64" s="37"/>
      <c r="CZ64" s="37"/>
      <c r="DA64" s="37"/>
      <c r="DB64" s="37"/>
      <c r="DC64" s="37"/>
      <c r="DD64" s="37"/>
      <c r="DE64" s="37"/>
      <c r="DF64" s="37"/>
      <c r="DG64" s="37"/>
      <c r="DH64" s="37"/>
      <c r="DI64" s="37"/>
      <c r="DJ64" s="37"/>
      <c r="DK64" s="37"/>
      <c r="DL64" s="37"/>
      <c r="DM64" s="37"/>
      <c r="DN64" s="37"/>
      <c r="DO64" s="37"/>
      <c r="DP64" s="37"/>
      <c r="DQ64" s="37"/>
      <c r="DR64" s="37"/>
      <c r="DS64" s="37"/>
      <c r="DT64" s="37"/>
      <c r="DU64" s="37"/>
      <c r="DV64" s="37"/>
      <c r="DW64" s="37"/>
      <c r="DX64" s="37"/>
      <c r="DY64" s="37"/>
      <c r="DZ64" s="37"/>
      <c r="EA64" s="37"/>
      <c r="EB64" s="37"/>
      <c r="EC64" s="37"/>
      <c r="ED64" s="37"/>
      <c r="EE64" s="81">
        <f t="shared" si="3"/>
        <v>0</v>
      </c>
      <c r="EF64" s="37"/>
      <c r="EG64" s="37"/>
      <c r="EH64" s="37"/>
      <c r="EI64" s="37"/>
      <c r="EJ64" s="37"/>
      <c r="EK64" s="37"/>
      <c r="EL64" s="37"/>
      <c r="EM64" s="37"/>
      <c r="EN64" s="37"/>
      <c r="EO64" s="37"/>
      <c r="EP64" s="37"/>
      <c r="EQ64" s="37"/>
      <c r="ER64" s="37"/>
      <c r="ES64" s="37"/>
      <c r="ET64" s="37"/>
      <c r="EU64" s="37"/>
      <c r="EV64" s="37"/>
      <c r="EW64" s="37"/>
      <c r="EX64" s="37"/>
      <c r="EY64" s="37"/>
      <c r="EZ64" s="37"/>
      <c r="FA64" s="37"/>
      <c r="FB64" s="37"/>
      <c r="FC64" s="37"/>
      <c r="FD64" s="37"/>
      <c r="FE64" s="37"/>
      <c r="FF64" s="37"/>
      <c r="FG64" s="37"/>
      <c r="FH64" s="37"/>
      <c r="FI64" s="37"/>
      <c r="FJ64" s="37"/>
      <c r="FK64" s="37"/>
      <c r="FL64" s="81">
        <f t="shared" si="4"/>
        <v>0</v>
      </c>
      <c r="FM64" s="37"/>
      <c r="FN64" s="37"/>
      <c r="FO64" s="37"/>
      <c r="FP64" s="37"/>
      <c r="FQ64" s="37"/>
      <c r="FR64" s="37"/>
      <c r="FS64" s="37"/>
      <c r="FT64" s="37"/>
      <c r="FU64" s="37"/>
      <c r="FV64" s="37"/>
      <c r="FW64" s="37"/>
      <c r="FX64" s="37"/>
      <c r="FY64" s="37"/>
      <c r="FZ64" s="37"/>
      <c r="GA64" s="37"/>
      <c r="GB64" s="37"/>
      <c r="GC64" s="37"/>
      <c r="GD64" s="37"/>
      <c r="GE64" s="37"/>
      <c r="GF64" s="37"/>
      <c r="GG64" s="37"/>
      <c r="GH64" s="37"/>
      <c r="GI64" s="37"/>
      <c r="GJ64" s="37"/>
      <c r="GK64" s="37"/>
      <c r="GL64" s="37"/>
      <c r="GM64" s="37"/>
      <c r="GN64" s="37"/>
      <c r="GO64" s="37"/>
      <c r="GP64" s="37"/>
      <c r="GQ64" s="37"/>
      <c r="GR64" s="37"/>
      <c r="GS64" s="81">
        <f t="shared" si="5"/>
        <v>0</v>
      </c>
      <c r="GT64" s="37"/>
      <c r="GU64" s="37"/>
      <c r="GV64" s="37"/>
      <c r="GW64" s="37"/>
      <c r="GX64" s="37"/>
      <c r="GY64" s="37"/>
      <c r="GZ64" s="37"/>
      <c r="HA64" s="37"/>
      <c r="HB64" s="37"/>
      <c r="HC64" s="37"/>
      <c r="HD64" s="37"/>
      <c r="HE64" s="37"/>
      <c r="HF64" s="37"/>
      <c r="HG64" s="37"/>
      <c r="HH64" s="37"/>
      <c r="HI64" s="37"/>
      <c r="HJ64" s="37"/>
      <c r="HK64" s="37"/>
      <c r="HL64" s="37"/>
      <c r="HM64" s="37"/>
      <c r="HN64" s="37"/>
      <c r="HO64" s="37"/>
      <c r="HP64" s="37"/>
      <c r="HQ64" s="37"/>
      <c r="HR64" s="37"/>
      <c r="HS64" s="37"/>
      <c r="HT64" s="37"/>
      <c r="HU64" s="37"/>
      <c r="HV64" s="37"/>
      <c r="HW64" s="37"/>
      <c r="HX64" s="37"/>
      <c r="HY64" s="37"/>
      <c r="HZ64" s="81">
        <f t="shared" si="6"/>
        <v>0</v>
      </c>
    </row>
    <row r="65" spans="1:234" ht="15" customHeight="1">
      <c r="A65" s="440"/>
      <c r="B65" s="91" t="s">
        <v>671</v>
      </c>
      <c r="C65" s="124">
        <v>41698</v>
      </c>
      <c r="D65" s="207"/>
      <c r="E65" s="216"/>
      <c r="F65" s="216"/>
      <c r="G65" s="216"/>
      <c r="H65" s="216"/>
      <c r="I65" s="216"/>
      <c r="J65" s="216"/>
      <c r="K65" s="216"/>
      <c r="L65" s="216"/>
      <c r="M65" s="216"/>
      <c r="N65" s="216"/>
      <c r="O65" s="216"/>
      <c r="P65" s="216"/>
      <c r="Q65" s="216"/>
      <c r="R65" s="216"/>
      <c r="S65" s="216"/>
      <c r="T65" s="216"/>
      <c r="U65" s="216"/>
      <c r="V65" s="216"/>
      <c r="W65" s="216"/>
      <c r="X65" s="216"/>
      <c r="Y65" s="216"/>
      <c r="Z65" s="216"/>
      <c r="AA65" s="225"/>
      <c r="AB65" s="216"/>
      <c r="AC65" s="216"/>
      <c r="AD65" s="216"/>
      <c r="AE65" s="216"/>
      <c r="AF65" s="216"/>
      <c r="AG65" s="216"/>
      <c r="AH65" s="216"/>
      <c r="AI65" s="216"/>
      <c r="AJ65" s="81">
        <f t="shared" si="0"/>
        <v>0</v>
      </c>
      <c r="AK65" s="37"/>
      <c r="AL65" s="37"/>
      <c r="AM65" s="37"/>
      <c r="AN65" s="37"/>
      <c r="AO65" s="37"/>
      <c r="AP65" s="37"/>
      <c r="AQ65" s="37"/>
      <c r="AR65" s="37"/>
      <c r="AS65" s="37"/>
      <c r="AT65" s="37"/>
      <c r="AU65" s="37"/>
      <c r="AV65" s="37"/>
      <c r="AW65" s="37"/>
      <c r="AX65" s="37"/>
      <c r="AY65" s="37"/>
      <c r="AZ65" s="37"/>
      <c r="BA65" s="37"/>
      <c r="BB65" s="37"/>
      <c r="BC65" s="37"/>
      <c r="BD65" s="37"/>
      <c r="BE65" s="37"/>
      <c r="BF65" s="37"/>
      <c r="BG65" s="37"/>
      <c r="BH65" s="37"/>
      <c r="BI65" s="37"/>
      <c r="BJ65" s="37"/>
      <c r="BK65" s="37"/>
      <c r="BL65" s="37"/>
      <c r="BM65" s="37"/>
      <c r="BN65" s="37"/>
      <c r="BO65" s="37"/>
      <c r="BP65" s="37"/>
      <c r="BQ65" s="81">
        <f t="shared" si="1"/>
        <v>0</v>
      </c>
      <c r="BR65" s="37"/>
      <c r="BS65" s="37"/>
      <c r="BT65" s="37"/>
      <c r="BU65" s="37"/>
      <c r="BV65" s="37"/>
      <c r="BW65" s="37"/>
      <c r="BX65" s="37"/>
      <c r="BY65" s="37"/>
      <c r="BZ65" s="37"/>
      <c r="CA65" s="37"/>
      <c r="CB65" s="37"/>
      <c r="CC65" s="37"/>
      <c r="CD65" s="37"/>
      <c r="CE65" s="37"/>
      <c r="CF65" s="37"/>
      <c r="CG65" s="37"/>
      <c r="CH65" s="37"/>
      <c r="CI65" s="37"/>
      <c r="CJ65" s="37"/>
      <c r="CK65" s="37"/>
      <c r="CL65" s="37"/>
      <c r="CM65" s="37"/>
      <c r="CN65" s="37"/>
      <c r="CO65" s="37"/>
      <c r="CP65" s="37"/>
      <c r="CQ65" s="37"/>
      <c r="CR65" s="37"/>
      <c r="CS65" s="37"/>
      <c r="CT65" s="37"/>
      <c r="CU65" s="37"/>
      <c r="CV65" s="37"/>
      <c r="CW65" s="37"/>
      <c r="CX65" s="81">
        <f t="shared" si="2"/>
        <v>0</v>
      </c>
      <c r="CY65" s="37"/>
      <c r="CZ65" s="37"/>
      <c r="DA65" s="37"/>
      <c r="DB65" s="37"/>
      <c r="DC65" s="37"/>
      <c r="DD65" s="37"/>
      <c r="DE65" s="37"/>
      <c r="DF65" s="37"/>
      <c r="DG65" s="37"/>
      <c r="DH65" s="37"/>
      <c r="DI65" s="37"/>
      <c r="DJ65" s="37"/>
      <c r="DK65" s="37"/>
      <c r="DL65" s="37"/>
      <c r="DM65" s="37"/>
      <c r="DN65" s="37"/>
      <c r="DO65" s="37"/>
      <c r="DP65" s="37"/>
      <c r="DQ65" s="37"/>
      <c r="DR65" s="37"/>
      <c r="DS65" s="37"/>
      <c r="DT65" s="37"/>
      <c r="DU65" s="37"/>
      <c r="DV65" s="37"/>
      <c r="DW65" s="37"/>
      <c r="DX65" s="37"/>
      <c r="DY65" s="37"/>
      <c r="DZ65" s="37"/>
      <c r="EA65" s="37"/>
      <c r="EB65" s="37"/>
      <c r="EC65" s="37"/>
      <c r="ED65" s="37"/>
      <c r="EE65" s="81">
        <f t="shared" si="3"/>
        <v>0</v>
      </c>
      <c r="EF65" s="37"/>
      <c r="EG65" s="37"/>
      <c r="EH65" s="37"/>
      <c r="EI65" s="37"/>
      <c r="EJ65" s="37"/>
      <c r="EK65" s="37"/>
      <c r="EL65" s="37"/>
      <c r="EM65" s="37"/>
      <c r="EN65" s="37"/>
      <c r="EO65" s="37"/>
      <c r="EP65" s="37"/>
      <c r="EQ65" s="37"/>
      <c r="ER65" s="37"/>
      <c r="ES65" s="37"/>
      <c r="ET65" s="37"/>
      <c r="EU65" s="37"/>
      <c r="EV65" s="37"/>
      <c r="EW65" s="37"/>
      <c r="EX65" s="37"/>
      <c r="EY65" s="37"/>
      <c r="EZ65" s="37"/>
      <c r="FA65" s="37"/>
      <c r="FB65" s="37"/>
      <c r="FC65" s="37"/>
      <c r="FD65" s="37"/>
      <c r="FE65" s="37"/>
      <c r="FF65" s="37"/>
      <c r="FG65" s="37"/>
      <c r="FH65" s="37"/>
      <c r="FI65" s="37"/>
      <c r="FJ65" s="37"/>
      <c r="FK65" s="37"/>
      <c r="FL65" s="81">
        <f t="shared" si="4"/>
        <v>0</v>
      </c>
      <c r="FM65" s="37"/>
      <c r="FN65" s="37"/>
      <c r="FO65" s="37"/>
      <c r="FP65" s="37"/>
      <c r="FQ65" s="37"/>
      <c r="FR65" s="37"/>
      <c r="FS65" s="37"/>
      <c r="FT65" s="37"/>
      <c r="FU65" s="37"/>
      <c r="FV65" s="37"/>
      <c r="FW65" s="37"/>
      <c r="FX65" s="37"/>
      <c r="FY65" s="37"/>
      <c r="FZ65" s="37"/>
      <c r="GA65" s="37"/>
      <c r="GB65" s="37"/>
      <c r="GC65" s="37"/>
      <c r="GD65" s="37"/>
      <c r="GE65" s="37"/>
      <c r="GF65" s="37"/>
      <c r="GG65" s="37"/>
      <c r="GH65" s="37"/>
      <c r="GI65" s="37"/>
      <c r="GJ65" s="37"/>
      <c r="GK65" s="37"/>
      <c r="GL65" s="37"/>
      <c r="GM65" s="37"/>
      <c r="GN65" s="37"/>
      <c r="GO65" s="37"/>
      <c r="GP65" s="37"/>
      <c r="GQ65" s="37"/>
      <c r="GR65" s="37"/>
      <c r="GS65" s="81">
        <f t="shared" si="5"/>
        <v>0</v>
      </c>
      <c r="GT65" s="37"/>
      <c r="GU65" s="37"/>
      <c r="GV65" s="37"/>
      <c r="GW65" s="37"/>
      <c r="GX65" s="37"/>
      <c r="GY65" s="37"/>
      <c r="GZ65" s="37"/>
      <c r="HA65" s="37"/>
      <c r="HB65" s="37"/>
      <c r="HC65" s="37"/>
      <c r="HD65" s="37"/>
      <c r="HE65" s="37"/>
      <c r="HF65" s="37"/>
      <c r="HG65" s="37"/>
      <c r="HH65" s="37"/>
      <c r="HI65" s="37"/>
      <c r="HJ65" s="37"/>
      <c r="HK65" s="37"/>
      <c r="HL65" s="37"/>
      <c r="HM65" s="37"/>
      <c r="HN65" s="37"/>
      <c r="HO65" s="37"/>
      <c r="HP65" s="37"/>
      <c r="HQ65" s="37"/>
      <c r="HR65" s="37"/>
      <c r="HS65" s="37"/>
      <c r="HT65" s="37"/>
      <c r="HU65" s="37"/>
      <c r="HV65" s="37"/>
      <c r="HW65" s="37"/>
      <c r="HX65" s="37"/>
      <c r="HY65" s="37"/>
      <c r="HZ65" s="81">
        <f t="shared" si="6"/>
        <v>0</v>
      </c>
    </row>
    <row r="66" spans="1:234" ht="15" customHeight="1" thickBot="1">
      <c r="A66" s="440"/>
      <c r="B66" s="91" t="s">
        <v>672</v>
      </c>
      <c r="C66" s="125">
        <v>41729</v>
      </c>
      <c r="D66" s="208"/>
      <c r="E66" s="217"/>
      <c r="F66" s="217"/>
      <c r="G66" s="217"/>
      <c r="H66" s="217"/>
      <c r="I66" s="217"/>
      <c r="J66" s="217"/>
      <c r="K66" s="217"/>
      <c r="L66" s="217"/>
      <c r="M66" s="217"/>
      <c r="N66" s="217"/>
      <c r="O66" s="217"/>
      <c r="P66" s="217"/>
      <c r="Q66" s="217"/>
      <c r="R66" s="217"/>
      <c r="S66" s="217"/>
      <c r="T66" s="217"/>
      <c r="U66" s="217"/>
      <c r="V66" s="217"/>
      <c r="W66" s="217"/>
      <c r="X66" s="217"/>
      <c r="Y66" s="217"/>
      <c r="Z66" s="217"/>
      <c r="AA66" s="226"/>
      <c r="AB66" s="217"/>
      <c r="AC66" s="217"/>
      <c r="AD66" s="217"/>
      <c r="AE66" s="217"/>
      <c r="AF66" s="217"/>
      <c r="AG66" s="217"/>
      <c r="AH66" s="217"/>
      <c r="AI66" s="217"/>
      <c r="AJ66" s="84">
        <f t="shared" si="0"/>
        <v>0</v>
      </c>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84">
        <f t="shared" si="1"/>
        <v>0</v>
      </c>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84">
        <f t="shared" si="2"/>
        <v>0</v>
      </c>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84">
        <f t="shared" si="3"/>
        <v>0</v>
      </c>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84">
        <f t="shared" si="4"/>
        <v>0</v>
      </c>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84">
        <f t="shared" si="5"/>
        <v>0</v>
      </c>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84">
        <f t="shared" si="6"/>
        <v>0</v>
      </c>
    </row>
    <row r="67" spans="1:234" ht="15" customHeight="1" thickTop="1">
      <c r="A67" s="440"/>
      <c r="B67" s="93" t="s">
        <v>674</v>
      </c>
      <c r="C67" s="123">
        <v>41759</v>
      </c>
      <c r="D67" s="209"/>
      <c r="E67" s="218"/>
      <c r="F67" s="218"/>
      <c r="G67" s="218"/>
      <c r="H67" s="218"/>
      <c r="I67" s="218"/>
      <c r="J67" s="218"/>
      <c r="K67" s="218"/>
      <c r="L67" s="218"/>
      <c r="M67" s="218"/>
      <c r="N67" s="218"/>
      <c r="O67" s="218"/>
      <c r="P67" s="218"/>
      <c r="Q67" s="218"/>
      <c r="R67" s="218"/>
      <c r="S67" s="218"/>
      <c r="T67" s="218"/>
      <c r="U67" s="218"/>
      <c r="V67" s="218"/>
      <c r="W67" s="218"/>
      <c r="X67" s="218"/>
      <c r="Y67" s="218"/>
      <c r="Z67" s="218"/>
      <c r="AA67" s="227"/>
      <c r="AB67" s="218"/>
      <c r="AC67" s="218"/>
      <c r="AD67" s="218"/>
      <c r="AE67" s="218"/>
      <c r="AF67" s="218"/>
      <c r="AG67" s="218"/>
      <c r="AH67" s="218"/>
      <c r="AI67" s="218"/>
      <c r="AJ67" s="83">
        <f t="shared" si="0"/>
        <v>0</v>
      </c>
      <c r="AK67" s="45"/>
      <c r="AL67" s="45"/>
      <c r="AM67" s="45"/>
      <c r="AN67" s="45"/>
      <c r="AO67" s="45"/>
      <c r="AP67" s="45"/>
      <c r="AQ67" s="45"/>
      <c r="AR67" s="45"/>
      <c r="AS67" s="45"/>
      <c r="AT67" s="45"/>
      <c r="AU67" s="45"/>
      <c r="AV67" s="45"/>
      <c r="AW67" s="45"/>
      <c r="AX67" s="45"/>
      <c r="AY67" s="45"/>
      <c r="AZ67" s="45"/>
      <c r="BA67" s="45"/>
      <c r="BB67" s="45"/>
      <c r="BC67" s="45"/>
      <c r="BD67" s="45"/>
      <c r="BE67" s="45"/>
      <c r="BF67" s="45"/>
      <c r="BG67" s="45"/>
      <c r="BH67" s="45"/>
      <c r="BI67" s="45"/>
      <c r="BJ67" s="45"/>
      <c r="BK67" s="45"/>
      <c r="BL67" s="45"/>
      <c r="BM67" s="45"/>
      <c r="BN67" s="45"/>
      <c r="BO67" s="45"/>
      <c r="BP67" s="45"/>
      <c r="BQ67" s="83">
        <f t="shared" si="1"/>
        <v>0</v>
      </c>
      <c r="BR67" s="45"/>
      <c r="BS67" s="45"/>
      <c r="BT67" s="45"/>
      <c r="BU67" s="45"/>
      <c r="BV67" s="45"/>
      <c r="BW67" s="45"/>
      <c r="BX67" s="45"/>
      <c r="BY67" s="45"/>
      <c r="BZ67" s="45"/>
      <c r="CA67" s="45"/>
      <c r="CB67" s="45"/>
      <c r="CC67" s="45"/>
      <c r="CD67" s="45"/>
      <c r="CE67" s="45"/>
      <c r="CF67" s="45"/>
      <c r="CG67" s="45"/>
      <c r="CH67" s="45"/>
      <c r="CI67" s="45"/>
      <c r="CJ67" s="45"/>
      <c r="CK67" s="45"/>
      <c r="CL67" s="45"/>
      <c r="CM67" s="45"/>
      <c r="CN67" s="45"/>
      <c r="CO67" s="45"/>
      <c r="CP67" s="45"/>
      <c r="CQ67" s="45"/>
      <c r="CR67" s="45"/>
      <c r="CS67" s="45"/>
      <c r="CT67" s="45"/>
      <c r="CU67" s="45"/>
      <c r="CV67" s="45"/>
      <c r="CW67" s="45"/>
      <c r="CX67" s="83">
        <f t="shared" si="2"/>
        <v>0</v>
      </c>
      <c r="CY67" s="45"/>
      <c r="CZ67" s="45"/>
      <c r="DA67" s="45"/>
      <c r="DB67" s="45"/>
      <c r="DC67" s="45"/>
      <c r="DD67" s="45"/>
      <c r="DE67" s="45"/>
      <c r="DF67" s="45"/>
      <c r="DG67" s="45"/>
      <c r="DH67" s="45"/>
      <c r="DI67" s="45"/>
      <c r="DJ67" s="45"/>
      <c r="DK67" s="45"/>
      <c r="DL67" s="45"/>
      <c r="DM67" s="45"/>
      <c r="DN67" s="45"/>
      <c r="DO67" s="45"/>
      <c r="DP67" s="45"/>
      <c r="DQ67" s="45"/>
      <c r="DR67" s="45"/>
      <c r="DS67" s="45"/>
      <c r="DT67" s="45"/>
      <c r="DU67" s="45"/>
      <c r="DV67" s="45"/>
      <c r="DW67" s="45"/>
      <c r="DX67" s="45"/>
      <c r="DY67" s="45"/>
      <c r="DZ67" s="45"/>
      <c r="EA67" s="45"/>
      <c r="EB67" s="45"/>
      <c r="EC67" s="45"/>
      <c r="ED67" s="45"/>
      <c r="EE67" s="83">
        <f t="shared" si="3"/>
        <v>0</v>
      </c>
      <c r="EF67" s="45"/>
      <c r="EG67" s="45"/>
      <c r="EH67" s="45"/>
      <c r="EI67" s="45"/>
      <c r="EJ67" s="45"/>
      <c r="EK67" s="45"/>
      <c r="EL67" s="45"/>
      <c r="EM67" s="45"/>
      <c r="EN67" s="45"/>
      <c r="EO67" s="45"/>
      <c r="EP67" s="45"/>
      <c r="EQ67" s="45"/>
      <c r="ER67" s="45"/>
      <c r="ES67" s="45"/>
      <c r="ET67" s="45"/>
      <c r="EU67" s="45"/>
      <c r="EV67" s="45"/>
      <c r="EW67" s="45"/>
      <c r="EX67" s="45"/>
      <c r="EY67" s="45"/>
      <c r="EZ67" s="45"/>
      <c r="FA67" s="45"/>
      <c r="FB67" s="45"/>
      <c r="FC67" s="45"/>
      <c r="FD67" s="45"/>
      <c r="FE67" s="45"/>
      <c r="FF67" s="45"/>
      <c r="FG67" s="45"/>
      <c r="FH67" s="45"/>
      <c r="FI67" s="45"/>
      <c r="FJ67" s="45"/>
      <c r="FK67" s="45"/>
      <c r="FL67" s="83">
        <f t="shared" si="4"/>
        <v>0</v>
      </c>
      <c r="FM67" s="45"/>
      <c r="FN67" s="45"/>
      <c r="FO67" s="45"/>
      <c r="FP67" s="45"/>
      <c r="FQ67" s="45"/>
      <c r="FR67" s="45"/>
      <c r="FS67" s="45"/>
      <c r="FT67" s="45"/>
      <c r="FU67" s="45"/>
      <c r="FV67" s="45"/>
      <c r="FW67" s="45"/>
      <c r="FX67" s="45"/>
      <c r="FY67" s="45"/>
      <c r="FZ67" s="45"/>
      <c r="GA67" s="45"/>
      <c r="GB67" s="45"/>
      <c r="GC67" s="45"/>
      <c r="GD67" s="45"/>
      <c r="GE67" s="45"/>
      <c r="GF67" s="45"/>
      <c r="GG67" s="45"/>
      <c r="GH67" s="45"/>
      <c r="GI67" s="45"/>
      <c r="GJ67" s="45"/>
      <c r="GK67" s="45"/>
      <c r="GL67" s="45"/>
      <c r="GM67" s="45"/>
      <c r="GN67" s="45"/>
      <c r="GO67" s="45"/>
      <c r="GP67" s="45"/>
      <c r="GQ67" s="45"/>
      <c r="GR67" s="45"/>
      <c r="GS67" s="83">
        <f t="shared" si="5"/>
        <v>0</v>
      </c>
      <c r="GT67" s="45"/>
      <c r="GU67" s="45"/>
      <c r="GV67" s="45"/>
      <c r="GW67" s="45"/>
      <c r="GX67" s="45"/>
      <c r="GY67" s="45"/>
      <c r="GZ67" s="45"/>
      <c r="HA67" s="45"/>
      <c r="HB67" s="45"/>
      <c r="HC67" s="45"/>
      <c r="HD67" s="45"/>
      <c r="HE67" s="45"/>
      <c r="HF67" s="45"/>
      <c r="HG67" s="45"/>
      <c r="HH67" s="45"/>
      <c r="HI67" s="45"/>
      <c r="HJ67" s="45"/>
      <c r="HK67" s="45"/>
      <c r="HL67" s="45"/>
      <c r="HM67" s="45"/>
      <c r="HN67" s="45"/>
      <c r="HO67" s="45"/>
      <c r="HP67" s="45"/>
      <c r="HQ67" s="45"/>
      <c r="HR67" s="45"/>
      <c r="HS67" s="45"/>
      <c r="HT67" s="45"/>
      <c r="HU67" s="45"/>
      <c r="HV67" s="45"/>
      <c r="HW67" s="45"/>
      <c r="HX67" s="45"/>
      <c r="HY67" s="45"/>
      <c r="HZ67" s="83">
        <f t="shared" si="6"/>
        <v>0</v>
      </c>
    </row>
    <row r="68" spans="1:234" ht="15" customHeight="1">
      <c r="A68" s="440"/>
      <c r="B68" s="91" t="s">
        <v>675</v>
      </c>
      <c r="C68" s="124">
        <v>41790</v>
      </c>
      <c r="D68" s="207"/>
      <c r="E68" s="216"/>
      <c r="F68" s="216"/>
      <c r="G68" s="216"/>
      <c r="H68" s="216"/>
      <c r="I68" s="216"/>
      <c r="J68" s="216"/>
      <c r="K68" s="216"/>
      <c r="L68" s="216"/>
      <c r="M68" s="216"/>
      <c r="N68" s="216"/>
      <c r="O68" s="216"/>
      <c r="P68" s="216"/>
      <c r="Q68" s="216"/>
      <c r="R68" s="216"/>
      <c r="S68" s="216"/>
      <c r="T68" s="216"/>
      <c r="U68" s="216"/>
      <c r="V68" s="216"/>
      <c r="W68" s="216"/>
      <c r="X68" s="216"/>
      <c r="Y68" s="216"/>
      <c r="Z68" s="216"/>
      <c r="AA68" s="225"/>
      <c r="AB68" s="216"/>
      <c r="AC68" s="216"/>
      <c r="AD68" s="216"/>
      <c r="AE68" s="216"/>
      <c r="AF68" s="216"/>
      <c r="AG68" s="216"/>
      <c r="AH68" s="216"/>
      <c r="AI68" s="216"/>
      <c r="AJ68" s="81">
        <f t="shared" si="0"/>
        <v>0</v>
      </c>
      <c r="AK68" s="37"/>
      <c r="AL68" s="37"/>
      <c r="AM68" s="37"/>
      <c r="AN68" s="37"/>
      <c r="AO68" s="37"/>
      <c r="AP68" s="37"/>
      <c r="AQ68" s="37"/>
      <c r="AR68" s="37"/>
      <c r="AS68" s="37"/>
      <c r="AT68" s="37"/>
      <c r="AU68" s="37"/>
      <c r="AV68" s="37"/>
      <c r="AW68" s="37"/>
      <c r="AX68" s="37"/>
      <c r="AY68" s="37"/>
      <c r="AZ68" s="37"/>
      <c r="BA68" s="37"/>
      <c r="BB68" s="37"/>
      <c r="BC68" s="37"/>
      <c r="BD68" s="37"/>
      <c r="BE68" s="37"/>
      <c r="BF68" s="37"/>
      <c r="BG68" s="37"/>
      <c r="BH68" s="37"/>
      <c r="BI68" s="37"/>
      <c r="BJ68" s="37"/>
      <c r="BK68" s="37"/>
      <c r="BL68" s="37"/>
      <c r="BM68" s="37"/>
      <c r="BN68" s="37"/>
      <c r="BO68" s="37"/>
      <c r="BP68" s="37"/>
      <c r="BQ68" s="81">
        <f t="shared" si="1"/>
        <v>0</v>
      </c>
      <c r="BR68" s="37"/>
      <c r="BS68" s="37"/>
      <c r="BT68" s="37"/>
      <c r="BU68" s="37"/>
      <c r="BV68" s="37"/>
      <c r="BW68" s="37"/>
      <c r="BX68" s="37"/>
      <c r="BY68" s="37"/>
      <c r="BZ68" s="37"/>
      <c r="CA68" s="37"/>
      <c r="CB68" s="37"/>
      <c r="CC68" s="37"/>
      <c r="CD68" s="37"/>
      <c r="CE68" s="37"/>
      <c r="CF68" s="37"/>
      <c r="CG68" s="37"/>
      <c r="CH68" s="37"/>
      <c r="CI68" s="37"/>
      <c r="CJ68" s="37"/>
      <c r="CK68" s="37"/>
      <c r="CL68" s="37"/>
      <c r="CM68" s="37"/>
      <c r="CN68" s="37"/>
      <c r="CO68" s="37"/>
      <c r="CP68" s="37"/>
      <c r="CQ68" s="37"/>
      <c r="CR68" s="37"/>
      <c r="CS68" s="37"/>
      <c r="CT68" s="37"/>
      <c r="CU68" s="37"/>
      <c r="CV68" s="37"/>
      <c r="CW68" s="37"/>
      <c r="CX68" s="81">
        <f t="shared" si="2"/>
        <v>0</v>
      </c>
      <c r="CY68" s="37"/>
      <c r="CZ68" s="37"/>
      <c r="DA68" s="37"/>
      <c r="DB68" s="37"/>
      <c r="DC68" s="37"/>
      <c r="DD68" s="37"/>
      <c r="DE68" s="37"/>
      <c r="DF68" s="37"/>
      <c r="DG68" s="37"/>
      <c r="DH68" s="37"/>
      <c r="DI68" s="37"/>
      <c r="DJ68" s="37"/>
      <c r="DK68" s="37"/>
      <c r="DL68" s="37"/>
      <c r="DM68" s="37"/>
      <c r="DN68" s="37"/>
      <c r="DO68" s="37"/>
      <c r="DP68" s="37"/>
      <c r="DQ68" s="37"/>
      <c r="DR68" s="37"/>
      <c r="DS68" s="37"/>
      <c r="DT68" s="37"/>
      <c r="DU68" s="37"/>
      <c r="DV68" s="37"/>
      <c r="DW68" s="37"/>
      <c r="DX68" s="37"/>
      <c r="DY68" s="37"/>
      <c r="DZ68" s="37"/>
      <c r="EA68" s="37"/>
      <c r="EB68" s="37"/>
      <c r="EC68" s="37"/>
      <c r="ED68" s="37"/>
      <c r="EE68" s="81">
        <f t="shared" si="3"/>
        <v>0</v>
      </c>
      <c r="EF68" s="37"/>
      <c r="EG68" s="37"/>
      <c r="EH68" s="37"/>
      <c r="EI68" s="37"/>
      <c r="EJ68" s="37"/>
      <c r="EK68" s="37"/>
      <c r="EL68" s="37"/>
      <c r="EM68" s="37"/>
      <c r="EN68" s="37"/>
      <c r="EO68" s="37"/>
      <c r="EP68" s="37"/>
      <c r="EQ68" s="37"/>
      <c r="ER68" s="37"/>
      <c r="ES68" s="37"/>
      <c r="ET68" s="37"/>
      <c r="EU68" s="37"/>
      <c r="EV68" s="37"/>
      <c r="EW68" s="37"/>
      <c r="EX68" s="37"/>
      <c r="EY68" s="37"/>
      <c r="EZ68" s="37"/>
      <c r="FA68" s="37"/>
      <c r="FB68" s="37"/>
      <c r="FC68" s="37"/>
      <c r="FD68" s="37"/>
      <c r="FE68" s="37"/>
      <c r="FF68" s="37"/>
      <c r="FG68" s="37"/>
      <c r="FH68" s="37"/>
      <c r="FI68" s="37"/>
      <c r="FJ68" s="37"/>
      <c r="FK68" s="37"/>
      <c r="FL68" s="81">
        <f t="shared" si="4"/>
        <v>0</v>
      </c>
      <c r="FM68" s="37"/>
      <c r="FN68" s="37"/>
      <c r="FO68" s="37"/>
      <c r="FP68" s="37"/>
      <c r="FQ68" s="37"/>
      <c r="FR68" s="37"/>
      <c r="FS68" s="37"/>
      <c r="FT68" s="37"/>
      <c r="FU68" s="37"/>
      <c r="FV68" s="37"/>
      <c r="FW68" s="37"/>
      <c r="FX68" s="37"/>
      <c r="FY68" s="37"/>
      <c r="FZ68" s="37"/>
      <c r="GA68" s="37"/>
      <c r="GB68" s="37"/>
      <c r="GC68" s="37"/>
      <c r="GD68" s="37"/>
      <c r="GE68" s="37"/>
      <c r="GF68" s="37"/>
      <c r="GG68" s="37"/>
      <c r="GH68" s="37"/>
      <c r="GI68" s="37"/>
      <c r="GJ68" s="37"/>
      <c r="GK68" s="37"/>
      <c r="GL68" s="37"/>
      <c r="GM68" s="37"/>
      <c r="GN68" s="37"/>
      <c r="GO68" s="37"/>
      <c r="GP68" s="37"/>
      <c r="GQ68" s="37"/>
      <c r="GR68" s="37"/>
      <c r="GS68" s="81">
        <f t="shared" si="5"/>
        <v>0</v>
      </c>
      <c r="GT68" s="37"/>
      <c r="GU68" s="37"/>
      <c r="GV68" s="37"/>
      <c r="GW68" s="37"/>
      <c r="GX68" s="37"/>
      <c r="GY68" s="37"/>
      <c r="GZ68" s="37"/>
      <c r="HA68" s="37"/>
      <c r="HB68" s="37"/>
      <c r="HC68" s="37"/>
      <c r="HD68" s="37"/>
      <c r="HE68" s="37"/>
      <c r="HF68" s="37"/>
      <c r="HG68" s="37"/>
      <c r="HH68" s="37"/>
      <c r="HI68" s="37"/>
      <c r="HJ68" s="37"/>
      <c r="HK68" s="37"/>
      <c r="HL68" s="37"/>
      <c r="HM68" s="37"/>
      <c r="HN68" s="37"/>
      <c r="HO68" s="37"/>
      <c r="HP68" s="37"/>
      <c r="HQ68" s="37"/>
      <c r="HR68" s="37"/>
      <c r="HS68" s="37"/>
      <c r="HT68" s="37"/>
      <c r="HU68" s="37"/>
      <c r="HV68" s="37"/>
      <c r="HW68" s="37"/>
      <c r="HX68" s="37"/>
      <c r="HY68" s="37"/>
      <c r="HZ68" s="81">
        <f t="shared" si="6"/>
        <v>0</v>
      </c>
    </row>
    <row r="69" spans="1:234" ht="15" customHeight="1">
      <c r="A69" s="440"/>
      <c r="B69" s="91" t="s">
        <v>676</v>
      </c>
      <c r="C69" s="124">
        <v>41820</v>
      </c>
      <c r="D69" s="207"/>
      <c r="E69" s="216"/>
      <c r="F69" s="216"/>
      <c r="G69" s="216"/>
      <c r="H69" s="216"/>
      <c r="I69" s="216"/>
      <c r="J69" s="216"/>
      <c r="K69" s="216"/>
      <c r="L69" s="216"/>
      <c r="M69" s="216"/>
      <c r="N69" s="216"/>
      <c r="O69" s="216"/>
      <c r="P69" s="216"/>
      <c r="Q69" s="216"/>
      <c r="R69" s="216"/>
      <c r="S69" s="216"/>
      <c r="T69" s="216"/>
      <c r="U69" s="216"/>
      <c r="V69" s="216"/>
      <c r="W69" s="216"/>
      <c r="X69" s="216"/>
      <c r="Y69" s="216"/>
      <c r="Z69" s="216"/>
      <c r="AA69" s="225"/>
      <c r="AB69" s="216"/>
      <c r="AC69" s="216"/>
      <c r="AD69" s="216"/>
      <c r="AE69" s="216"/>
      <c r="AF69" s="216"/>
      <c r="AG69" s="216"/>
      <c r="AH69" s="216"/>
      <c r="AI69" s="216"/>
      <c r="AJ69" s="81">
        <f t="shared" si="0"/>
        <v>0</v>
      </c>
      <c r="AK69" s="37"/>
      <c r="AL69" s="37"/>
      <c r="AM69" s="37"/>
      <c r="AN69" s="37"/>
      <c r="AO69" s="37"/>
      <c r="AP69" s="37"/>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37"/>
      <c r="BO69" s="37"/>
      <c r="BP69" s="37"/>
      <c r="BQ69" s="81">
        <f t="shared" si="1"/>
        <v>0</v>
      </c>
      <c r="BR69" s="37"/>
      <c r="BS69" s="37"/>
      <c r="BT69" s="37"/>
      <c r="BU69" s="37"/>
      <c r="BV69" s="37"/>
      <c r="BW69" s="37"/>
      <c r="BX69" s="37"/>
      <c r="BY69" s="37"/>
      <c r="BZ69" s="37"/>
      <c r="CA69" s="37"/>
      <c r="CB69" s="37"/>
      <c r="CC69" s="37"/>
      <c r="CD69" s="37"/>
      <c r="CE69" s="37"/>
      <c r="CF69" s="37"/>
      <c r="CG69" s="37"/>
      <c r="CH69" s="37"/>
      <c r="CI69" s="37"/>
      <c r="CJ69" s="37"/>
      <c r="CK69" s="37"/>
      <c r="CL69" s="37"/>
      <c r="CM69" s="37"/>
      <c r="CN69" s="37"/>
      <c r="CO69" s="37"/>
      <c r="CP69" s="37"/>
      <c r="CQ69" s="37"/>
      <c r="CR69" s="37"/>
      <c r="CS69" s="37"/>
      <c r="CT69" s="37"/>
      <c r="CU69" s="37"/>
      <c r="CV69" s="37"/>
      <c r="CW69" s="37"/>
      <c r="CX69" s="81">
        <f t="shared" si="2"/>
        <v>0</v>
      </c>
      <c r="CY69" s="37"/>
      <c r="CZ69" s="37"/>
      <c r="DA69" s="37"/>
      <c r="DB69" s="37"/>
      <c r="DC69" s="37"/>
      <c r="DD69" s="37"/>
      <c r="DE69" s="37"/>
      <c r="DF69" s="37"/>
      <c r="DG69" s="37"/>
      <c r="DH69" s="37"/>
      <c r="DI69" s="37"/>
      <c r="DJ69" s="37"/>
      <c r="DK69" s="37"/>
      <c r="DL69" s="37"/>
      <c r="DM69" s="37"/>
      <c r="DN69" s="37"/>
      <c r="DO69" s="37"/>
      <c r="DP69" s="37"/>
      <c r="DQ69" s="37"/>
      <c r="DR69" s="37"/>
      <c r="DS69" s="37"/>
      <c r="DT69" s="37"/>
      <c r="DU69" s="37"/>
      <c r="DV69" s="37"/>
      <c r="DW69" s="37"/>
      <c r="DX69" s="37"/>
      <c r="DY69" s="37"/>
      <c r="DZ69" s="37"/>
      <c r="EA69" s="37"/>
      <c r="EB69" s="37"/>
      <c r="EC69" s="37"/>
      <c r="ED69" s="37"/>
      <c r="EE69" s="81">
        <f t="shared" si="3"/>
        <v>0</v>
      </c>
      <c r="EF69" s="37"/>
      <c r="EG69" s="37"/>
      <c r="EH69" s="37"/>
      <c r="EI69" s="37"/>
      <c r="EJ69" s="37"/>
      <c r="EK69" s="37"/>
      <c r="EL69" s="37"/>
      <c r="EM69" s="37"/>
      <c r="EN69" s="37"/>
      <c r="EO69" s="37"/>
      <c r="EP69" s="37"/>
      <c r="EQ69" s="37"/>
      <c r="ER69" s="37"/>
      <c r="ES69" s="37"/>
      <c r="ET69" s="37"/>
      <c r="EU69" s="37"/>
      <c r="EV69" s="37"/>
      <c r="EW69" s="37"/>
      <c r="EX69" s="37"/>
      <c r="EY69" s="37"/>
      <c r="EZ69" s="37"/>
      <c r="FA69" s="37"/>
      <c r="FB69" s="37"/>
      <c r="FC69" s="37"/>
      <c r="FD69" s="37"/>
      <c r="FE69" s="37"/>
      <c r="FF69" s="37"/>
      <c r="FG69" s="37"/>
      <c r="FH69" s="37"/>
      <c r="FI69" s="37"/>
      <c r="FJ69" s="37"/>
      <c r="FK69" s="37"/>
      <c r="FL69" s="81">
        <f t="shared" si="4"/>
        <v>0</v>
      </c>
      <c r="FM69" s="37"/>
      <c r="FN69" s="37"/>
      <c r="FO69" s="37"/>
      <c r="FP69" s="37"/>
      <c r="FQ69" s="37"/>
      <c r="FR69" s="37"/>
      <c r="FS69" s="37"/>
      <c r="FT69" s="37"/>
      <c r="FU69" s="37"/>
      <c r="FV69" s="37"/>
      <c r="FW69" s="37"/>
      <c r="FX69" s="37"/>
      <c r="FY69" s="37"/>
      <c r="FZ69" s="37"/>
      <c r="GA69" s="37"/>
      <c r="GB69" s="37"/>
      <c r="GC69" s="37"/>
      <c r="GD69" s="37"/>
      <c r="GE69" s="37"/>
      <c r="GF69" s="37"/>
      <c r="GG69" s="37"/>
      <c r="GH69" s="37"/>
      <c r="GI69" s="37"/>
      <c r="GJ69" s="37"/>
      <c r="GK69" s="37"/>
      <c r="GL69" s="37"/>
      <c r="GM69" s="37"/>
      <c r="GN69" s="37"/>
      <c r="GO69" s="37"/>
      <c r="GP69" s="37"/>
      <c r="GQ69" s="37"/>
      <c r="GR69" s="37"/>
      <c r="GS69" s="81">
        <f t="shared" si="5"/>
        <v>0</v>
      </c>
      <c r="GT69" s="37"/>
      <c r="GU69" s="37"/>
      <c r="GV69" s="37"/>
      <c r="GW69" s="37"/>
      <c r="GX69" s="37"/>
      <c r="GY69" s="37"/>
      <c r="GZ69" s="37"/>
      <c r="HA69" s="37"/>
      <c r="HB69" s="37"/>
      <c r="HC69" s="37"/>
      <c r="HD69" s="37"/>
      <c r="HE69" s="37"/>
      <c r="HF69" s="37"/>
      <c r="HG69" s="37"/>
      <c r="HH69" s="37"/>
      <c r="HI69" s="37"/>
      <c r="HJ69" s="37"/>
      <c r="HK69" s="37"/>
      <c r="HL69" s="37"/>
      <c r="HM69" s="37"/>
      <c r="HN69" s="37"/>
      <c r="HO69" s="37"/>
      <c r="HP69" s="37"/>
      <c r="HQ69" s="37"/>
      <c r="HR69" s="37"/>
      <c r="HS69" s="37"/>
      <c r="HT69" s="37"/>
      <c r="HU69" s="37"/>
      <c r="HV69" s="37"/>
      <c r="HW69" s="37"/>
      <c r="HX69" s="37"/>
      <c r="HY69" s="37"/>
      <c r="HZ69" s="81">
        <f t="shared" si="6"/>
        <v>0</v>
      </c>
    </row>
    <row r="70" spans="1:234" ht="15" customHeight="1">
      <c r="A70" s="440"/>
      <c r="B70" s="91" t="s">
        <v>677</v>
      </c>
      <c r="C70" s="124">
        <v>41851</v>
      </c>
      <c r="D70" s="207"/>
      <c r="E70" s="216"/>
      <c r="F70" s="216"/>
      <c r="G70" s="216"/>
      <c r="H70" s="216"/>
      <c r="I70" s="216"/>
      <c r="J70" s="216"/>
      <c r="K70" s="216"/>
      <c r="L70" s="216"/>
      <c r="M70" s="216"/>
      <c r="N70" s="216"/>
      <c r="O70" s="216"/>
      <c r="P70" s="216"/>
      <c r="Q70" s="216"/>
      <c r="R70" s="216"/>
      <c r="S70" s="216"/>
      <c r="T70" s="216"/>
      <c r="U70" s="216"/>
      <c r="V70" s="216"/>
      <c r="W70" s="216"/>
      <c r="X70" s="216"/>
      <c r="Y70" s="216"/>
      <c r="Z70" s="216"/>
      <c r="AA70" s="225"/>
      <c r="AB70" s="216"/>
      <c r="AC70" s="216"/>
      <c r="AD70" s="216"/>
      <c r="AE70" s="216"/>
      <c r="AF70" s="216"/>
      <c r="AG70" s="216"/>
      <c r="AH70" s="216"/>
      <c r="AI70" s="216"/>
      <c r="AJ70" s="81">
        <f t="shared" si="0"/>
        <v>0</v>
      </c>
      <c r="AK70" s="37"/>
      <c r="AL70" s="37"/>
      <c r="AM70" s="37"/>
      <c r="AN70" s="37"/>
      <c r="AO70" s="37"/>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37"/>
      <c r="BN70" s="37"/>
      <c r="BO70" s="37"/>
      <c r="BP70" s="37"/>
      <c r="BQ70" s="81">
        <f t="shared" si="1"/>
        <v>0</v>
      </c>
      <c r="BR70" s="37"/>
      <c r="BS70" s="37"/>
      <c r="BT70" s="37"/>
      <c r="BU70" s="37"/>
      <c r="BV70" s="37"/>
      <c r="BW70" s="37"/>
      <c r="BX70" s="37"/>
      <c r="BY70" s="37"/>
      <c r="BZ70" s="37"/>
      <c r="CA70" s="37"/>
      <c r="CB70" s="37"/>
      <c r="CC70" s="37"/>
      <c r="CD70" s="37"/>
      <c r="CE70" s="37"/>
      <c r="CF70" s="37"/>
      <c r="CG70" s="37"/>
      <c r="CH70" s="37"/>
      <c r="CI70" s="37"/>
      <c r="CJ70" s="37"/>
      <c r="CK70" s="37"/>
      <c r="CL70" s="37"/>
      <c r="CM70" s="37"/>
      <c r="CN70" s="37"/>
      <c r="CO70" s="37"/>
      <c r="CP70" s="37"/>
      <c r="CQ70" s="37"/>
      <c r="CR70" s="37"/>
      <c r="CS70" s="37"/>
      <c r="CT70" s="37"/>
      <c r="CU70" s="37"/>
      <c r="CV70" s="37"/>
      <c r="CW70" s="37"/>
      <c r="CX70" s="81">
        <f t="shared" si="2"/>
        <v>0</v>
      </c>
      <c r="CY70" s="37"/>
      <c r="CZ70" s="37"/>
      <c r="DA70" s="37"/>
      <c r="DB70" s="37"/>
      <c r="DC70" s="37"/>
      <c r="DD70" s="37"/>
      <c r="DE70" s="37"/>
      <c r="DF70" s="37"/>
      <c r="DG70" s="37"/>
      <c r="DH70" s="37"/>
      <c r="DI70" s="37"/>
      <c r="DJ70" s="37"/>
      <c r="DK70" s="37"/>
      <c r="DL70" s="37"/>
      <c r="DM70" s="37"/>
      <c r="DN70" s="37"/>
      <c r="DO70" s="37"/>
      <c r="DP70" s="37"/>
      <c r="DQ70" s="37"/>
      <c r="DR70" s="37"/>
      <c r="DS70" s="37"/>
      <c r="DT70" s="37"/>
      <c r="DU70" s="37"/>
      <c r="DV70" s="37"/>
      <c r="DW70" s="37"/>
      <c r="DX70" s="37"/>
      <c r="DY70" s="37"/>
      <c r="DZ70" s="37"/>
      <c r="EA70" s="37"/>
      <c r="EB70" s="37"/>
      <c r="EC70" s="37"/>
      <c r="ED70" s="37"/>
      <c r="EE70" s="81">
        <f t="shared" si="3"/>
        <v>0</v>
      </c>
      <c r="EF70" s="37"/>
      <c r="EG70" s="37"/>
      <c r="EH70" s="37"/>
      <c r="EI70" s="37"/>
      <c r="EJ70" s="37"/>
      <c r="EK70" s="37"/>
      <c r="EL70" s="37"/>
      <c r="EM70" s="37"/>
      <c r="EN70" s="37"/>
      <c r="EO70" s="37"/>
      <c r="EP70" s="37"/>
      <c r="EQ70" s="37"/>
      <c r="ER70" s="37"/>
      <c r="ES70" s="37"/>
      <c r="ET70" s="37"/>
      <c r="EU70" s="37"/>
      <c r="EV70" s="37"/>
      <c r="EW70" s="37"/>
      <c r="EX70" s="37"/>
      <c r="EY70" s="37"/>
      <c r="EZ70" s="37"/>
      <c r="FA70" s="37"/>
      <c r="FB70" s="37"/>
      <c r="FC70" s="37"/>
      <c r="FD70" s="37"/>
      <c r="FE70" s="37"/>
      <c r="FF70" s="37"/>
      <c r="FG70" s="37"/>
      <c r="FH70" s="37"/>
      <c r="FI70" s="37"/>
      <c r="FJ70" s="37"/>
      <c r="FK70" s="37"/>
      <c r="FL70" s="81">
        <f t="shared" si="4"/>
        <v>0</v>
      </c>
      <c r="FM70" s="37"/>
      <c r="FN70" s="37"/>
      <c r="FO70" s="37"/>
      <c r="FP70" s="37"/>
      <c r="FQ70" s="37"/>
      <c r="FR70" s="37"/>
      <c r="FS70" s="37"/>
      <c r="FT70" s="37"/>
      <c r="FU70" s="37"/>
      <c r="FV70" s="37"/>
      <c r="FW70" s="37"/>
      <c r="FX70" s="37"/>
      <c r="FY70" s="37"/>
      <c r="FZ70" s="37"/>
      <c r="GA70" s="37"/>
      <c r="GB70" s="37"/>
      <c r="GC70" s="37"/>
      <c r="GD70" s="37"/>
      <c r="GE70" s="37"/>
      <c r="GF70" s="37"/>
      <c r="GG70" s="37"/>
      <c r="GH70" s="37"/>
      <c r="GI70" s="37"/>
      <c r="GJ70" s="37"/>
      <c r="GK70" s="37"/>
      <c r="GL70" s="37"/>
      <c r="GM70" s="37"/>
      <c r="GN70" s="37"/>
      <c r="GO70" s="37"/>
      <c r="GP70" s="37"/>
      <c r="GQ70" s="37"/>
      <c r="GR70" s="37"/>
      <c r="GS70" s="81">
        <f t="shared" si="5"/>
        <v>0</v>
      </c>
      <c r="GT70" s="37"/>
      <c r="GU70" s="37"/>
      <c r="GV70" s="37"/>
      <c r="GW70" s="37"/>
      <c r="GX70" s="37"/>
      <c r="GY70" s="37"/>
      <c r="GZ70" s="37"/>
      <c r="HA70" s="37"/>
      <c r="HB70" s="37"/>
      <c r="HC70" s="37"/>
      <c r="HD70" s="37"/>
      <c r="HE70" s="37"/>
      <c r="HF70" s="37"/>
      <c r="HG70" s="37"/>
      <c r="HH70" s="37"/>
      <c r="HI70" s="37"/>
      <c r="HJ70" s="37"/>
      <c r="HK70" s="37"/>
      <c r="HL70" s="37"/>
      <c r="HM70" s="37"/>
      <c r="HN70" s="37"/>
      <c r="HO70" s="37"/>
      <c r="HP70" s="37"/>
      <c r="HQ70" s="37"/>
      <c r="HR70" s="37"/>
      <c r="HS70" s="37"/>
      <c r="HT70" s="37"/>
      <c r="HU70" s="37"/>
      <c r="HV70" s="37"/>
      <c r="HW70" s="37"/>
      <c r="HX70" s="37"/>
      <c r="HY70" s="37"/>
      <c r="HZ70" s="81">
        <f t="shared" si="6"/>
        <v>0</v>
      </c>
    </row>
    <row r="71" spans="1:234" ht="15" customHeight="1">
      <c r="A71" s="440"/>
      <c r="B71" s="91" t="s">
        <v>678</v>
      </c>
      <c r="C71" s="124">
        <v>41882</v>
      </c>
      <c r="D71" s="207"/>
      <c r="E71" s="216"/>
      <c r="F71" s="216"/>
      <c r="G71" s="216"/>
      <c r="H71" s="216"/>
      <c r="I71" s="216"/>
      <c r="J71" s="216"/>
      <c r="K71" s="216"/>
      <c r="L71" s="216"/>
      <c r="M71" s="216"/>
      <c r="N71" s="216"/>
      <c r="O71" s="216"/>
      <c r="P71" s="216"/>
      <c r="Q71" s="216"/>
      <c r="R71" s="216"/>
      <c r="S71" s="216"/>
      <c r="T71" s="216"/>
      <c r="U71" s="216"/>
      <c r="V71" s="216"/>
      <c r="W71" s="216"/>
      <c r="X71" s="216"/>
      <c r="Y71" s="216"/>
      <c r="Z71" s="216"/>
      <c r="AA71" s="225"/>
      <c r="AB71" s="216"/>
      <c r="AC71" s="216"/>
      <c r="AD71" s="216"/>
      <c r="AE71" s="216"/>
      <c r="AF71" s="216"/>
      <c r="AG71" s="216"/>
      <c r="AH71" s="216"/>
      <c r="AI71" s="216"/>
      <c r="AJ71" s="81">
        <f t="shared" si="0"/>
        <v>0</v>
      </c>
      <c r="AK71" s="37"/>
      <c r="AL71" s="37"/>
      <c r="AM71" s="37"/>
      <c r="AN71" s="37"/>
      <c r="AO71" s="37"/>
      <c r="AP71" s="37"/>
      <c r="AQ71" s="37"/>
      <c r="AR71" s="37"/>
      <c r="AS71" s="37"/>
      <c r="AT71" s="37"/>
      <c r="AU71" s="37"/>
      <c r="AV71" s="37"/>
      <c r="AW71" s="37"/>
      <c r="AX71" s="37"/>
      <c r="AY71" s="37"/>
      <c r="AZ71" s="37"/>
      <c r="BA71" s="37"/>
      <c r="BB71" s="37"/>
      <c r="BC71" s="37"/>
      <c r="BD71" s="37"/>
      <c r="BE71" s="37"/>
      <c r="BF71" s="37"/>
      <c r="BG71" s="37"/>
      <c r="BH71" s="37"/>
      <c r="BI71" s="37"/>
      <c r="BJ71" s="37"/>
      <c r="BK71" s="37"/>
      <c r="BL71" s="37"/>
      <c r="BM71" s="37"/>
      <c r="BN71" s="37"/>
      <c r="BO71" s="37"/>
      <c r="BP71" s="37"/>
      <c r="BQ71" s="81">
        <f t="shared" si="1"/>
        <v>0</v>
      </c>
      <c r="BR71" s="37"/>
      <c r="BS71" s="37"/>
      <c r="BT71" s="37"/>
      <c r="BU71" s="37"/>
      <c r="BV71" s="37"/>
      <c r="BW71" s="37"/>
      <c r="BX71" s="37"/>
      <c r="BY71" s="37"/>
      <c r="BZ71" s="37"/>
      <c r="CA71" s="37"/>
      <c r="CB71" s="37"/>
      <c r="CC71" s="37"/>
      <c r="CD71" s="37"/>
      <c r="CE71" s="37"/>
      <c r="CF71" s="37"/>
      <c r="CG71" s="37"/>
      <c r="CH71" s="37"/>
      <c r="CI71" s="37"/>
      <c r="CJ71" s="37"/>
      <c r="CK71" s="37"/>
      <c r="CL71" s="37"/>
      <c r="CM71" s="37"/>
      <c r="CN71" s="37"/>
      <c r="CO71" s="37"/>
      <c r="CP71" s="37"/>
      <c r="CQ71" s="37"/>
      <c r="CR71" s="37"/>
      <c r="CS71" s="37"/>
      <c r="CT71" s="37"/>
      <c r="CU71" s="37"/>
      <c r="CV71" s="37"/>
      <c r="CW71" s="37"/>
      <c r="CX71" s="81">
        <f t="shared" si="2"/>
        <v>0</v>
      </c>
      <c r="CY71" s="37"/>
      <c r="CZ71" s="37"/>
      <c r="DA71" s="37"/>
      <c r="DB71" s="37"/>
      <c r="DC71" s="37"/>
      <c r="DD71" s="37"/>
      <c r="DE71" s="37"/>
      <c r="DF71" s="37"/>
      <c r="DG71" s="37"/>
      <c r="DH71" s="37"/>
      <c r="DI71" s="37"/>
      <c r="DJ71" s="37"/>
      <c r="DK71" s="37"/>
      <c r="DL71" s="37"/>
      <c r="DM71" s="37"/>
      <c r="DN71" s="37"/>
      <c r="DO71" s="37"/>
      <c r="DP71" s="37"/>
      <c r="DQ71" s="37"/>
      <c r="DR71" s="37"/>
      <c r="DS71" s="37"/>
      <c r="DT71" s="37"/>
      <c r="DU71" s="37"/>
      <c r="DV71" s="37"/>
      <c r="DW71" s="37"/>
      <c r="DX71" s="37"/>
      <c r="DY71" s="37"/>
      <c r="DZ71" s="37"/>
      <c r="EA71" s="37"/>
      <c r="EB71" s="37"/>
      <c r="EC71" s="37"/>
      <c r="ED71" s="37"/>
      <c r="EE71" s="81">
        <f t="shared" si="3"/>
        <v>0</v>
      </c>
      <c r="EF71" s="37"/>
      <c r="EG71" s="37"/>
      <c r="EH71" s="37"/>
      <c r="EI71" s="37"/>
      <c r="EJ71" s="37"/>
      <c r="EK71" s="37"/>
      <c r="EL71" s="37"/>
      <c r="EM71" s="37"/>
      <c r="EN71" s="37"/>
      <c r="EO71" s="37"/>
      <c r="EP71" s="37"/>
      <c r="EQ71" s="37"/>
      <c r="ER71" s="37"/>
      <c r="ES71" s="37"/>
      <c r="ET71" s="37"/>
      <c r="EU71" s="37"/>
      <c r="EV71" s="37"/>
      <c r="EW71" s="37"/>
      <c r="EX71" s="37"/>
      <c r="EY71" s="37"/>
      <c r="EZ71" s="37"/>
      <c r="FA71" s="37"/>
      <c r="FB71" s="37"/>
      <c r="FC71" s="37"/>
      <c r="FD71" s="37"/>
      <c r="FE71" s="37"/>
      <c r="FF71" s="37"/>
      <c r="FG71" s="37"/>
      <c r="FH71" s="37"/>
      <c r="FI71" s="37"/>
      <c r="FJ71" s="37"/>
      <c r="FK71" s="37"/>
      <c r="FL71" s="81">
        <f t="shared" si="4"/>
        <v>0</v>
      </c>
      <c r="FM71" s="37"/>
      <c r="FN71" s="37"/>
      <c r="FO71" s="37"/>
      <c r="FP71" s="37"/>
      <c r="FQ71" s="37"/>
      <c r="FR71" s="37"/>
      <c r="FS71" s="37"/>
      <c r="FT71" s="37"/>
      <c r="FU71" s="37"/>
      <c r="FV71" s="37"/>
      <c r="FW71" s="37"/>
      <c r="FX71" s="37"/>
      <c r="FY71" s="37"/>
      <c r="FZ71" s="37"/>
      <c r="GA71" s="37"/>
      <c r="GB71" s="37"/>
      <c r="GC71" s="37"/>
      <c r="GD71" s="37"/>
      <c r="GE71" s="37"/>
      <c r="GF71" s="37"/>
      <c r="GG71" s="37"/>
      <c r="GH71" s="37"/>
      <c r="GI71" s="37"/>
      <c r="GJ71" s="37"/>
      <c r="GK71" s="37"/>
      <c r="GL71" s="37"/>
      <c r="GM71" s="37"/>
      <c r="GN71" s="37"/>
      <c r="GO71" s="37"/>
      <c r="GP71" s="37"/>
      <c r="GQ71" s="37"/>
      <c r="GR71" s="37"/>
      <c r="GS71" s="81">
        <f t="shared" si="5"/>
        <v>0</v>
      </c>
      <c r="GT71" s="37"/>
      <c r="GU71" s="37"/>
      <c r="GV71" s="37"/>
      <c r="GW71" s="37"/>
      <c r="GX71" s="37"/>
      <c r="GY71" s="37"/>
      <c r="GZ71" s="37"/>
      <c r="HA71" s="37"/>
      <c r="HB71" s="37"/>
      <c r="HC71" s="37"/>
      <c r="HD71" s="37"/>
      <c r="HE71" s="37"/>
      <c r="HF71" s="37"/>
      <c r="HG71" s="37"/>
      <c r="HH71" s="37"/>
      <c r="HI71" s="37"/>
      <c r="HJ71" s="37"/>
      <c r="HK71" s="37"/>
      <c r="HL71" s="37"/>
      <c r="HM71" s="37"/>
      <c r="HN71" s="37"/>
      <c r="HO71" s="37"/>
      <c r="HP71" s="37"/>
      <c r="HQ71" s="37"/>
      <c r="HR71" s="37"/>
      <c r="HS71" s="37"/>
      <c r="HT71" s="37"/>
      <c r="HU71" s="37"/>
      <c r="HV71" s="37"/>
      <c r="HW71" s="37"/>
      <c r="HX71" s="37"/>
      <c r="HY71" s="37"/>
      <c r="HZ71" s="81">
        <f t="shared" si="6"/>
        <v>0</v>
      </c>
    </row>
    <row r="72" spans="1:234" ht="15" customHeight="1">
      <c r="A72" s="440"/>
      <c r="B72" s="91" t="s">
        <v>679</v>
      </c>
      <c r="C72" s="124">
        <v>41912</v>
      </c>
      <c r="D72" s="207"/>
      <c r="E72" s="216"/>
      <c r="F72" s="216"/>
      <c r="G72" s="216"/>
      <c r="H72" s="216"/>
      <c r="I72" s="216"/>
      <c r="J72" s="216"/>
      <c r="K72" s="216"/>
      <c r="L72" s="216"/>
      <c r="M72" s="216"/>
      <c r="N72" s="216"/>
      <c r="O72" s="216"/>
      <c r="P72" s="216"/>
      <c r="Q72" s="216"/>
      <c r="R72" s="216"/>
      <c r="S72" s="216"/>
      <c r="T72" s="216"/>
      <c r="U72" s="216"/>
      <c r="V72" s="216"/>
      <c r="W72" s="216"/>
      <c r="X72" s="216"/>
      <c r="Y72" s="216"/>
      <c r="Z72" s="216"/>
      <c r="AA72" s="225"/>
      <c r="AB72" s="216"/>
      <c r="AC72" s="216"/>
      <c r="AD72" s="216"/>
      <c r="AE72" s="216"/>
      <c r="AF72" s="216"/>
      <c r="AG72" s="216"/>
      <c r="AH72" s="216"/>
      <c r="AI72" s="216"/>
      <c r="AJ72" s="81">
        <f t="shared" si="0"/>
        <v>0</v>
      </c>
      <c r="AK72" s="37"/>
      <c r="AL72" s="37"/>
      <c r="AM72" s="37"/>
      <c r="AN72" s="37"/>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81">
        <f t="shared" si="1"/>
        <v>0</v>
      </c>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81">
        <f t="shared" si="2"/>
        <v>0</v>
      </c>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81">
        <f t="shared" si="3"/>
        <v>0</v>
      </c>
      <c r="EF72" s="37"/>
      <c r="EG72" s="37"/>
      <c r="EH72" s="37"/>
      <c r="EI72" s="37"/>
      <c r="EJ72" s="37"/>
      <c r="EK72" s="37"/>
      <c r="EL72" s="37"/>
      <c r="EM72" s="37"/>
      <c r="EN72" s="37"/>
      <c r="EO72" s="37"/>
      <c r="EP72" s="37"/>
      <c r="EQ72" s="37"/>
      <c r="ER72" s="37"/>
      <c r="ES72" s="37"/>
      <c r="ET72" s="37"/>
      <c r="EU72" s="37"/>
      <c r="EV72" s="37"/>
      <c r="EW72" s="37"/>
      <c r="EX72" s="37"/>
      <c r="EY72" s="37"/>
      <c r="EZ72" s="37"/>
      <c r="FA72" s="37"/>
      <c r="FB72" s="37"/>
      <c r="FC72" s="37"/>
      <c r="FD72" s="37"/>
      <c r="FE72" s="37"/>
      <c r="FF72" s="37"/>
      <c r="FG72" s="37"/>
      <c r="FH72" s="37"/>
      <c r="FI72" s="37"/>
      <c r="FJ72" s="37"/>
      <c r="FK72" s="37"/>
      <c r="FL72" s="81">
        <f t="shared" si="4"/>
        <v>0</v>
      </c>
      <c r="FM72" s="37"/>
      <c r="FN72" s="37"/>
      <c r="FO72" s="37"/>
      <c r="FP72" s="37"/>
      <c r="FQ72" s="37"/>
      <c r="FR72" s="37"/>
      <c r="FS72" s="37"/>
      <c r="FT72" s="37"/>
      <c r="FU72" s="37"/>
      <c r="FV72" s="37"/>
      <c r="FW72" s="37"/>
      <c r="FX72" s="37"/>
      <c r="FY72" s="37"/>
      <c r="FZ72" s="37"/>
      <c r="GA72" s="37"/>
      <c r="GB72" s="37"/>
      <c r="GC72" s="37"/>
      <c r="GD72" s="37"/>
      <c r="GE72" s="37"/>
      <c r="GF72" s="37"/>
      <c r="GG72" s="37"/>
      <c r="GH72" s="37"/>
      <c r="GI72" s="37"/>
      <c r="GJ72" s="37"/>
      <c r="GK72" s="37"/>
      <c r="GL72" s="37"/>
      <c r="GM72" s="37"/>
      <c r="GN72" s="37"/>
      <c r="GO72" s="37"/>
      <c r="GP72" s="37"/>
      <c r="GQ72" s="37"/>
      <c r="GR72" s="37"/>
      <c r="GS72" s="81">
        <f t="shared" si="5"/>
        <v>0</v>
      </c>
      <c r="GT72" s="37"/>
      <c r="GU72" s="37"/>
      <c r="GV72" s="37"/>
      <c r="GW72" s="37"/>
      <c r="GX72" s="37"/>
      <c r="GY72" s="37"/>
      <c r="GZ72" s="37"/>
      <c r="HA72" s="37"/>
      <c r="HB72" s="37"/>
      <c r="HC72" s="37"/>
      <c r="HD72" s="37"/>
      <c r="HE72" s="37"/>
      <c r="HF72" s="37"/>
      <c r="HG72" s="37"/>
      <c r="HH72" s="37"/>
      <c r="HI72" s="37"/>
      <c r="HJ72" s="37"/>
      <c r="HK72" s="37"/>
      <c r="HL72" s="37"/>
      <c r="HM72" s="37"/>
      <c r="HN72" s="37"/>
      <c r="HO72" s="37"/>
      <c r="HP72" s="37"/>
      <c r="HQ72" s="37"/>
      <c r="HR72" s="37"/>
      <c r="HS72" s="37"/>
      <c r="HT72" s="37"/>
      <c r="HU72" s="37"/>
      <c r="HV72" s="37"/>
      <c r="HW72" s="37"/>
      <c r="HX72" s="37"/>
      <c r="HY72" s="37"/>
      <c r="HZ72" s="81">
        <f t="shared" si="6"/>
        <v>0</v>
      </c>
    </row>
    <row r="73" spans="1:234" ht="15" customHeight="1">
      <c r="A73" s="440"/>
      <c r="B73" s="91" t="s">
        <v>680</v>
      </c>
      <c r="C73" s="124">
        <v>41943</v>
      </c>
      <c r="D73" s="207"/>
      <c r="E73" s="216"/>
      <c r="F73" s="216"/>
      <c r="G73" s="216"/>
      <c r="H73" s="216"/>
      <c r="I73" s="216"/>
      <c r="J73" s="216"/>
      <c r="K73" s="216"/>
      <c r="L73" s="216"/>
      <c r="M73" s="216"/>
      <c r="N73" s="216"/>
      <c r="O73" s="216"/>
      <c r="P73" s="216"/>
      <c r="Q73" s="216"/>
      <c r="R73" s="216"/>
      <c r="S73" s="216"/>
      <c r="T73" s="216"/>
      <c r="U73" s="216"/>
      <c r="V73" s="216"/>
      <c r="W73" s="216"/>
      <c r="X73" s="216"/>
      <c r="Y73" s="216"/>
      <c r="Z73" s="216"/>
      <c r="AA73" s="225"/>
      <c r="AB73" s="216"/>
      <c r="AC73" s="216"/>
      <c r="AD73" s="216"/>
      <c r="AE73" s="216"/>
      <c r="AF73" s="216"/>
      <c r="AG73" s="216"/>
      <c r="AH73" s="216"/>
      <c r="AI73" s="216"/>
      <c r="AJ73" s="81">
        <f t="shared" si="0"/>
        <v>0</v>
      </c>
      <c r="AK73" s="37"/>
      <c r="AL73" s="37"/>
      <c r="AM73" s="37"/>
      <c r="AN73" s="37"/>
      <c r="AO73" s="37"/>
      <c r="AP73" s="37"/>
      <c r="AQ73" s="37"/>
      <c r="AR73" s="37"/>
      <c r="AS73" s="37"/>
      <c r="AT73" s="37"/>
      <c r="AU73" s="37"/>
      <c r="AV73" s="37"/>
      <c r="AW73" s="37"/>
      <c r="AX73" s="37"/>
      <c r="AY73" s="37"/>
      <c r="AZ73" s="37"/>
      <c r="BA73" s="37"/>
      <c r="BB73" s="37"/>
      <c r="BC73" s="37"/>
      <c r="BD73" s="37"/>
      <c r="BE73" s="37"/>
      <c r="BF73" s="37"/>
      <c r="BG73" s="37"/>
      <c r="BH73" s="37"/>
      <c r="BI73" s="37"/>
      <c r="BJ73" s="37"/>
      <c r="BK73" s="37"/>
      <c r="BL73" s="37"/>
      <c r="BM73" s="37"/>
      <c r="BN73" s="37"/>
      <c r="BO73" s="37"/>
      <c r="BP73" s="37"/>
      <c r="BQ73" s="81">
        <f t="shared" si="1"/>
        <v>0</v>
      </c>
      <c r="BR73" s="37"/>
      <c r="BS73" s="37"/>
      <c r="BT73" s="37"/>
      <c r="BU73" s="37"/>
      <c r="BV73" s="37"/>
      <c r="BW73" s="37"/>
      <c r="BX73" s="37"/>
      <c r="BY73" s="37"/>
      <c r="BZ73" s="37"/>
      <c r="CA73" s="37"/>
      <c r="CB73" s="37"/>
      <c r="CC73" s="37"/>
      <c r="CD73" s="37"/>
      <c r="CE73" s="37"/>
      <c r="CF73" s="37"/>
      <c r="CG73" s="37"/>
      <c r="CH73" s="37"/>
      <c r="CI73" s="37"/>
      <c r="CJ73" s="37"/>
      <c r="CK73" s="37"/>
      <c r="CL73" s="37"/>
      <c r="CM73" s="37"/>
      <c r="CN73" s="37"/>
      <c r="CO73" s="37"/>
      <c r="CP73" s="37"/>
      <c r="CQ73" s="37"/>
      <c r="CR73" s="37"/>
      <c r="CS73" s="37"/>
      <c r="CT73" s="37"/>
      <c r="CU73" s="37"/>
      <c r="CV73" s="37"/>
      <c r="CW73" s="37"/>
      <c r="CX73" s="81">
        <f t="shared" si="2"/>
        <v>0</v>
      </c>
      <c r="CY73" s="37"/>
      <c r="CZ73" s="37"/>
      <c r="DA73" s="37"/>
      <c r="DB73" s="37"/>
      <c r="DC73" s="37"/>
      <c r="DD73" s="37"/>
      <c r="DE73" s="37"/>
      <c r="DF73" s="37"/>
      <c r="DG73" s="37"/>
      <c r="DH73" s="37"/>
      <c r="DI73" s="37"/>
      <c r="DJ73" s="37"/>
      <c r="DK73" s="37"/>
      <c r="DL73" s="37"/>
      <c r="DM73" s="37"/>
      <c r="DN73" s="37"/>
      <c r="DO73" s="37"/>
      <c r="DP73" s="37"/>
      <c r="DQ73" s="37"/>
      <c r="DR73" s="37"/>
      <c r="DS73" s="37"/>
      <c r="DT73" s="37"/>
      <c r="DU73" s="37"/>
      <c r="DV73" s="37"/>
      <c r="DW73" s="37"/>
      <c r="DX73" s="37"/>
      <c r="DY73" s="37"/>
      <c r="DZ73" s="37"/>
      <c r="EA73" s="37"/>
      <c r="EB73" s="37"/>
      <c r="EC73" s="37"/>
      <c r="ED73" s="37"/>
      <c r="EE73" s="81">
        <f t="shared" si="3"/>
        <v>0</v>
      </c>
      <c r="EF73" s="37"/>
      <c r="EG73" s="37"/>
      <c r="EH73" s="37"/>
      <c r="EI73" s="37"/>
      <c r="EJ73" s="37"/>
      <c r="EK73" s="37"/>
      <c r="EL73" s="37"/>
      <c r="EM73" s="37"/>
      <c r="EN73" s="37"/>
      <c r="EO73" s="37"/>
      <c r="EP73" s="37"/>
      <c r="EQ73" s="37"/>
      <c r="ER73" s="37"/>
      <c r="ES73" s="37"/>
      <c r="ET73" s="37"/>
      <c r="EU73" s="37"/>
      <c r="EV73" s="37"/>
      <c r="EW73" s="37"/>
      <c r="EX73" s="37"/>
      <c r="EY73" s="37"/>
      <c r="EZ73" s="37"/>
      <c r="FA73" s="37"/>
      <c r="FB73" s="37"/>
      <c r="FC73" s="37"/>
      <c r="FD73" s="37"/>
      <c r="FE73" s="37"/>
      <c r="FF73" s="37"/>
      <c r="FG73" s="37"/>
      <c r="FH73" s="37"/>
      <c r="FI73" s="37"/>
      <c r="FJ73" s="37"/>
      <c r="FK73" s="37"/>
      <c r="FL73" s="81">
        <f t="shared" si="4"/>
        <v>0</v>
      </c>
      <c r="FM73" s="37"/>
      <c r="FN73" s="37"/>
      <c r="FO73" s="37"/>
      <c r="FP73" s="37"/>
      <c r="FQ73" s="37"/>
      <c r="FR73" s="37"/>
      <c r="FS73" s="37"/>
      <c r="FT73" s="37"/>
      <c r="FU73" s="37"/>
      <c r="FV73" s="37"/>
      <c r="FW73" s="37"/>
      <c r="FX73" s="37"/>
      <c r="FY73" s="37"/>
      <c r="FZ73" s="37"/>
      <c r="GA73" s="37"/>
      <c r="GB73" s="37"/>
      <c r="GC73" s="37"/>
      <c r="GD73" s="37"/>
      <c r="GE73" s="37"/>
      <c r="GF73" s="37"/>
      <c r="GG73" s="37"/>
      <c r="GH73" s="37"/>
      <c r="GI73" s="37"/>
      <c r="GJ73" s="37"/>
      <c r="GK73" s="37"/>
      <c r="GL73" s="37"/>
      <c r="GM73" s="37"/>
      <c r="GN73" s="37"/>
      <c r="GO73" s="37"/>
      <c r="GP73" s="37"/>
      <c r="GQ73" s="37"/>
      <c r="GR73" s="37"/>
      <c r="GS73" s="81">
        <f t="shared" si="5"/>
        <v>0</v>
      </c>
      <c r="GT73" s="37"/>
      <c r="GU73" s="37"/>
      <c r="GV73" s="37"/>
      <c r="GW73" s="37"/>
      <c r="GX73" s="37"/>
      <c r="GY73" s="37"/>
      <c r="GZ73" s="37"/>
      <c r="HA73" s="37"/>
      <c r="HB73" s="37"/>
      <c r="HC73" s="37"/>
      <c r="HD73" s="37"/>
      <c r="HE73" s="37"/>
      <c r="HF73" s="37"/>
      <c r="HG73" s="37"/>
      <c r="HH73" s="37"/>
      <c r="HI73" s="37"/>
      <c r="HJ73" s="37"/>
      <c r="HK73" s="37"/>
      <c r="HL73" s="37"/>
      <c r="HM73" s="37"/>
      <c r="HN73" s="37"/>
      <c r="HO73" s="37"/>
      <c r="HP73" s="37"/>
      <c r="HQ73" s="37"/>
      <c r="HR73" s="37"/>
      <c r="HS73" s="37"/>
      <c r="HT73" s="37"/>
      <c r="HU73" s="37"/>
      <c r="HV73" s="37"/>
      <c r="HW73" s="37"/>
      <c r="HX73" s="37"/>
      <c r="HY73" s="37"/>
      <c r="HZ73" s="81">
        <f t="shared" si="6"/>
        <v>0</v>
      </c>
    </row>
    <row r="74" spans="1:234" ht="15" customHeight="1">
      <c r="A74" s="440"/>
      <c r="B74" s="91" t="s">
        <v>681</v>
      </c>
      <c r="C74" s="124">
        <v>41973</v>
      </c>
      <c r="D74" s="207"/>
      <c r="E74" s="216"/>
      <c r="F74" s="216"/>
      <c r="G74" s="216"/>
      <c r="H74" s="216"/>
      <c r="I74" s="216"/>
      <c r="J74" s="216"/>
      <c r="K74" s="216"/>
      <c r="L74" s="216"/>
      <c r="M74" s="216"/>
      <c r="N74" s="216"/>
      <c r="O74" s="216"/>
      <c r="P74" s="216"/>
      <c r="Q74" s="216"/>
      <c r="R74" s="216"/>
      <c r="S74" s="216"/>
      <c r="T74" s="216"/>
      <c r="U74" s="216"/>
      <c r="V74" s="216"/>
      <c r="W74" s="216"/>
      <c r="X74" s="216"/>
      <c r="Y74" s="216"/>
      <c r="Z74" s="216"/>
      <c r="AA74" s="225"/>
      <c r="AB74" s="216"/>
      <c r="AC74" s="216"/>
      <c r="AD74" s="216"/>
      <c r="AE74" s="216"/>
      <c r="AF74" s="216"/>
      <c r="AG74" s="216"/>
      <c r="AH74" s="216"/>
      <c r="AI74" s="216"/>
      <c r="AJ74" s="81">
        <f t="shared" si="0"/>
        <v>0</v>
      </c>
      <c r="AK74" s="37"/>
      <c r="AL74" s="37"/>
      <c r="AM74" s="37"/>
      <c r="AN74" s="37"/>
      <c r="AO74" s="37"/>
      <c r="AP74" s="37"/>
      <c r="AQ74" s="37"/>
      <c r="AR74" s="37"/>
      <c r="AS74" s="37"/>
      <c r="AT74" s="37"/>
      <c r="AU74" s="37"/>
      <c r="AV74" s="37"/>
      <c r="AW74" s="37"/>
      <c r="AX74" s="37"/>
      <c r="AY74" s="37"/>
      <c r="AZ74" s="37"/>
      <c r="BA74" s="37"/>
      <c r="BB74" s="37"/>
      <c r="BC74" s="37"/>
      <c r="BD74" s="37"/>
      <c r="BE74" s="37"/>
      <c r="BF74" s="37"/>
      <c r="BG74" s="37"/>
      <c r="BH74" s="37"/>
      <c r="BI74" s="37"/>
      <c r="BJ74" s="37"/>
      <c r="BK74" s="37"/>
      <c r="BL74" s="37"/>
      <c r="BM74" s="37"/>
      <c r="BN74" s="37"/>
      <c r="BO74" s="37"/>
      <c r="BP74" s="37"/>
      <c r="BQ74" s="81">
        <f t="shared" si="1"/>
        <v>0</v>
      </c>
      <c r="BR74" s="37"/>
      <c r="BS74" s="37"/>
      <c r="BT74" s="37"/>
      <c r="BU74" s="37"/>
      <c r="BV74" s="37"/>
      <c r="BW74" s="37"/>
      <c r="BX74" s="37"/>
      <c r="BY74" s="37"/>
      <c r="BZ74" s="37"/>
      <c r="CA74" s="37"/>
      <c r="CB74" s="37"/>
      <c r="CC74" s="37"/>
      <c r="CD74" s="37"/>
      <c r="CE74" s="37"/>
      <c r="CF74" s="37"/>
      <c r="CG74" s="37"/>
      <c r="CH74" s="37"/>
      <c r="CI74" s="37"/>
      <c r="CJ74" s="37"/>
      <c r="CK74" s="37"/>
      <c r="CL74" s="37"/>
      <c r="CM74" s="37"/>
      <c r="CN74" s="37"/>
      <c r="CO74" s="37"/>
      <c r="CP74" s="37"/>
      <c r="CQ74" s="37"/>
      <c r="CR74" s="37"/>
      <c r="CS74" s="37"/>
      <c r="CT74" s="37"/>
      <c r="CU74" s="37"/>
      <c r="CV74" s="37"/>
      <c r="CW74" s="37"/>
      <c r="CX74" s="81">
        <f t="shared" si="2"/>
        <v>0</v>
      </c>
      <c r="CY74" s="37"/>
      <c r="CZ74" s="37"/>
      <c r="DA74" s="37"/>
      <c r="DB74" s="37"/>
      <c r="DC74" s="37"/>
      <c r="DD74" s="37"/>
      <c r="DE74" s="37"/>
      <c r="DF74" s="37"/>
      <c r="DG74" s="37"/>
      <c r="DH74" s="37"/>
      <c r="DI74" s="37"/>
      <c r="DJ74" s="37"/>
      <c r="DK74" s="37"/>
      <c r="DL74" s="37"/>
      <c r="DM74" s="37"/>
      <c r="DN74" s="37"/>
      <c r="DO74" s="37"/>
      <c r="DP74" s="37"/>
      <c r="DQ74" s="37"/>
      <c r="DR74" s="37"/>
      <c r="DS74" s="37"/>
      <c r="DT74" s="37"/>
      <c r="DU74" s="37"/>
      <c r="DV74" s="37"/>
      <c r="DW74" s="37"/>
      <c r="DX74" s="37"/>
      <c r="DY74" s="37"/>
      <c r="DZ74" s="37"/>
      <c r="EA74" s="37"/>
      <c r="EB74" s="37"/>
      <c r="EC74" s="37"/>
      <c r="ED74" s="37"/>
      <c r="EE74" s="81">
        <f t="shared" si="3"/>
        <v>0</v>
      </c>
      <c r="EF74" s="37"/>
      <c r="EG74" s="37"/>
      <c r="EH74" s="37"/>
      <c r="EI74" s="37"/>
      <c r="EJ74" s="37"/>
      <c r="EK74" s="37"/>
      <c r="EL74" s="37"/>
      <c r="EM74" s="37"/>
      <c r="EN74" s="37"/>
      <c r="EO74" s="37"/>
      <c r="EP74" s="37"/>
      <c r="EQ74" s="37"/>
      <c r="ER74" s="37"/>
      <c r="ES74" s="37"/>
      <c r="ET74" s="37"/>
      <c r="EU74" s="37"/>
      <c r="EV74" s="37"/>
      <c r="EW74" s="37"/>
      <c r="EX74" s="37"/>
      <c r="EY74" s="37"/>
      <c r="EZ74" s="37"/>
      <c r="FA74" s="37"/>
      <c r="FB74" s="37"/>
      <c r="FC74" s="37"/>
      <c r="FD74" s="37"/>
      <c r="FE74" s="37"/>
      <c r="FF74" s="37"/>
      <c r="FG74" s="37"/>
      <c r="FH74" s="37"/>
      <c r="FI74" s="37"/>
      <c r="FJ74" s="37"/>
      <c r="FK74" s="37"/>
      <c r="FL74" s="81">
        <f t="shared" si="4"/>
        <v>0</v>
      </c>
      <c r="FM74" s="37"/>
      <c r="FN74" s="37"/>
      <c r="FO74" s="37"/>
      <c r="FP74" s="37"/>
      <c r="FQ74" s="37"/>
      <c r="FR74" s="37"/>
      <c r="FS74" s="37"/>
      <c r="FT74" s="37"/>
      <c r="FU74" s="37"/>
      <c r="FV74" s="37"/>
      <c r="FW74" s="37"/>
      <c r="FX74" s="37"/>
      <c r="FY74" s="37"/>
      <c r="FZ74" s="37"/>
      <c r="GA74" s="37"/>
      <c r="GB74" s="37"/>
      <c r="GC74" s="37"/>
      <c r="GD74" s="37"/>
      <c r="GE74" s="37"/>
      <c r="GF74" s="37"/>
      <c r="GG74" s="37"/>
      <c r="GH74" s="37"/>
      <c r="GI74" s="37"/>
      <c r="GJ74" s="37"/>
      <c r="GK74" s="37"/>
      <c r="GL74" s="37"/>
      <c r="GM74" s="37"/>
      <c r="GN74" s="37"/>
      <c r="GO74" s="37"/>
      <c r="GP74" s="37"/>
      <c r="GQ74" s="37"/>
      <c r="GR74" s="37"/>
      <c r="GS74" s="81">
        <f t="shared" si="5"/>
        <v>0</v>
      </c>
      <c r="GT74" s="37"/>
      <c r="GU74" s="37"/>
      <c r="GV74" s="37"/>
      <c r="GW74" s="37"/>
      <c r="GX74" s="37"/>
      <c r="GY74" s="37"/>
      <c r="GZ74" s="37"/>
      <c r="HA74" s="37"/>
      <c r="HB74" s="37"/>
      <c r="HC74" s="37"/>
      <c r="HD74" s="37"/>
      <c r="HE74" s="37"/>
      <c r="HF74" s="37"/>
      <c r="HG74" s="37"/>
      <c r="HH74" s="37"/>
      <c r="HI74" s="37"/>
      <c r="HJ74" s="37"/>
      <c r="HK74" s="37"/>
      <c r="HL74" s="37"/>
      <c r="HM74" s="37"/>
      <c r="HN74" s="37"/>
      <c r="HO74" s="37"/>
      <c r="HP74" s="37"/>
      <c r="HQ74" s="37"/>
      <c r="HR74" s="37"/>
      <c r="HS74" s="37"/>
      <c r="HT74" s="37"/>
      <c r="HU74" s="37"/>
      <c r="HV74" s="37"/>
      <c r="HW74" s="37"/>
      <c r="HX74" s="37"/>
      <c r="HY74" s="37"/>
      <c r="HZ74" s="81">
        <f t="shared" si="6"/>
        <v>0</v>
      </c>
    </row>
    <row r="75" spans="1:234" ht="15" customHeight="1">
      <c r="A75" s="440"/>
      <c r="B75" s="91" t="s">
        <v>673</v>
      </c>
      <c r="C75" s="124">
        <v>42004</v>
      </c>
      <c r="D75" s="207"/>
      <c r="E75" s="216"/>
      <c r="F75" s="216"/>
      <c r="G75" s="216"/>
      <c r="H75" s="216"/>
      <c r="I75" s="216"/>
      <c r="J75" s="216"/>
      <c r="K75" s="216"/>
      <c r="L75" s="216"/>
      <c r="M75" s="216"/>
      <c r="N75" s="216"/>
      <c r="O75" s="216"/>
      <c r="P75" s="216"/>
      <c r="Q75" s="216"/>
      <c r="R75" s="216"/>
      <c r="S75" s="216"/>
      <c r="T75" s="216"/>
      <c r="U75" s="216"/>
      <c r="V75" s="216"/>
      <c r="W75" s="216"/>
      <c r="X75" s="216"/>
      <c r="Y75" s="216"/>
      <c r="Z75" s="216"/>
      <c r="AA75" s="225"/>
      <c r="AB75" s="216"/>
      <c r="AC75" s="216"/>
      <c r="AD75" s="216"/>
      <c r="AE75" s="216"/>
      <c r="AF75" s="216"/>
      <c r="AG75" s="216"/>
      <c r="AH75" s="216"/>
      <c r="AI75" s="216"/>
      <c r="AJ75" s="81">
        <f t="shared" si="0"/>
        <v>0</v>
      </c>
      <c r="AK75" s="37"/>
      <c r="AL75" s="37"/>
      <c r="AM75" s="37"/>
      <c r="AN75" s="37"/>
      <c r="AO75" s="37"/>
      <c r="AP75" s="37"/>
      <c r="AQ75" s="37"/>
      <c r="AR75" s="37"/>
      <c r="AS75" s="37"/>
      <c r="AT75" s="37"/>
      <c r="AU75" s="37"/>
      <c r="AV75" s="37"/>
      <c r="AW75" s="37"/>
      <c r="AX75" s="37"/>
      <c r="AY75" s="37"/>
      <c r="AZ75" s="37"/>
      <c r="BA75" s="37"/>
      <c r="BB75" s="37"/>
      <c r="BC75" s="37"/>
      <c r="BD75" s="37"/>
      <c r="BE75" s="37"/>
      <c r="BF75" s="37"/>
      <c r="BG75" s="37"/>
      <c r="BH75" s="37"/>
      <c r="BI75" s="37"/>
      <c r="BJ75" s="37"/>
      <c r="BK75" s="37"/>
      <c r="BL75" s="37"/>
      <c r="BM75" s="37"/>
      <c r="BN75" s="37"/>
      <c r="BO75" s="37"/>
      <c r="BP75" s="37"/>
      <c r="BQ75" s="81">
        <f t="shared" si="1"/>
        <v>0</v>
      </c>
      <c r="BR75" s="37"/>
      <c r="BS75" s="37"/>
      <c r="BT75" s="37"/>
      <c r="BU75" s="37"/>
      <c r="BV75" s="37"/>
      <c r="BW75" s="37"/>
      <c r="BX75" s="37"/>
      <c r="BY75" s="37"/>
      <c r="BZ75" s="37"/>
      <c r="CA75" s="37"/>
      <c r="CB75" s="37"/>
      <c r="CC75" s="37"/>
      <c r="CD75" s="37"/>
      <c r="CE75" s="37"/>
      <c r="CF75" s="37"/>
      <c r="CG75" s="37"/>
      <c r="CH75" s="37"/>
      <c r="CI75" s="37"/>
      <c r="CJ75" s="37"/>
      <c r="CK75" s="37"/>
      <c r="CL75" s="37"/>
      <c r="CM75" s="37"/>
      <c r="CN75" s="37"/>
      <c r="CO75" s="37"/>
      <c r="CP75" s="37"/>
      <c r="CQ75" s="37"/>
      <c r="CR75" s="37"/>
      <c r="CS75" s="37"/>
      <c r="CT75" s="37"/>
      <c r="CU75" s="37"/>
      <c r="CV75" s="37"/>
      <c r="CW75" s="37"/>
      <c r="CX75" s="81">
        <f t="shared" si="2"/>
        <v>0</v>
      </c>
      <c r="CY75" s="37"/>
      <c r="CZ75" s="37"/>
      <c r="DA75" s="37"/>
      <c r="DB75" s="37"/>
      <c r="DC75" s="37"/>
      <c r="DD75" s="37"/>
      <c r="DE75" s="37"/>
      <c r="DF75" s="37"/>
      <c r="DG75" s="37"/>
      <c r="DH75" s="37"/>
      <c r="DI75" s="37"/>
      <c r="DJ75" s="37"/>
      <c r="DK75" s="37"/>
      <c r="DL75" s="37"/>
      <c r="DM75" s="37"/>
      <c r="DN75" s="37"/>
      <c r="DO75" s="37"/>
      <c r="DP75" s="37"/>
      <c r="DQ75" s="37"/>
      <c r="DR75" s="37"/>
      <c r="DS75" s="37"/>
      <c r="DT75" s="37"/>
      <c r="DU75" s="37"/>
      <c r="DV75" s="37"/>
      <c r="DW75" s="37"/>
      <c r="DX75" s="37"/>
      <c r="DY75" s="37"/>
      <c r="DZ75" s="37"/>
      <c r="EA75" s="37"/>
      <c r="EB75" s="37"/>
      <c r="EC75" s="37"/>
      <c r="ED75" s="37"/>
      <c r="EE75" s="81">
        <f t="shared" si="3"/>
        <v>0</v>
      </c>
      <c r="EF75" s="37"/>
      <c r="EG75" s="37"/>
      <c r="EH75" s="37"/>
      <c r="EI75" s="37"/>
      <c r="EJ75" s="37"/>
      <c r="EK75" s="37"/>
      <c r="EL75" s="37"/>
      <c r="EM75" s="37"/>
      <c r="EN75" s="37"/>
      <c r="EO75" s="37"/>
      <c r="EP75" s="37"/>
      <c r="EQ75" s="37"/>
      <c r="ER75" s="37"/>
      <c r="ES75" s="37"/>
      <c r="ET75" s="37"/>
      <c r="EU75" s="37"/>
      <c r="EV75" s="37"/>
      <c r="EW75" s="37"/>
      <c r="EX75" s="37"/>
      <c r="EY75" s="37"/>
      <c r="EZ75" s="37"/>
      <c r="FA75" s="37"/>
      <c r="FB75" s="37"/>
      <c r="FC75" s="37"/>
      <c r="FD75" s="37"/>
      <c r="FE75" s="37"/>
      <c r="FF75" s="37"/>
      <c r="FG75" s="37"/>
      <c r="FH75" s="37"/>
      <c r="FI75" s="37"/>
      <c r="FJ75" s="37"/>
      <c r="FK75" s="37"/>
      <c r="FL75" s="81">
        <f t="shared" si="4"/>
        <v>0</v>
      </c>
      <c r="FM75" s="37"/>
      <c r="FN75" s="37"/>
      <c r="FO75" s="37"/>
      <c r="FP75" s="37"/>
      <c r="FQ75" s="37"/>
      <c r="FR75" s="37"/>
      <c r="FS75" s="37"/>
      <c r="FT75" s="37"/>
      <c r="FU75" s="37"/>
      <c r="FV75" s="37"/>
      <c r="FW75" s="37"/>
      <c r="FX75" s="37"/>
      <c r="FY75" s="37"/>
      <c r="FZ75" s="37"/>
      <c r="GA75" s="37"/>
      <c r="GB75" s="37"/>
      <c r="GC75" s="37"/>
      <c r="GD75" s="37"/>
      <c r="GE75" s="37"/>
      <c r="GF75" s="37"/>
      <c r="GG75" s="37"/>
      <c r="GH75" s="37"/>
      <c r="GI75" s="37"/>
      <c r="GJ75" s="37"/>
      <c r="GK75" s="37"/>
      <c r="GL75" s="37"/>
      <c r="GM75" s="37"/>
      <c r="GN75" s="37"/>
      <c r="GO75" s="37"/>
      <c r="GP75" s="37"/>
      <c r="GQ75" s="37"/>
      <c r="GR75" s="37"/>
      <c r="GS75" s="81">
        <f t="shared" si="5"/>
        <v>0</v>
      </c>
      <c r="GT75" s="37"/>
      <c r="GU75" s="37"/>
      <c r="GV75" s="37"/>
      <c r="GW75" s="37"/>
      <c r="GX75" s="37"/>
      <c r="GY75" s="37"/>
      <c r="GZ75" s="37"/>
      <c r="HA75" s="37"/>
      <c r="HB75" s="37"/>
      <c r="HC75" s="37"/>
      <c r="HD75" s="37"/>
      <c r="HE75" s="37"/>
      <c r="HF75" s="37"/>
      <c r="HG75" s="37"/>
      <c r="HH75" s="37"/>
      <c r="HI75" s="37"/>
      <c r="HJ75" s="37"/>
      <c r="HK75" s="37"/>
      <c r="HL75" s="37"/>
      <c r="HM75" s="37"/>
      <c r="HN75" s="37"/>
      <c r="HO75" s="37"/>
      <c r="HP75" s="37"/>
      <c r="HQ75" s="37"/>
      <c r="HR75" s="37"/>
      <c r="HS75" s="37"/>
      <c r="HT75" s="37"/>
      <c r="HU75" s="37"/>
      <c r="HV75" s="37"/>
      <c r="HW75" s="37"/>
      <c r="HX75" s="37"/>
      <c r="HY75" s="37"/>
      <c r="HZ75" s="81">
        <f t="shared" si="6"/>
        <v>0</v>
      </c>
    </row>
    <row r="76" spans="1:234" ht="15" customHeight="1">
      <c r="A76" s="440"/>
      <c r="B76" s="91" t="s">
        <v>670</v>
      </c>
      <c r="C76" s="124">
        <v>42035</v>
      </c>
      <c r="D76" s="207"/>
      <c r="E76" s="216"/>
      <c r="F76" s="216"/>
      <c r="G76" s="216"/>
      <c r="H76" s="216"/>
      <c r="I76" s="216"/>
      <c r="J76" s="216"/>
      <c r="K76" s="216"/>
      <c r="L76" s="216"/>
      <c r="M76" s="216"/>
      <c r="N76" s="216"/>
      <c r="O76" s="216"/>
      <c r="P76" s="216"/>
      <c r="Q76" s="216"/>
      <c r="R76" s="216"/>
      <c r="S76" s="216"/>
      <c r="T76" s="216"/>
      <c r="U76" s="216"/>
      <c r="V76" s="216"/>
      <c r="W76" s="216"/>
      <c r="X76" s="216"/>
      <c r="Y76" s="216"/>
      <c r="Z76" s="216"/>
      <c r="AA76" s="225"/>
      <c r="AB76" s="216"/>
      <c r="AC76" s="216"/>
      <c r="AD76" s="216"/>
      <c r="AE76" s="216"/>
      <c r="AF76" s="216"/>
      <c r="AG76" s="216"/>
      <c r="AH76" s="216"/>
      <c r="AI76" s="216"/>
      <c r="AJ76" s="81">
        <f t="shared" si="0"/>
        <v>0</v>
      </c>
      <c r="AK76" s="37"/>
      <c r="AL76" s="37"/>
      <c r="AM76" s="37"/>
      <c r="AN76" s="37"/>
      <c r="AO76" s="37"/>
      <c r="AP76" s="37"/>
      <c r="AQ76" s="37"/>
      <c r="AR76" s="37"/>
      <c r="AS76" s="37"/>
      <c r="AT76" s="37"/>
      <c r="AU76" s="37"/>
      <c r="AV76" s="37"/>
      <c r="AW76" s="37"/>
      <c r="AX76" s="37"/>
      <c r="AY76" s="37"/>
      <c r="AZ76" s="37"/>
      <c r="BA76" s="37"/>
      <c r="BB76" s="37"/>
      <c r="BC76" s="37"/>
      <c r="BD76" s="37"/>
      <c r="BE76" s="37"/>
      <c r="BF76" s="37"/>
      <c r="BG76" s="37"/>
      <c r="BH76" s="37"/>
      <c r="BI76" s="37"/>
      <c r="BJ76" s="37"/>
      <c r="BK76" s="37"/>
      <c r="BL76" s="37"/>
      <c r="BM76" s="37"/>
      <c r="BN76" s="37"/>
      <c r="BO76" s="37"/>
      <c r="BP76" s="37"/>
      <c r="BQ76" s="81">
        <f t="shared" si="1"/>
        <v>0</v>
      </c>
      <c r="BR76" s="37"/>
      <c r="BS76" s="37"/>
      <c r="BT76" s="37"/>
      <c r="BU76" s="37"/>
      <c r="BV76" s="37"/>
      <c r="BW76" s="37"/>
      <c r="BX76" s="37"/>
      <c r="BY76" s="37"/>
      <c r="BZ76" s="37"/>
      <c r="CA76" s="37"/>
      <c r="CB76" s="37"/>
      <c r="CC76" s="37"/>
      <c r="CD76" s="37"/>
      <c r="CE76" s="37"/>
      <c r="CF76" s="37"/>
      <c r="CG76" s="37"/>
      <c r="CH76" s="37"/>
      <c r="CI76" s="37"/>
      <c r="CJ76" s="37"/>
      <c r="CK76" s="37"/>
      <c r="CL76" s="37"/>
      <c r="CM76" s="37"/>
      <c r="CN76" s="37"/>
      <c r="CO76" s="37"/>
      <c r="CP76" s="37"/>
      <c r="CQ76" s="37"/>
      <c r="CR76" s="37"/>
      <c r="CS76" s="37"/>
      <c r="CT76" s="37"/>
      <c r="CU76" s="37"/>
      <c r="CV76" s="37"/>
      <c r="CW76" s="37"/>
      <c r="CX76" s="81">
        <f t="shared" si="2"/>
        <v>0</v>
      </c>
      <c r="CY76" s="37"/>
      <c r="CZ76" s="37"/>
      <c r="DA76" s="37"/>
      <c r="DB76" s="37"/>
      <c r="DC76" s="37"/>
      <c r="DD76" s="37"/>
      <c r="DE76" s="37"/>
      <c r="DF76" s="37"/>
      <c r="DG76" s="37"/>
      <c r="DH76" s="37"/>
      <c r="DI76" s="37"/>
      <c r="DJ76" s="37"/>
      <c r="DK76" s="37"/>
      <c r="DL76" s="37"/>
      <c r="DM76" s="37"/>
      <c r="DN76" s="37"/>
      <c r="DO76" s="37"/>
      <c r="DP76" s="37"/>
      <c r="DQ76" s="37"/>
      <c r="DR76" s="37"/>
      <c r="DS76" s="37"/>
      <c r="DT76" s="37"/>
      <c r="DU76" s="37"/>
      <c r="DV76" s="37"/>
      <c r="DW76" s="37"/>
      <c r="DX76" s="37"/>
      <c r="DY76" s="37"/>
      <c r="DZ76" s="37"/>
      <c r="EA76" s="37"/>
      <c r="EB76" s="37"/>
      <c r="EC76" s="37"/>
      <c r="ED76" s="37"/>
      <c r="EE76" s="81">
        <f t="shared" si="3"/>
        <v>0</v>
      </c>
      <c r="EF76" s="37"/>
      <c r="EG76" s="37"/>
      <c r="EH76" s="37"/>
      <c r="EI76" s="37"/>
      <c r="EJ76" s="37"/>
      <c r="EK76" s="37"/>
      <c r="EL76" s="37"/>
      <c r="EM76" s="37"/>
      <c r="EN76" s="37"/>
      <c r="EO76" s="37"/>
      <c r="EP76" s="37"/>
      <c r="EQ76" s="37"/>
      <c r="ER76" s="37"/>
      <c r="ES76" s="37"/>
      <c r="ET76" s="37"/>
      <c r="EU76" s="37"/>
      <c r="EV76" s="37"/>
      <c r="EW76" s="37"/>
      <c r="EX76" s="37"/>
      <c r="EY76" s="37"/>
      <c r="EZ76" s="37"/>
      <c r="FA76" s="37"/>
      <c r="FB76" s="37"/>
      <c r="FC76" s="37"/>
      <c r="FD76" s="37"/>
      <c r="FE76" s="37"/>
      <c r="FF76" s="37"/>
      <c r="FG76" s="37"/>
      <c r="FH76" s="37"/>
      <c r="FI76" s="37"/>
      <c r="FJ76" s="37"/>
      <c r="FK76" s="37"/>
      <c r="FL76" s="81">
        <f t="shared" si="4"/>
        <v>0</v>
      </c>
      <c r="FM76" s="37"/>
      <c r="FN76" s="37"/>
      <c r="FO76" s="37"/>
      <c r="FP76" s="37"/>
      <c r="FQ76" s="37"/>
      <c r="FR76" s="37"/>
      <c r="FS76" s="37"/>
      <c r="FT76" s="37"/>
      <c r="FU76" s="37"/>
      <c r="FV76" s="37"/>
      <c r="FW76" s="37"/>
      <c r="FX76" s="37"/>
      <c r="FY76" s="37"/>
      <c r="FZ76" s="37"/>
      <c r="GA76" s="37"/>
      <c r="GB76" s="37"/>
      <c r="GC76" s="37"/>
      <c r="GD76" s="37"/>
      <c r="GE76" s="37"/>
      <c r="GF76" s="37"/>
      <c r="GG76" s="37"/>
      <c r="GH76" s="37"/>
      <c r="GI76" s="37"/>
      <c r="GJ76" s="37"/>
      <c r="GK76" s="37"/>
      <c r="GL76" s="37"/>
      <c r="GM76" s="37"/>
      <c r="GN76" s="37"/>
      <c r="GO76" s="37"/>
      <c r="GP76" s="37"/>
      <c r="GQ76" s="37"/>
      <c r="GR76" s="37"/>
      <c r="GS76" s="81">
        <f t="shared" si="5"/>
        <v>0</v>
      </c>
      <c r="GT76" s="37"/>
      <c r="GU76" s="37"/>
      <c r="GV76" s="37"/>
      <c r="GW76" s="37"/>
      <c r="GX76" s="37"/>
      <c r="GY76" s="37"/>
      <c r="GZ76" s="37"/>
      <c r="HA76" s="37"/>
      <c r="HB76" s="37"/>
      <c r="HC76" s="37"/>
      <c r="HD76" s="37"/>
      <c r="HE76" s="37"/>
      <c r="HF76" s="37"/>
      <c r="HG76" s="37"/>
      <c r="HH76" s="37"/>
      <c r="HI76" s="37"/>
      <c r="HJ76" s="37"/>
      <c r="HK76" s="37"/>
      <c r="HL76" s="37"/>
      <c r="HM76" s="37"/>
      <c r="HN76" s="37"/>
      <c r="HO76" s="37"/>
      <c r="HP76" s="37"/>
      <c r="HQ76" s="37"/>
      <c r="HR76" s="37"/>
      <c r="HS76" s="37"/>
      <c r="HT76" s="37"/>
      <c r="HU76" s="37"/>
      <c r="HV76" s="37"/>
      <c r="HW76" s="37"/>
      <c r="HX76" s="37"/>
      <c r="HY76" s="37"/>
      <c r="HZ76" s="81">
        <f t="shared" si="6"/>
        <v>0</v>
      </c>
    </row>
    <row r="77" spans="1:234" ht="15" customHeight="1">
      <c r="A77" s="440"/>
      <c r="B77" s="91" t="s">
        <v>671</v>
      </c>
      <c r="C77" s="124">
        <v>42063</v>
      </c>
      <c r="D77" s="207"/>
      <c r="E77" s="216"/>
      <c r="F77" s="216"/>
      <c r="G77" s="216"/>
      <c r="H77" s="216"/>
      <c r="I77" s="216"/>
      <c r="J77" s="216"/>
      <c r="K77" s="216"/>
      <c r="L77" s="216"/>
      <c r="M77" s="216"/>
      <c r="N77" s="216"/>
      <c r="O77" s="216"/>
      <c r="P77" s="216"/>
      <c r="Q77" s="216"/>
      <c r="R77" s="216"/>
      <c r="S77" s="216"/>
      <c r="T77" s="216"/>
      <c r="U77" s="216"/>
      <c r="V77" s="216"/>
      <c r="W77" s="216"/>
      <c r="X77" s="216"/>
      <c r="Y77" s="216"/>
      <c r="Z77" s="216"/>
      <c r="AA77" s="225"/>
      <c r="AB77" s="216"/>
      <c r="AC77" s="216"/>
      <c r="AD77" s="216"/>
      <c r="AE77" s="216"/>
      <c r="AF77" s="216"/>
      <c r="AG77" s="216"/>
      <c r="AH77" s="216"/>
      <c r="AI77" s="216"/>
      <c r="AJ77" s="81">
        <f t="shared" si="0"/>
        <v>0</v>
      </c>
      <c r="AK77" s="37"/>
      <c r="AL77" s="37"/>
      <c r="AM77" s="37"/>
      <c r="AN77" s="37"/>
      <c r="AO77" s="37"/>
      <c r="AP77" s="37"/>
      <c r="AQ77" s="37"/>
      <c r="AR77" s="37"/>
      <c r="AS77" s="37"/>
      <c r="AT77" s="37"/>
      <c r="AU77" s="37"/>
      <c r="AV77" s="37"/>
      <c r="AW77" s="37"/>
      <c r="AX77" s="37"/>
      <c r="AY77" s="37"/>
      <c r="AZ77" s="37"/>
      <c r="BA77" s="37"/>
      <c r="BB77" s="37"/>
      <c r="BC77" s="37"/>
      <c r="BD77" s="37"/>
      <c r="BE77" s="37"/>
      <c r="BF77" s="37"/>
      <c r="BG77" s="37"/>
      <c r="BH77" s="37"/>
      <c r="BI77" s="37"/>
      <c r="BJ77" s="37"/>
      <c r="BK77" s="37"/>
      <c r="BL77" s="37"/>
      <c r="BM77" s="37"/>
      <c r="BN77" s="37"/>
      <c r="BO77" s="37"/>
      <c r="BP77" s="37"/>
      <c r="BQ77" s="81">
        <f t="shared" si="1"/>
        <v>0</v>
      </c>
      <c r="BR77" s="37"/>
      <c r="BS77" s="37"/>
      <c r="BT77" s="37"/>
      <c r="BU77" s="37"/>
      <c r="BV77" s="37"/>
      <c r="BW77" s="37"/>
      <c r="BX77" s="37"/>
      <c r="BY77" s="37"/>
      <c r="BZ77" s="37"/>
      <c r="CA77" s="37"/>
      <c r="CB77" s="37"/>
      <c r="CC77" s="37"/>
      <c r="CD77" s="37"/>
      <c r="CE77" s="37"/>
      <c r="CF77" s="37"/>
      <c r="CG77" s="37"/>
      <c r="CH77" s="37"/>
      <c r="CI77" s="37"/>
      <c r="CJ77" s="37"/>
      <c r="CK77" s="37"/>
      <c r="CL77" s="37"/>
      <c r="CM77" s="37"/>
      <c r="CN77" s="37"/>
      <c r="CO77" s="37"/>
      <c r="CP77" s="37"/>
      <c r="CQ77" s="37"/>
      <c r="CR77" s="37"/>
      <c r="CS77" s="37"/>
      <c r="CT77" s="37"/>
      <c r="CU77" s="37"/>
      <c r="CV77" s="37"/>
      <c r="CW77" s="37"/>
      <c r="CX77" s="81">
        <f t="shared" si="2"/>
        <v>0</v>
      </c>
      <c r="CY77" s="37"/>
      <c r="CZ77" s="37"/>
      <c r="DA77" s="37"/>
      <c r="DB77" s="37"/>
      <c r="DC77" s="37"/>
      <c r="DD77" s="37"/>
      <c r="DE77" s="37"/>
      <c r="DF77" s="37"/>
      <c r="DG77" s="37"/>
      <c r="DH77" s="37"/>
      <c r="DI77" s="37"/>
      <c r="DJ77" s="37"/>
      <c r="DK77" s="37"/>
      <c r="DL77" s="37"/>
      <c r="DM77" s="37"/>
      <c r="DN77" s="37"/>
      <c r="DO77" s="37"/>
      <c r="DP77" s="37"/>
      <c r="DQ77" s="37"/>
      <c r="DR77" s="37"/>
      <c r="DS77" s="37"/>
      <c r="DT77" s="37"/>
      <c r="DU77" s="37"/>
      <c r="DV77" s="37"/>
      <c r="DW77" s="37"/>
      <c r="DX77" s="37"/>
      <c r="DY77" s="37"/>
      <c r="DZ77" s="37"/>
      <c r="EA77" s="37"/>
      <c r="EB77" s="37"/>
      <c r="EC77" s="37"/>
      <c r="ED77" s="37"/>
      <c r="EE77" s="81">
        <f t="shared" si="3"/>
        <v>0</v>
      </c>
      <c r="EF77" s="37"/>
      <c r="EG77" s="37"/>
      <c r="EH77" s="37"/>
      <c r="EI77" s="37"/>
      <c r="EJ77" s="37"/>
      <c r="EK77" s="37"/>
      <c r="EL77" s="37"/>
      <c r="EM77" s="37"/>
      <c r="EN77" s="37"/>
      <c r="EO77" s="37"/>
      <c r="EP77" s="37"/>
      <c r="EQ77" s="37"/>
      <c r="ER77" s="37"/>
      <c r="ES77" s="37"/>
      <c r="ET77" s="37"/>
      <c r="EU77" s="37"/>
      <c r="EV77" s="37"/>
      <c r="EW77" s="37"/>
      <c r="EX77" s="37"/>
      <c r="EY77" s="37"/>
      <c r="EZ77" s="37"/>
      <c r="FA77" s="37"/>
      <c r="FB77" s="37"/>
      <c r="FC77" s="37"/>
      <c r="FD77" s="37"/>
      <c r="FE77" s="37"/>
      <c r="FF77" s="37"/>
      <c r="FG77" s="37"/>
      <c r="FH77" s="37"/>
      <c r="FI77" s="37"/>
      <c r="FJ77" s="37"/>
      <c r="FK77" s="37"/>
      <c r="FL77" s="81">
        <f t="shared" si="4"/>
        <v>0</v>
      </c>
      <c r="FM77" s="37"/>
      <c r="FN77" s="37"/>
      <c r="FO77" s="37"/>
      <c r="FP77" s="37"/>
      <c r="FQ77" s="37"/>
      <c r="FR77" s="37"/>
      <c r="FS77" s="37"/>
      <c r="FT77" s="37"/>
      <c r="FU77" s="37"/>
      <c r="FV77" s="37"/>
      <c r="FW77" s="37"/>
      <c r="FX77" s="37"/>
      <c r="FY77" s="37"/>
      <c r="FZ77" s="37"/>
      <c r="GA77" s="37"/>
      <c r="GB77" s="37"/>
      <c r="GC77" s="37"/>
      <c r="GD77" s="37"/>
      <c r="GE77" s="37"/>
      <c r="GF77" s="37"/>
      <c r="GG77" s="37"/>
      <c r="GH77" s="37"/>
      <c r="GI77" s="37"/>
      <c r="GJ77" s="37"/>
      <c r="GK77" s="37"/>
      <c r="GL77" s="37"/>
      <c r="GM77" s="37"/>
      <c r="GN77" s="37"/>
      <c r="GO77" s="37"/>
      <c r="GP77" s="37"/>
      <c r="GQ77" s="37"/>
      <c r="GR77" s="37"/>
      <c r="GS77" s="81">
        <f t="shared" si="5"/>
        <v>0</v>
      </c>
      <c r="GT77" s="37"/>
      <c r="GU77" s="37"/>
      <c r="GV77" s="37"/>
      <c r="GW77" s="37"/>
      <c r="GX77" s="37"/>
      <c r="GY77" s="37"/>
      <c r="GZ77" s="37"/>
      <c r="HA77" s="37"/>
      <c r="HB77" s="37"/>
      <c r="HC77" s="37"/>
      <c r="HD77" s="37"/>
      <c r="HE77" s="37"/>
      <c r="HF77" s="37"/>
      <c r="HG77" s="37"/>
      <c r="HH77" s="37"/>
      <c r="HI77" s="37"/>
      <c r="HJ77" s="37"/>
      <c r="HK77" s="37"/>
      <c r="HL77" s="37"/>
      <c r="HM77" s="37"/>
      <c r="HN77" s="37"/>
      <c r="HO77" s="37"/>
      <c r="HP77" s="37"/>
      <c r="HQ77" s="37"/>
      <c r="HR77" s="37"/>
      <c r="HS77" s="37"/>
      <c r="HT77" s="37"/>
      <c r="HU77" s="37"/>
      <c r="HV77" s="37"/>
      <c r="HW77" s="37"/>
      <c r="HX77" s="37"/>
      <c r="HY77" s="37"/>
      <c r="HZ77" s="81">
        <f t="shared" si="6"/>
        <v>0</v>
      </c>
    </row>
    <row r="78" spans="1:234" ht="15" customHeight="1">
      <c r="A78" s="440"/>
      <c r="B78" s="91" t="s">
        <v>672</v>
      </c>
      <c r="C78" s="124">
        <v>42094</v>
      </c>
      <c r="D78" s="207"/>
      <c r="E78" s="216"/>
      <c r="F78" s="216"/>
      <c r="G78" s="216"/>
      <c r="H78" s="216"/>
      <c r="I78" s="216"/>
      <c r="J78" s="216"/>
      <c r="K78" s="216"/>
      <c r="L78" s="216"/>
      <c r="M78" s="216"/>
      <c r="N78" s="216"/>
      <c r="O78" s="216"/>
      <c r="P78" s="216"/>
      <c r="Q78" s="216"/>
      <c r="R78" s="216"/>
      <c r="S78" s="216"/>
      <c r="T78" s="216"/>
      <c r="U78" s="216"/>
      <c r="V78" s="216"/>
      <c r="W78" s="216"/>
      <c r="X78" s="216"/>
      <c r="Y78" s="216"/>
      <c r="Z78" s="216"/>
      <c r="AA78" s="225"/>
      <c r="AB78" s="216"/>
      <c r="AC78" s="216"/>
      <c r="AD78" s="216"/>
      <c r="AE78" s="216"/>
      <c r="AF78" s="216"/>
      <c r="AG78" s="216"/>
      <c r="AH78" s="216"/>
      <c r="AI78" s="216"/>
      <c r="AJ78" s="81">
        <f t="shared" si="0"/>
        <v>0</v>
      </c>
      <c r="AK78" s="37"/>
      <c r="AL78" s="37"/>
      <c r="AM78" s="37"/>
      <c r="AN78" s="37"/>
      <c r="AO78" s="37"/>
      <c r="AP78" s="37"/>
      <c r="AQ78" s="37"/>
      <c r="AR78" s="37"/>
      <c r="AS78" s="37"/>
      <c r="AT78" s="37"/>
      <c r="AU78" s="37"/>
      <c r="AV78" s="37"/>
      <c r="AW78" s="37"/>
      <c r="AX78" s="37"/>
      <c r="AY78" s="37"/>
      <c r="AZ78" s="37"/>
      <c r="BA78" s="37"/>
      <c r="BB78" s="37"/>
      <c r="BC78" s="37"/>
      <c r="BD78" s="37"/>
      <c r="BE78" s="37"/>
      <c r="BF78" s="37"/>
      <c r="BG78" s="37"/>
      <c r="BH78" s="37"/>
      <c r="BI78" s="37"/>
      <c r="BJ78" s="37"/>
      <c r="BK78" s="37"/>
      <c r="BL78" s="37"/>
      <c r="BM78" s="37"/>
      <c r="BN78" s="37"/>
      <c r="BO78" s="37"/>
      <c r="BP78" s="37"/>
      <c r="BQ78" s="81">
        <f t="shared" si="1"/>
        <v>0</v>
      </c>
      <c r="BR78" s="37"/>
      <c r="BS78" s="37"/>
      <c r="BT78" s="37"/>
      <c r="BU78" s="37"/>
      <c r="BV78" s="37"/>
      <c r="BW78" s="37"/>
      <c r="BX78" s="37"/>
      <c r="BY78" s="37"/>
      <c r="BZ78" s="37"/>
      <c r="CA78" s="37"/>
      <c r="CB78" s="37"/>
      <c r="CC78" s="37"/>
      <c r="CD78" s="37"/>
      <c r="CE78" s="37"/>
      <c r="CF78" s="37"/>
      <c r="CG78" s="37"/>
      <c r="CH78" s="37"/>
      <c r="CI78" s="37"/>
      <c r="CJ78" s="37"/>
      <c r="CK78" s="37"/>
      <c r="CL78" s="37"/>
      <c r="CM78" s="37"/>
      <c r="CN78" s="37"/>
      <c r="CO78" s="37"/>
      <c r="CP78" s="37"/>
      <c r="CQ78" s="37"/>
      <c r="CR78" s="37"/>
      <c r="CS78" s="37"/>
      <c r="CT78" s="37"/>
      <c r="CU78" s="37"/>
      <c r="CV78" s="37"/>
      <c r="CW78" s="37"/>
      <c r="CX78" s="81">
        <f t="shared" si="2"/>
        <v>0</v>
      </c>
      <c r="CY78" s="37"/>
      <c r="CZ78" s="37"/>
      <c r="DA78" s="37"/>
      <c r="DB78" s="37"/>
      <c r="DC78" s="37"/>
      <c r="DD78" s="37"/>
      <c r="DE78" s="37"/>
      <c r="DF78" s="37"/>
      <c r="DG78" s="37"/>
      <c r="DH78" s="37"/>
      <c r="DI78" s="37"/>
      <c r="DJ78" s="37"/>
      <c r="DK78" s="37"/>
      <c r="DL78" s="37"/>
      <c r="DM78" s="37"/>
      <c r="DN78" s="37"/>
      <c r="DO78" s="37"/>
      <c r="DP78" s="37"/>
      <c r="DQ78" s="37"/>
      <c r="DR78" s="37"/>
      <c r="DS78" s="37"/>
      <c r="DT78" s="37"/>
      <c r="DU78" s="37"/>
      <c r="DV78" s="37"/>
      <c r="DW78" s="37"/>
      <c r="DX78" s="37"/>
      <c r="DY78" s="37"/>
      <c r="DZ78" s="37"/>
      <c r="EA78" s="37"/>
      <c r="EB78" s="37"/>
      <c r="EC78" s="37"/>
      <c r="ED78" s="37"/>
      <c r="EE78" s="81">
        <f t="shared" si="3"/>
        <v>0</v>
      </c>
      <c r="EF78" s="37"/>
      <c r="EG78" s="37"/>
      <c r="EH78" s="37"/>
      <c r="EI78" s="37"/>
      <c r="EJ78" s="37"/>
      <c r="EK78" s="37"/>
      <c r="EL78" s="37"/>
      <c r="EM78" s="37"/>
      <c r="EN78" s="37"/>
      <c r="EO78" s="37"/>
      <c r="EP78" s="37"/>
      <c r="EQ78" s="37"/>
      <c r="ER78" s="37"/>
      <c r="ES78" s="37"/>
      <c r="ET78" s="37"/>
      <c r="EU78" s="37"/>
      <c r="EV78" s="37"/>
      <c r="EW78" s="37"/>
      <c r="EX78" s="37"/>
      <c r="EY78" s="37"/>
      <c r="EZ78" s="37"/>
      <c r="FA78" s="37"/>
      <c r="FB78" s="37"/>
      <c r="FC78" s="37"/>
      <c r="FD78" s="37"/>
      <c r="FE78" s="37"/>
      <c r="FF78" s="37"/>
      <c r="FG78" s="37"/>
      <c r="FH78" s="37"/>
      <c r="FI78" s="37"/>
      <c r="FJ78" s="37"/>
      <c r="FK78" s="37"/>
      <c r="FL78" s="81">
        <f t="shared" si="4"/>
        <v>0</v>
      </c>
      <c r="FM78" s="37"/>
      <c r="FN78" s="37"/>
      <c r="FO78" s="37"/>
      <c r="FP78" s="37"/>
      <c r="FQ78" s="37"/>
      <c r="FR78" s="37"/>
      <c r="FS78" s="37"/>
      <c r="FT78" s="37"/>
      <c r="FU78" s="37"/>
      <c r="FV78" s="37"/>
      <c r="FW78" s="37"/>
      <c r="FX78" s="37"/>
      <c r="FY78" s="37"/>
      <c r="FZ78" s="37"/>
      <c r="GA78" s="37"/>
      <c r="GB78" s="37"/>
      <c r="GC78" s="37"/>
      <c r="GD78" s="37"/>
      <c r="GE78" s="37"/>
      <c r="GF78" s="37"/>
      <c r="GG78" s="37"/>
      <c r="GH78" s="37"/>
      <c r="GI78" s="37"/>
      <c r="GJ78" s="37"/>
      <c r="GK78" s="37"/>
      <c r="GL78" s="37"/>
      <c r="GM78" s="37"/>
      <c r="GN78" s="37"/>
      <c r="GO78" s="37"/>
      <c r="GP78" s="37"/>
      <c r="GQ78" s="37"/>
      <c r="GR78" s="37"/>
      <c r="GS78" s="81">
        <f t="shared" si="5"/>
        <v>0</v>
      </c>
      <c r="GT78" s="37"/>
      <c r="GU78" s="37"/>
      <c r="GV78" s="37"/>
      <c r="GW78" s="37"/>
      <c r="GX78" s="37"/>
      <c r="GY78" s="37"/>
      <c r="GZ78" s="37"/>
      <c r="HA78" s="37"/>
      <c r="HB78" s="37"/>
      <c r="HC78" s="37"/>
      <c r="HD78" s="37"/>
      <c r="HE78" s="37"/>
      <c r="HF78" s="37"/>
      <c r="HG78" s="37"/>
      <c r="HH78" s="37"/>
      <c r="HI78" s="37"/>
      <c r="HJ78" s="37"/>
      <c r="HK78" s="37"/>
      <c r="HL78" s="37"/>
      <c r="HM78" s="37"/>
      <c r="HN78" s="37"/>
      <c r="HO78" s="37"/>
      <c r="HP78" s="37"/>
      <c r="HQ78" s="37"/>
      <c r="HR78" s="37"/>
      <c r="HS78" s="37"/>
      <c r="HT78" s="37"/>
      <c r="HU78" s="37"/>
      <c r="HV78" s="37"/>
      <c r="HW78" s="37"/>
      <c r="HX78" s="37"/>
      <c r="HY78" s="38"/>
      <c r="HZ78" s="81">
        <f t="shared" si="6"/>
        <v>0</v>
      </c>
    </row>
    <row r="79" spans="1:234" ht="15" customHeight="1" thickBot="1">
      <c r="A79" s="441"/>
      <c r="B79" s="94" t="s">
        <v>674</v>
      </c>
      <c r="C79" s="126">
        <v>42124</v>
      </c>
      <c r="D79" s="210"/>
      <c r="E79" s="219"/>
      <c r="F79" s="219"/>
      <c r="G79" s="219"/>
      <c r="H79" s="219"/>
      <c r="I79" s="219"/>
      <c r="J79" s="219"/>
      <c r="K79" s="219"/>
      <c r="L79" s="219"/>
      <c r="M79" s="219"/>
      <c r="N79" s="219"/>
      <c r="O79" s="219"/>
      <c r="P79" s="219"/>
      <c r="Q79" s="219"/>
      <c r="R79" s="219"/>
      <c r="S79" s="219"/>
      <c r="T79" s="219"/>
      <c r="U79" s="219"/>
      <c r="V79" s="219"/>
      <c r="W79" s="219"/>
      <c r="X79" s="228"/>
      <c r="Y79" s="228"/>
      <c r="Z79" s="228"/>
      <c r="AA79" s="229"/>
      <c r="AB79" s="219"/>
      <c r="AC79" s="219"/>
      <c r="AD79" s="219"/>
      <c r="AE79" s="219"/>
      <c r="AF79" s="219"/>
      <c r="AG79" s="219"/>
      <c r="AH79" s="219"/>
      <c r="AI79" s="219"/>
      <c r="AJ79" s="81">
        <f t="shared" si="0"/>
        <v>0</v>
      </c>
      <c r="AK79" s="39"/>
      <c r="AL79" s="39"/>
      <c r="AM79" s="39"/>
      <c r="AN79" s="39"/>
      <c r="AO79" s="39"/>
      <c r="AP79" s="39"/>
      <c r="AQ79" s="39"/>
      <c r="AR79" s="39"/>
      <c r="AS79" s="39"/>
      <c r="AT79" s="39"/>
      <c r="AU79" s="39"/>
      <c r="AV79" s="39"/>
      <c r="AW79" s="39"/>
      <c r="AX79" s="39"/>
      <c r="AY79" s="39"/>
      <c r="AZ79" s="39"/>
      <c r="BA79" s="39"/>
      <c r="BB79" s="39"/>
      <c r="BC79" s="39"/>
      <c r="BD79" s="39"/>
      <c r="BE79" s="39"/>
      <c r="BF79" s="39"/>
      <c r="BG79" s="39"/>
      <c r="BH79" s="39"/>
      <c r="BI79" s="39"/>
      <c r="BJ79" s="39"/>
      <c r="BK79" s="39"/>
      <c r="BL79" s="39"/>
      <c r="BM79" s="39"/>
      <c r="BN79" s="39"/>
      <c r="BO79" s="39"/>
      <c r="BP79" s="39"/>
      <c r="BQ79" s="81">
        <f t="shared" si="1"/>
        <v>0</v>
      </c>
      <c r="BR79" s="39"/>
      <c r="BS79" s="39"/>
      <c r="BT79" s="39"/>
      <c r="BU79" s="39"/>
      <c r="BV79" s="39"/>
      <c r="BW79" s="39"/>
      <c r="BX79" s="39"/>
      <c r="BY79" s="39"/>
      <c r="BZ79" s="39"/>
      <c r="CA79" s="39"/>
      <c r="CB79" s="39"/>
      <c r="CC79" s="39"/>
      <c r="CD79" s="39"/>
      <c r="CE79" s="39"/>
      <c r="CF79" s="39"/>
      <c r="CG79" s="39"/>
      <c r="CH79" s="39"/>
      <c r="CI79" s="39"/>
      <c r="CJ79" s="39"/>
      <c r="CK79" s="39"/>
      <c r="CL79" s="39"/>
      <c r="CM79" s="39"/>
      <c r="CN79" s="39"/>
      <c r="CO79" s="39"/>
      <c r="CP79" s="39"/>
      <c r="CQ79" s="39"/>
      <c r="CR79" s="39"/>
      <c r="CS79" s="39"/>
      <c r="CT79" s="39"/>
      <c r="CU79" s="39"/>
      <c r="CV79" s="39"/>
      <c r="CW79" s="39"/>
      <c r="CX79" s="81">
        <f t="shared" si="2"/>
        <v>0</v>
      </c>
      <c r="CY79" s="39"/>
      <c r="CZ79" s="39"/>
      <c r="DA79" s="39"/>
      <c r="DB79" s="39"/>
      <c r="DC79" s="39"/>
      <c r="DD79" s="39"/>
      <c r="DE79" s="39"/>
      <c r="DF79" s="39"/>
      <c r="DG79" s="39"/>
      <c r="DH79" s="39"/>
      <c r="DI79" s="39"/>
      <c r="DJ79" s="39"/>
      <c r="DK79" s="39"/>
      <c r="DL79" s="39"/>
      <c r="DM79" s="39"/>
      <c r="DN79" s="39"/>
      <c r="DO79" s="39"/>
      <c r="DP79" s="39"/>
      <c r="DQ79" s="39"/>
      <c r="DR79" s="39"/>
      <c r="DS79" s="39"/>
      <c r="DT79" s="39"/>
      <c r="DU79" s="39"/>
      <c r="DV79" s="39"/>
      <c r="DW79" s="39"/>
      <c r="DX79" s="39"/>
      <c r="DY79" s="39"/>
      <c r="DZ79" s="39"/>
      <c r="EA79" s="39"/>
      <c r="EB79" s="39"/>
      <c r="EC79" s="39"/>
      <c r="ED79" s="39"/>
      <c r="EE79" s="81">
        <f t="shared" si="3"/>
        <v>0</v>
      </c>
      <c r="EF79" s="39"/>
      <c r="EG79" s="39"/>
      <c r="EH79" s="39"/>
      <c r="EI79" s="39"/>
      <c r="EJ79" s="39"/>
      <c r="EK79" s="39"/>
      <c r="EL79" s="39"/>
      <c r="EM79" s="39"/>
      <c r="EN79" s="39"/>
      <c r="EO79" s="39"/>
      <c r="EP79" s="39"/>
      <c r="EQ79" s="39"/>
      <c r="ER79" s="39"/>
      <c r="ES79" s="39"/>
      <c r="ET79" s="39"/>
      <c r="EU79" s="39"/>
      <c r="EV79" s="39"/>
      <c r="EW79" s="39"/>
      <c r="EX79" s="39"/>
      <c r="EY79" s="39"/>
      <c r="EZ79" s="39"/>
      <c r="FA79" s="39"/>
      <c r="FB79" s="39"/>
      <c r="FC79" s="39"/>
      <c r="FD79" s="39"/>
      <c r="FE79" s="39"/>
      <c r="FF79" s="39"/>
      <c r="FG79" s="39"/>
      <c r="FH79" s="39"/>
      <c r="FI79" s="39"/>
      <c r="FJ79" s="39"/>
      <c r="FK79" s="39"/>
      <c r="FL79" s="81">
        <f t="shared" si="4"/>
        <v>0</v>
      </c>
      <c r="FM79" s="39"/>
      <c r="FN79" s="39"/>
      <c r="FO79" s="39"/>
      <c r="FP79" s="39"/>
      <c r="FQ79" s="39"/>
      <c r="FR79" s="39"/>
      <c r="FS79" s="39"/>
      <c r="FT79" s="39"/>
      <c r="FU79" s="39"/>
      <c r="FV79" s="39"/>
      <c r="FW79" s="39"/>
      <c r="FX79" s="39"/>
      <c r="FY79" s="39"/>
      <c r="FZ79" s="39"/>
      <c r="GA79" s="39"/>
      <c r="GB79" s="39"/>
      <c r="GC79" s="39"/>
      <c r="GD79" s="39"/>
      <c r="GE79" s="39"/>
      <c r="GF79" s="39"/>
      <c r="GG79" s="39"/>
      <c r="GH79" s="39"/>
      <c r="GI79" s="39"/>
      <c r="GJ79" s="39"/>
      <c r="GK79" s="39"/>
      <c r="GL79" s="39"/>
      <c r="GM79" s="39"/>
      <c r="GN79" s="39"/>
      <c r="GO79" s="39"/>
      <c r="GP79" s="39"/>
      <c r="GQ79" s="39"/>
      <c r="GR79" s="39"/>
      <c r="GS79" s="81">
        <f t="shared" si="5"/>
        <v>0</v>
      </c>
      <c r="GT79" s="40"/>
      <c r="GU79" s="40"/>
      <c r="GV79" s="40"/>
      <c r="GW79" s="40"/>
      <c r="GX79" s="40"/>
      <c r="GY79" s="40"/>
      <c r="GZ79" s="40"/>
      <c r="HA79" s="40"/>
      <c r="HB79" s="41"/>
      <c r="HC79" s="40"/>
      <c r="HD79" s="41"/>
      <c r="HE79" s="40"/>
      <c r="HF79" s="41"/>
      <c r="HG79" s="40"/>
      <c r="HH79" s="41"/>
      <c r="HI79" s="41"/>
      <c r="HJ79" s="40"/>
      <c r="HK79" s="41"/>
      <c r="HL79" s="40"/>
      <c r="HM79" s="41"/>
      <c r="HN79" s="40"/>
      <c r="HO79" s="41"/>
      <c r="HP79" s="40"/>
      <c r="HQ79" s="41"/>
      <c r="HR79" s="40"/>
      <c r="HS79" s="41"/>
      <c r="HT79" s="40"/>
      <c r="HU79" s="41"/>
      <c r="HV79" s="41"/>
      <c r="HW79" s="41"/>
      <c r="HX79" s="41"/>
      <c r="HY79" s="131"/>
      <c r="HZ79" s="81">
        <f t="shared" si="6"/>
        <v>0</v>
      </c>
    </row>
    <row r="80" spans="1:234" ht="15" customHeight="1" thickBot="1">
      <c r="A80" s="436" t="s">
        <v>56</v>
      </c>
      <c r="B80" s="437"/>
      <c r="C80" s="438"/>
      <c r="D80" s="249"/>
      <c r="E80" s="228"/>
      <c r="F80" s="228"/>
      <c r="G80" s="228"/>
      <c r="H80" s="228"/>
      <c r="I80" s="228"/>
      <c r="J80" s="228"/>
      <c r="K80" s="228"/>
      <c r="L80" s="228"/>
      <c r="M80" s="228"/>
      <c r="N80" s="228"/>
      <c r="O80" s="228"/>
      <c r="P80" s="228"/>
      <c r="Q80" s="228"/>
      <c r="R80" s="228"/>
      <c r="S80" s="228"/>
      <c r="T80" s="228"/>
      <c r="U80" s="228"/>
      <c r="V80" s="228"/>
      <c r="W80" s="228"/>
      <c r="X80" s="228"/>
      <c r="Y80" s="228"/>
      <c r="Z80" s="228"/>
      <c r="AA80" s="229"/>
      <c r="AB80" s="250"/>
      <c r="AC80" s="228"/>
      <c r="AD80" s="228"/>
      <c r="AE80" s="228"/>
      <c r="AF80" s="228"/>
      <c r="AG80" s="228"/>
      <c r="AH80" s="228"/>
      <c r="AI80" s="228"/>
      <c r="AJ80" s="251"/>
      <c r="AK80" s="228"/>
      <c r="AL80" s="228"/>
      <c r="AM80" s="228"/>
      <c r="AN80" s="228"/>
      <c r="AO80" s="228"/>
      <c r="AP80" s="228"/>
      <c r="AQ80" s="228"/>
      <c r="AR80" s="228"/>
      <c r="AS80" s="252"/>
      <c r="AT80" s="228"/>
      <c r="AU80" s="252"/>
      <c r="AV80" s="252"/>
      <c r="AW80" s="252"/>
      <c r="AX80" s="252"/>
      <c r="AY80" s="252"/>
      <c r="AZ80" s="252"/>
      <c r="BA80" s="253"/>
      <c r="BB80" s="253"/>
      <c r="BC80" s="253"/>
      <c r="BD80" s="253"/>
      <c r="BE80" s="253"/>
      <c r="BF80" s="253"/>
      <c r="BG80" s="254"/>
      <c r="BH80" s="254"/>
      <c r="BI80" s="252"/>
      <c r="BJ80" s="253"/>
      <c r="BK80" s="253"/>
      <c r="BL80" s="253"/>
      <c r="BM80" s="253"/>
      <c r="BN80" s="253"/>
      <c r="BO80" s="253"/>
      <c r="BP80" s="255"/>
      <c r="BQ80" s="251"/>
      <c r="BR80" s="228"/>
      <c r="BS80" s="228"/>
      <c r="BT80" s="228"/>
      <c r="BU80" s="228"/>
      <c r="BV80" s="228"/>
      <c r="BW80" s="228"/>
      <c r="BX80" s="228"/>
      <c r="BY80" s="228"/>
      <c r="BZ80" s="252"/>
      <c r="CA80" s="228"/>
      <c r="CB80" s="252"/>
      <c r="CC80" s="252"/>
      <c r="CD80" s="252"/>
      <c r="CE80" s="252"/>
      <c r="CF80" s="252"/>
      <c r="CG80" s="252"/>
      <c r="CH80" s="253"/>
      <c r="CI80" s="253"/>
      <c r="CJ80" s="253"/>
      <c r="CK80" s="253"/>
      <c r="CL80" s="253"/>
      <c r="CM80" s="253"/>
      <c r="CN80" s="254"/>
      <c r="CO80" s="254"/>
      <c r="CP80" s="252"/>
      <c r="CQ80" s="253"/>
      <c r="CR80" s="253"/>
      <c r="CS80" s="253"/>
      <c r="CT80" s="253"/>
      <c r="CU80" s="253"/>
      <c r="CV80" s="253"/>
      <c r="CW80" s="255"/>
      <c r="CX80" s="251"/>
      <c r="CY80" s="228"/>
      <c r="CZ80" s="228"/>
      <c r="DA80" s="228"/>
      <c r="DB80" s="228"/>
      <c r="DC80" s="228"/>
      <c r="DD80" s="228"/>
      <c r="DE80" s="228"/>
      <c r="DF80" s="228"/>
      <c r="DG80" s="252"/>
      <c r="DH80" s="228"/>
      <c r="DI80" s="252"/>
      <c r="DJ80" s="252"/>
      <c r="DK80" s="252"/>
      <c r="DL80" s="252"/>
      <c r="DM80" s="252"/>
      <c r="DN80" s="252"/>
      <c r="DO80" s="253"/>
      <c r="DP80" s="253"/>
      <c r="DQ80" s="253"/>
      <c r="DR80" s="253"/>
      <c r="DS80" s="253"/>
      <c r="DT80" s="253"/>
      <c r="DU80" s="254"/>
      <c r="DV80" s="254"/>
      <c r="DW80" s="252"/>
      <c r="DX80" s="253"/>
      <c r="DY80" s="253"/>
      <c r="DZ80" s="253"/>
      <c r="EA80" s="253"/>
      <c r="EB80" s="253"/>
      <c r="EC80" s="253"/>
      <c r="ED80" s="255"/>
      <c r="EE80" s="251"/>
      <c r="EF80" s="228"/>
      <c r="EG80" s="228"/>
      <c r="EH80" s="228"/>
      <c r="EI80" s="228"/>
      <c r="EJ80" s="228"/>
      <c r="EK80" s="228"/>
      <c r="EL80" s="228"/>
      <c r="EM80" s="228"/>
      <c r="EN80" s="252"/>
      <c r="EO80" s="228"/>
      <c r="EP80" s="252"/>
      <c r="EQ80" s="252"/>
      <c r="ER80" s="252"/>
      <c r="ES80" s="252"/>
      <c r="ET80" s="252"/>
      <c r="EU80" s="252"/>
      <c r="EV80" s="253"/>
      <c r="EW80" s="253"/>
      <c r="EX80" s="253"/>
      <c r="EY80" s="253"/>
      <c r="EZ80" s="253"/>
      <c r="FA80" s="253"/>
      <c r="FB80" s="254"/>
      <c r="FC80" s="254"/>
      <c r="FD80" s="252"/>
      <c r="FE80" s="253"/>
      <c r="FF80" s="253"/>
      <c r="FG80" s="253"/>
      <c r="FH80" s="253"/>
      <c r="FI80" s="253"/>
      <c r="FJ80" s="253"/>
      <c r="FK80" s="255"/>
      <c r="FL80" s="251"/>
      <c r="FM80" s="228"/>
      <c r="FN80" s="228"/>
      <c r="FO80" s="228"/>
      <c r="FP80" s="228"/>
      <c r="FQ80" s="228"/>
      <c r="FR80" s="228"/>
      <c r="FS80" s="228"/>
      <c r="FT80" s="228"/>
      <c r="FU80" s="252"/>
      <c r="FV80" s="228"/>
      <c r="FW80" s="252"/>
      <c r="FX80" s="252"/>
      <c r="FY80" s="252"/>
      <c r="FZ80" s="252"/>
      <c r="GA80" s="252"/>
      <c r="GB80" s="252"/>
      <c r="GC80" s="253"/>
      <c r="GD80" s="253"/>
      <c r="GE80" s="253"/>
      <c r="GF80" s="253"/>
      <c r="GG80" s="253"/>
      <c r="GH80" s="253"/>
      <c r="GI80" s="254"/>
      <c r="GJ80" s="254"/>
      <c r="GK80" s="252"/>
      <c r="GL80" s="253"/>
      <c r="GM80" s="253"/>
      <c r="GN80" s="253"/>
      <c r="GO80" s="253"/>
      <c r="GP80" s="253"/>
      <c r="GQ80" s="253"/>
      <c r="GR80" s="255"/>
      <c r="GS80" s="251"/>
      <c r="GT80" s="228"/>
      <c r="GU80" s="228"/>
      <c r="GV80" s="228"/>
      <c r="GW80" s="228"/>
      <c r="GX80" s="228"/>
      <c r="GY80" s="228"/>
      <c r="GZ80" s="228"/>
      <c r="HA80" s="228"/>
      <c r="HB80" s="252"/>
      <c r="HC80" s="228"/>
      <c r="HD80" s="252"/>
      <c r="HE80" s="252"/>
      <c r="HF80" s="252"/>
      <c r="HG80" s="252"/>
      <c r="HH80" s="252"/>
      <c r="HI80" s="252"/>
      <c r="HJ80" s="253"/>
      <c r="HK80" s="253"/>
      <c r="HL80" s="253"/>
      <c r="HM80" s="253"/>
      <c r="HN80" s="253"/>
      <c r="HO80" s="253"/>
      <c r="HP80" s="254"/>
      <c r="HQ80" s="254"/>
      <c r="HR80" s="252"/>
      <c r="HS80" s="253"/>
      <c r="HT80" s="253"/>
      <c r="HU80" s="253"/>
      <c r="HV80" s="253"/>
      <c r="HW80" s="253"/>
      <c r="HX80" s="253"/>
      <c r="HY80" s="250"/>
      <c r="HZ80" s="251"/>
    </row>
    <row r="81" spans="1:234" ht="15" customHeight="1" thickBot="1">
      <c r="A81" s="436" t="s">
        <v>57</v>
      </c>
      <c r="B81" s="437"/>
      <c r="C81" s="438"/>
      <c r="D81" s="249"/>
      <c r="E81" s="228"/>
      <c r="F81" s="228"/>
      <c r="G81" s="228"/>
      <c r="H81" s="228"/>
      <c r="I81" s="228"/>
      <c r="J81" s="228"/>
      <c r="K81" s="228"/>
      <c r="L81" s="228"/>
      <c r="M81" s="228"/>
      <c r="N81" s="228"/>
      <c r="O81" s="228"/>
      <c r="P81" s="228"/>
      <c r="Q81" s="228"/>
      <c r="R81" s="228"/>
      <c r="S81" s="228"/>
      <c r="T81" s="228"/>
      <c r="U81" s="228"/>
      <c r="V81" s="228"/>
      <c r="W81" s="228"/>
      <c r="X81" s="228"/>
      <c r="Y81" s="228"/>
      <c r="Z81" s="228"/>
      <c r="AA81" s="229"/>
      <c r="AB81" s="250"/>
      <c r="AC81" s="228"/>
      <c r="AD81" s="228"/>
      <c r="AE81" s="228"/>
      <c r="AF81" s="228"/>
      <c r="AG81" s="228"/>
      <c r="AH81" s="228"/>
      <c r="AI81" s="228"/>
      <c r="AJ81" s="256"/>
      <c r="AK81" s="228"/>
      <c r="AL81" s="228"/>
      <c r="AM81" s="228"/>
      <c r="AN81" s="228"/>
      <c r="AO81" s="228"/>
      <c r="AP81" s="228"/>
      <c r="AQ81" s="228"/>
      <c r="AR81" s="228"/>
      <c r="AS81" s="252"/>
      <c r="AT81" s="228"/>
      <c r="AU81" s="252"/>
      <c r="AV81" s="252"/>
      <c r="AW81" s="252"/>
      <c r="AX81" s="252"/>
      <c r="AY81" s="252"/>
      <c r="AZ81" s="252"/>
      <c r="BA81" s="253"/>
      <c r="BB81" s="253"/>
      <c r="BC81" s="253"/>
      <c r="BD81" s="253"/>
      <c r="BE81" s="253"/>
      <c r="BF81" s="253"/>
      <c r="BG81" s="254"/>
      <c r="BH81" s="254"/>
      <c r="BI81" s="252"/>
      <c r="BJ81" s="253"/>
      <c r="BK81" s="253"/>
      <c r="BL81" s="253"/>
      <c r="BM81" s="253"/>
      <c r="BN81" s="253"/>
      <c r="BO81" s="253"/>
      <c r="BP81" s="252"/>
      <c r="BQ81" s="256"/>
      <c r="BR81" s="228"/>
      <c r="BS81" s="228"/>
      <c r="BT81" s="228"/>
      <c r="BU81" s="228"/>
      <c r="BV81" s="228"/>
      <c r="BW81" s="228"/>
      <c r="BX81" s="228"/>
      <c r="BY81" s="228"/>
      <c r="BZ81" s="252"/>
      <c r="CA81" s="228"/>
      <c r="CB81" s="252"/>
      <c r="CC81" s="252"/>
      <c r="CD81" s="252"/>
      <c r="CE81" s="252"/>
      <c r="CF81" s="252"/>
      <c r="CG81" s="252"/>
      <c r="CH81" s="253"/>
      <c r="CI81" s="253"/>
      <c r="CJ81" s="253"/>
      <c r="CK81" s="253"/>
      <c r="CL81" s="253"/>
      <c r="CM81" s="253"/>
      <c r="CN81" s="254"/>
      <c r="CO81" s="254"/>
      <c r="CP81" s="252"/>
      <c r="CQ81" s="253"/>
      <c r="CR81" s="253"/>
      <c r="CS81" s="253"/>
      <c r="CT81" s="253"/>
      <c r="CU81" s="253"/>
      <c r="CV81" s="253"/>
      <c r="CW81" s="252"/>
      <c r="CX81" s="256"/>
      <c r="CY81" s="228"/>
      <c r="CZ81" s="228"/>
      <c r="DA81" s="228"/>
      <c r="DB81" s="228"/>
      <c r="DC81" s="228"/>
      <c r="DD81" s="228"/>
      <c r="DE81" s="228"/>
      <c r="DF81" s="228"/>
      <c r="DG81" s="252"/>
      <c r="DH81" s="228"/>
      <c r="DI81" s="252"/>
      <c r="DJ81" s="252"/>
      <c r="DK81" s="252"/>
      <c r="DL81" s="252"/>
      <c r="DM81" s="252"/>
      <c r="DN81" s="252"/>
      <c r="DO81" s="253"/>
      <c r="DP81" s="253"/>
      <c r="DQ81" s="253"/>
      <c r="DR81" s="253"/>
      <c r="DS81" s="253"/>
      <c r="DT81" s="253"/>
      <c r="DU81" s="254"/>
      <c r="DV81" s="254"/>
      <c r="DW81" s="252"/>
      <c r="DX81" s="253"/>
      <c r="DY81" s="253"/>
      <c r="DZ81" s="253"/>
      <c r="EA81" s="253"/>
      <c r="EB81" s="253"/>
      <c r="EC81" s="253"/>
      <c r="ED81" s="252"/>
      <c r="EE81" s="256"/>
      <c r="EF81" s="228"/>
      <c r="EG81" s="228"/>
      <c r="EH81" s="228"/>
      <c r="EI81" s="228"/>
      <c r="EJ81" s="228"/>
      <c r="EK81" s="228"/>
      <c r="EL81" s="228"/>
      <c r="EM81" s="228"/>
      <c r="EN81" s="252"/>
      <c r="EO81" s="228"/>
      <c r="EP81" s="252"/>
      <c r="EQ81" s="252"/>
      <c r="ER81" s="252"/>
      <c r="ES81" s="252"/>
      <c r="ET81" s="252"/>
      <c r="EU81" s="252"/>
      <c r="EV81" s="253"/>
      <c r="EW81" s="253"/>
      <c r="EX81" s="253"/>
      <c r="EY81" s="253"/>
      <c r="EZ81" s="253"/>
      <c r="FA81" s="253"/>
      <c r="FB81" s="254"/>
      <c r="FC81" s="254"/>
      <c r="FD81" s="252"/>
      <c r="FE81" s="253"/>
      <c r="FF81" s="253"/>
      <c r="FG81" s="253"/>
      <c r="FH81" s="253"/>
      <c r="FI81" s="253"/>
      <c r="FJ81" s="253"/>
      <c r="FK81" s="253"/>
      <c r="FL81" s="256"/>
      <c r="FM81" s="228"/>
      <c r="FN81" s="228"/>
      <c r="FO81" s="228"/>
      <c r="FP81" s="228"/>
      <c r="FQ81" s="228"/>
      <c r="FR81" s="228"/>
      <c r="FS81" s="228"/>
      <c r="FT81" s="228"/>
      <c r="FU81" s="252"/>
      <c r="FV81" s="228"/>
      <c r="FW81" s="252"/>
      <c r="FX81" s="252"/>
      <c r="FY81" s="252"/>
      <c r="FZ81" s="252"/>
      <c r="GA81" s="252"/>
      <c r="GB81" s="252"/>
      <c r="GC81" s="253"/>
      <c r="GD81" s="253"/>
      <c r="GE81" s="253"/>
      <c r="GF81" s="253"/>
      <c r="GG81" s="253"/>
      <c r="GH81" s="253"/>
      <c r="GI81" s="254"/>
      <c r="GJ81" s="254"/>
      <c r="GK81" s="252"/>
      <c r="GL81" s="253"/>
      <c r="GM81" s="253"/>
      <c r="GN81" s="253"/>
      <c r="GO81" s="253"/>
      <c r="GP81" s="253"/>
      <c r="GQ81" s="253"/>
      <c r="GR81" s="253"/>
      <c r="GS81" s="256"/>
      <c r="GT81" s="228"/>
      <c r="GU81" s="228"/>
      <c r="GV81" s="228"/>
      <c r="GW81" s="228"/>
      <c r="GX81" s="228"/>
      <c r="GY81" s="228"/>
      <c r="GZ81" s="228"/>
      <c r="HA81" s="228"/>
      <c r="HB81" s="252"/>
      <c r="HC81" s="228"/>
      <c r="HD81" s="252"/>
      <c r="HE81" s="252"/>
      <c r="HF81" s="252"/>
      <c r="HG81" s="252"/>
      <c r="HH81" s="252"/>
      <c r="HI81" s="252"/>
      <c r="HJ81" s="253"/>
      <c r="HK81" s="253"/>
      <c r="HL81" s="253"/>
      <c r="HM81" s="253"/>
      <c r="HN81" s="253"/>
      <c r="HO81" s="253"/>
      <c r="HP81" s="254"/>
      <c r="HQ81" s="254"/>
      <c r="HR81" s="252"/>
      <c r="HS81" s="253"/>
      <c r="HT81" s="253"/>
      <c r="HU81" s="253"/>
      <c r="HV81" s="253"/>
      <c r="HW81" s="253"/>
      <c r="HX81" s="253"/>
      <c r="HY81" s="253"/>
      <c r="HZ81" s="256"/>
    </row>
    <row r="82" spans="1:234" ht="15" customHeight="1" thickBot="1">
      <c r="A82" s="436" t="s">
        <v>376</v>
      </c>
      <c r="B82" s="437"/>
      <c r="C82" s="438"/>
      <c r="D82" s="134" t="e">
        <f>SUM(D81)/D80</f>
        <v>#DIV/0!</v>
      </c>
      <c r="E82" s="109" t="e">
        <f t="shared" ref="E82:AI82" si="7">SUM(E81)/E80</f>
        <v>#DIV/0!</v>
      </c>
      <c r="F82" s="109" t="e">
        <f t="shared" si="7"/>
        <v>#DIV/0!</v>
      </c>
      <c r="G82" s="109" t="e">
        <f t="shared" si="7"/>
        <v>#DIV/0!</v>
      </c>
      <c r="H82" s="109" t="e">
        <f t="shared" si="7"/>
        <v>#DIV/0!</v>
      </c>
      <c r="I82" s="109" t="e">
        <f t="shared" si="7"/>
        <v>#DIV/0!</v>
      </c>
      <c r="J82" s="109" t="e">
        <f t="shared" si="7"/>
        <v>#DIV/0!</v>
      </c>
      <c r="K82" s="109" t="e">
        <f t="shared" si="7"/>
        <v>#DIV/0!</v>
      </c>
      <c r="L82" s="109" t="e">
        <f t="shared" si="7"/>
        <v>#DIV/0!</v>
      </c>
      <c r="M82" s="109" t="e">
        <f t="shared" si="7"/>
        <v>#DIV/0!</v>
      </c>
      <c r="N82" s="109" t="e">
        <f t="shared" si="7"/>
        <v>#DIV/0!</v>
      </c>
      <c r="O82" s="109" t="e">
        <f t="shared" si="7"/>
        <v>#DIV/0!</v>
      </c>
      <c r="P82" s="109" t="e">
        <f t="shared" si="7"/>
        <v>#DIV/0!</v>
      </c>
      <c r="Q82" s="109" t="e">
        <f t="shared" si="7"/>
        <v>#DIV/0!</v>
      </c>
      <c r="R82" s="109" t="e">
        <f t="shared" si="7"/>
        <v>#DIV/0!</v>
      </c>
      <c r="S82" s="109" t="e">
        <f t="shared" si="7"/>
        <v>#DIV/0!</v>
      </c>
      <c r="T82" s="109" t="e">
        <f t="shared" si="7"/>
        <v>#DIV/0!</v>
      </c>
      <c r="U82" s="109" t="e">
        <f t="shared" si="7"/>
        <v>#DIV/0!</v>
      </c>
      <c r="V82" s="109" t="e">
        <f t="shared" si="7"/>
        <v>#DIV/0!</v>
      </c>
      <c r="W82" s="109" t="e">
        <f t="shared" si="7"/>
        <v>#DIV/0!</v>
      </c>
      <c r="X82" s="109" t="e">
        <f t="shared" si="7"/>
        <v>#DIV/0!</v>
      </c>
      <c r="Y82" s="109" t="e">
        <f t="shared" si="7"/>
        <v>#DIV/0!</v>
      </c>
      <c r="Z82" s="109" t="e">
        <f t="shared" si="7"/>
        <v>#DIV/0!</v>
      </c>
      <c r="AA82" s="112" t="e">
        <f t="shared" si="7"/>
        <v>#DIV/0!</v>
      </c>
      <c r="AB82" s="128" t="e">
        <f t="shared" si="7"/>
        <v>#DIV/0!</v>
      </c>
      <c r="AC82" s="109" t="e">
        <f t="shared" si="7"/>
        <v>#DIV/0!</v>
      </c>
      <c r="AD82" s="109" t="e">
        <f t="shared" si="7"/>
        <v>#DIV/0!</v>
      </c>
      <c r="AE82" s="109" t="e">
        <f t="shared" si="7"/>
        <v>#DIV/0!</v>
      </c>
      <c r="AF82" s="109" t="e">
        <f t="shared" si="7"/>
        <v>#DIV/0!</v>
      </c>
      <c r="AG82" s="109" t="e">
        <f t="shared" si="7"/>
        <v>#DIV/0!</v>
      </c>
      <c r="AH82" s="109" t="e">
        <f t="shared" si="7"/>
        <v>#DIV/0!</v>
      </c>
      <c r="AI82" s="109" t="e">
        <f t="shared" si="7"/>
        <v>#DIV/0!</v>
      </c>
      <c r="AJ82" s="60"/>
      <c r="AK82" s="109" t="e">
        <f>SUM(AK81/AK80)</f>
        <v>#DIV/0!</v>
      </c>
      <c r="AL82" s="109" t="e">
        <f t="shared" ref="AL82:BP82" si="8">SUM(AL81/AL80)</f>
        <v>#DIV/0!</v>
      </c>
      <c r="AM82" s="109" t="e">
        <f t="shared" si="8"/>
        <v>#DIV/0!</v>
      </c>
      <c r="AN82" s="109" t="e">
        <f t="shared" si="8"/>
        <v>#DIV/0!</v>
      </c>
      <c r="AO82" s="109" t="e">
        <f t="shared" si="8"/>
        <v>#DIV/0!</v>
      </c>
      <c r="AP82" s="109" t="e">
        <f t="shared" si="8"/>
        <v>#DIV/0!</v>
      </c>
      <c r="AQ82" s="109" t="e">
        <f t="shared" si="8"/>
        <v>#DIV/0!</v>
      </c>
      <c r="AR82" s="109" t="e">
        <f t="shared" si="8"/>
        <v>#DIV/0!</v>
      </c>
      <c r="AS82" s="109" t="e">
        <f t="shared" si="8"/>
        <v>#DIV/0!</v>
      </c>
      <c r="AT82" s="109" t="e">
        <f t="shared" si="8"/>
        <v>#DIV/0!</v>
      </c>
      <c r="AU82" s="109" t="e">
        <f t="shared" si="8"/>
        <v>#DIV/0!</v>
      </c>
      <c r="AV82" s="109" t="e">
        <f t="shared" si="8"/>
        <v>#DIV/0!</v>
      </c>
      <c r="AW82" s="109" t="e">
        <f t="shared" si="8"/>
        <v>#DIV/0!</v>
      </c>
      <c r="AX82" s="109" t="e">
        <f t="shared" si="8"/>
        <v>#DIV/0!</v>
      </c>
      <c r="AY82" s="109" t="e">
        <f t="shared" si="8"/>
        <v>#DIV/0!</v>
      </c>
      <c r="AZ82" s="109" t="e">
        <f t="shared" si="8"/>
        <v>#DIV/0!</v>
      </c>
      <c r="BA82" s="109" t="e">
        <f t="shared" si="8"/>
        <v>#DIV/0!</v>
      </c>
      <c r="BB82" s="109" t="e">
        <f t="shared" si="8"/>
        <v>#DIV/0!</v>
      </c>
      <c r="BC82" s="109" t="e">
        <f t="shared" si="8"/>
        <v>#DIV/0!</v>
      </c>
      <c r="BD82" s="109" t="e">
        <f t="shared" si="8"/>
        <v>#DIV/0!</v>
      </c>
      <c r="BE82" s="109" t="e">
        <f t="shared" si="8"/>
        <v>#DIV/0!</v>
      </c>
      <c r="BF82" s="109" t="e">
        <f t="shared" si="8"/>
        <v>#DIV/0!</v>
      </c>
      <c r="BG82" s="109" t="e">
        <f t="shared" si="8"/>
        <v>#DIV/0!</v>
      </c>
      <c r="BH82" s="109" t="e">
        <f t="shared" si="8"/>
        <v>#DIV/0!</v>
      </c>
      <c r="BI82" s="109" t="e">
        <f t="shared" si="8"/>
        <v>#DIV/0!</v>
      </c>
      <c r="BJ82" s="109" t="e">
        <f t="shared" si="8"/>
        <v>#DIV/0!</v>
      </c>
      <c r="BK82" s="109" t="e">
        <f t="shared" si="8"/>
        <v>#DIV/0!</v>
      </c>
      <c r="BL82" s="109" t="e">
        <f t="shared" si="8"/>
        <v>#DIV/0!</v>
      </c>
      <c r="BM82" s="109" t="e">
        <f t="shared" si="8"/>
        <v>#DIV/0!</v>
      </c>
      <c r="BN82" s="109" t="e">
        <f t="shared" si="8"/>
        <v>#DIV/0!</v>
      </c>
      <c r="BO82" s="109" t="e">
        <f t="shared" si="8"/>
        <v>#DIV/0!</v>
      </c>
      <c r="BP82" s="109" t="e">
        <f t="shared" si="8"/>
        <v>#DIV/0!</v>
      </c>
      <c r="BQ82" s="60"/>
      <c r="BR82" s="109" t="e">
        <f t="shared" ref="BR82:CW82" si="9">SUM(BR81/BR80)</f>
        <v>#DIV/0!</v>
      </c>
      <c r="BS82" s="109" t="e">
        <f t="shared" si="9"/>
        <v>#DIV/0!</v>
      </c>
      <c r="BT82" s="109" t="e">
        <f t="shared" si="9"/>
        <v>#DIV/0!</v>
      </c>
      <c r="BU82" s="109" t="e">
        <f t="shared" si="9"/>
        <v>#DIV/0!</v>
      </c>
      <c r="BV82" s="109" t="e">
        <f t="shared" si="9"/>
        <v>#DIV/0!</v>
      </c>
      <c r="BW82" s="109" t="e">
        <f t="shared" si="9"/>
        <v>#DIV/0!</v>
      </c>
      <c r="BX82" s="109" t="e">
        <f t="shared" si="9"/>
        <v>#DIV/0!</v>
      </c>
      <c r="BY82" s="109" t="e">
        <f t="shared" si="9"/>
        <v>#DIV/0!</v>
      </c>
      <c r="BZ82" s="109" t="e">
        <f t="shared" si="9"/>
        <v>#DIV/0!</v>
      </c>
      <c r="CA82" s="109" t="e">
        <f t="shared" si="9"/>
        <v>#DIV/0!</v>
      </c>
      <c r="CB82" s="109" t="e">
        <f t="shared" si="9"/>
        <v>#DIV/0!</v>
      </c>
      <c r="CC82" s="109" t="e">
        <f t="shared" si="9"/>
        <v>#DIV/0!</v>
      </c>
      <c r="CD82" s="109" t="e">
        <f t="shared" si="9"/>
        <v>#DIV/0!</v>
      </c>
      <c r="CE82" s="109" t="e">
        <f t="shared" si="9"/>
        <v>#DIV/0!</v>
      </c>
      <c r="CF82" s="109" t="e">
        <f t="shared" si="9"/>
        <v>#DIV/0!</v>
      </c>
      <c r="CG82" s="109" t="e">
        <f t="shared" si="9"/>
        <v>#DIV/0!</v>
      </c>
      <c r="CH82" s="109" t="e">
        <f t="shared" si="9"/>
        <v>#DIV/0!</v>
      </c>
      <c r="CI82" s="109" t="e">
        <f t="shared" si="9"/>
        <v>#DIV/0!</v>
      </c>
      <c r="CJ82" s="109" t="e">
        <f t="shared" si="9"/>
        <v>#DIV/0!</v>
      </c>
      <c r="CK82" s="109" t="e">
        <f t="shared" si="9"/>
        <v>#DIV/0!</v>
      </c>
      <c r="CL82" s="109" t="e">
        <f t="shared" si="9"/>
        <v>#DIV/0!</v>
      </c>
      <c r="CM82" s="109" t="e">
        <f t="shared" si="9"/>
        <v>#DIV/0!</v>
      </c>
      <c r="CN82" s="109" t="e">
        <f t="shared" si="9"/>
        <v>#DIV/0!</v>
      </c>
      <c r="CO82" s="109" t="e">
        <f t="shared" si="9"/>
        <v>#DIV/0!</v>
      </c>
      <c r="CP82" s="109" t="e">
        <f t="shared" si="9"/>
        <v>#DIV/0!</v>
      </c>
      <c r="CQ82" s="109" t="e">
        <f t="shared" si="9"/>
        <v>#DIV/0!</v>
      </c>
      <c r="CR82" s="109" t="e">
        <f t="shared" si="9"/>
        <v>#DIV/0!</v>
      </c>
      <c r="CS82" s="109" t="e">
        <f t="shared" si="9"/>
        <v>#DIV/0!</v>
      </c>
      <c r="CT82" s="109" t="e">
        <f t="shared" si="9"/>
        <v>#DIV/0!</v>
      </c>
      <c r="CU82" s="109" t="e">
        <f t="shared" si="9"/>
        <v>#DIV/0!</v>
      </c>
      <c r="CV82" s="109" t="e">
        <f t="shared" si="9"/>
        <v>#DIV/0!</v>
      </c>
      <c r="CW82" s="128" t="e">
        <f t="shared" si="9"/>
        <v>#DIV/0!</v>
      </c>
      <c r="CX82" s="60"/>
      <c r="CY82" s="109" t="e">
        <f t="shared" ref="CY82:ED82" si="10">SUM(CY81/CY80)</f>
        <v>#DIV/0!</v>
      </c>
      <c r="CZ82" s="109" t="e">
        <f t="shared" si="10"/>
        <v>#DIV/0!</v>
      </c>
      <c r="DA82" s="109" t="e">
        <f t="shared" si="10"/>
        <v>#DIV/0!</v>
      </c>
      <c r="DB82" s="109" t="e">
        <f t="shared" si="10"/>
        <v>#DIV/0!</v>
      </c>
      <c r="DC82" s="109" t="e">
        <f t="shared" si="10"/>
        <v>#DIV/0!</v>
      </c>
      <c r="DD82" s="109" t="e">
        <f t="shared" si="10"/>
        <v>#DIV/0!</v>
      </c>
      <c r="DE82" s="109" t="e">
        <f t="shared" si="10"/>
        <v>#DIV/0!</v>
      </c>
      <c r="DF82" s="109" t="e">
        <f t="shared" si="10"/>
        <v>#DIV/0!</v>
      </c>
      <c r="DG82" s="109" t="e">
        <f t="shared" si="10"/>
        <v>#DIV/0!</v>
      </c>
      <c r="DH82" s="109" t="e">
        <f t="shared" si="10"/>
        <v>#DIV/0!</v>
      </c>
      <c r="DI82" s="109" t="e">
        <f t="shared" si="10"/>
        <v>#DIV/0!</v>
      </c>
      <c r="DJ82" s="109" t="e">
        <f t="shared" si="10"/>
        <v>#DIV/0!</v>
      </c>
      <c r="DK82" s="109" t="e">
        <f t="shared" si="10"/>
        <v>#DIV/0!</v>
      </c>
      <c r="DL82" s="109" t="e">
        <f t="shared" si="10"/>
        <v>#DIV/0!</v>
      </c>
      <c r="DM82" s="109" t="e">
        <f t="shared" si="10"/>
        <v>#DIV/0!</v>
      </c>
      <c r="DN82" s="109" t="e">
        <f t="shared" si="10"/>
        <v>#DIV/0!</v>
      </c>
      <c r="DO82" s="109" t="e">
        <f t="shared" si="10"/>
        <v>#DIV/0!</v>
      </c>
      <c r="DP82" s="109" t="e">
        <f t="shared" si="10"/>
        <v>#DIV/0!</v>
      </c>
      <c r="DQ82" s="109" t="e">
        <f t="shared" si="10"/>
        <v>#DIV/0!</v>
      </c>
      <c r="DR82" s="109" t="e">
        <f t="shared" si="10"/>
        <v>#DIV/0!</v>
      </c>
      <c r="DS82" s="109" t="e">
        <f t="shared" si="10"/>
        <v>#DIV/0!</v>
      </c>
      <c r="DT82" s="109" t="e">
        <f t="shared" si="10"/>
        <v>#DIV/0!</v>
      </c>
      <c r="DU82" s="109" t="e">
        <f t="shared" si="10"/>
        <v>#DIV/0!</v>
      </c>
      <c r="DV82" s="109" t="e">
        <f t="shared" si="10"/>
        <v>#DIV/0!</v>
      </c>
      <c r="DW82" s="109" t="e">
        <f t="shared" si="10"/>
        <v>#DIV/0!</v>
      </c>
      <c r="DX82" s="109" t="e">
        <f t="shared" si="10"/>
        <v>#DIV/0!</v>
      </c>
      <c r="DY82" s="109" t="e">
        <f t="shared" si="10"/>
        <v>#DIV/0!</v>
      </c>
      <c r="DZ82" s="109" t="e">
        <f t="shared" si="10"/>
        <v>#DIV/0!</v>
      </c>
      <c r="EA82" s="109" t="e">
        <f t="shared" si="10"/>
        <v>#DIV/0!</v>
      </c>
      <c r="EB82" s="109" t="e">
        <f t="shared" si="10"/>
        <v>#DIV/0!</v>
      </c>
      <c r="EC82" s="109" t="e">
        <f t="shared" si="10"/>
        <v>#DIV/0!</v>
      </c>
      <c r="ED82" s="128" t="e">
        <f t="shared" si="10"/>
        <v>#DIV/0!</v>
      </c>
      <c r="EE82" s="60"/>
      <c r="EF82" s="40" t="e">
        <f t="shared" ref="EF82:FK82" si="11">SUM(EF81/EF80)</f>
        <v>#DIV/0!</v>
      </c>
      <c r="EG82" s="40" t="e">
        <f t="shared" si="11"/>
        <v>#DIV/0!</v>
      </c>
      <c r="EH82" s="40" t="e">
        <f t="shared" si="11"/>
        <v>#DIV/0!</v>
      </c>
      <c r="EI82" s="40" t="e">
        <f t="shared" si="11"/>
        <v>#DIV/0!</v>
      </c>
      <c r="EJ82" s="40" t="e">
        <f t="shared" si="11"/>
        <v>#DIV/0!</v>
      </c>
      <c r="EK82" s="40" t="e">
        <f t="shared" si="11"/>
        <v>#DIV/0!</v>
      </c>
      <c r="EL82" s="40" t="e">
        <f t="shared" si="11"/>
        <v>#DIV/0!</v>
      </c>
      <c r="EM82" s="40" t="e">
        <f t="shared" si="11"/>
        <v>#DIV/0!</v>
      </c>
      <c r="EN82" s="41" t="e">
        <f t="shared" si="11"/>
        <v>#DIV/0!</v>
      </c>
      <c r="EO82" s="40" t="e">
        <f t="shared" si="11"/>
        <v>#DIV/0!</v>
      </c>
      <c r="EP82" s="41" t="e">
        <f t="shared" si="11"/>
        <v>#DIV/0!</v>
      </c>
      <c r="EQ82" s="41" t="e">
        <f t="shared" si="11"/>
        <v>#DIV/0!</v>
      </c>
      <c r="ER82" s="41" t="e">
        <f t="shared" si="11"/>
        <v>#DIV/0!</v>
      </c>
      <c r="ES82" s="41" t="e">
        <f t="shared" si="11"/>
        <v>#DIV/0!</v>
      </c>
      <c r="ET82" s="41" t="e">
        <f t="shared" si="11"/>
        <v>#DIV/0!</v>
      </c>
      <c r="EU82" s="41" t="e">
        <f t="shared" si="11"/>
        <v>#DIV/0!</v>
      </c>
      <c r="EV82" s="42" t="e">
        <f t="shared" si="11"/>
        <v>#DIV/0!</v>
      </c>
      <c r="EW82" s="42" t="e">
        <f t="shared" si="11"/>
        <v>#DIV/0!</v>
      </c>
      <c r="EX82" s="42" t="e">
        <f t="shared" si="11"/>
        <v>#DIV/0!</v>
      </c>
      <c r="EY82" s="42" t="e">
        <f t="shared" si="11"/>
        <v>#DIV/0!</v>
      </c>
      <c r="EZ82" s="42" t="e">
        <f t="shared" si="11"/>
        <v>#DIV/0!</v>
      </c>
      <c r="FA82" s="42" t="e">
        <f t="shared" si="11"/>
        <v>#DIV/0!</v>
      </c>
      <c r="FB82" s="49" t="e">
        <f t="shared" si="11"/>
        <v>#DIV/0!</v>
      </c>
      <c r="FC82" s="49" t="e">
        <f t="shared" si="11"/>
        <v>#DIV/0!</v>
      </c>
      <c r="FD82" s="41" t="e">
        <f t="shared" si="11"/>
        <v>#DIV/0!</v>
      </c>
      <c r="FE82" s="42" t="e">
        <f t="shared" si="11"/>
        <v>#DIV/0!</v>
      </c>
      <c r="FF82" s="42" t="e">
        <f t="shared" si="11"/>
        <v>#DIV/0!</v>
      </c>
      <c r="FG82" s="42" t="e">
        <f t="shared" si="11"/>
        <v>#DIV/0!</v>
      </c>
      <c r="FH82" s="42" t="e">
        <f t="shared" si="11"/>
        <v>#DIV/0!</v>
      </c>
      <c r="FI82" s="42" t="e">
        <f t="shared" si="11"/>
        <v>#DIV/0!</v>
      </c>
      <c r="FJ82" s="42" t="e">
        <f t="shared" si="11"/>
        <v>#DIV/0!</v>
      </c>
      <c r="FK82" s="42" t="e">
        <f t="shared" si="11"/>
        <v>#DIV/0!</v>
      </c>
      <c r="FL82" s="60"/>
      <c r="FM82" s="40" t="e">
        <f t="shared" ref="FM82:GR82" si="12">SUM(FM81/FM80)</f>
        <v>#DIV/0!</v>
      </c>
      <c r="FN82" s="40" t="e">
        <f t="shared" si="12"/>
        <v>#DIV/0!</v>
      </c>
      <c r="FO82" s="40" t="e">
        <f t="shared" si="12"/>
        <v>#DIV/0!</v>
      </c>
      <c r="FP82" s="40" t="e">
        <f t="shared" si="12"/>
        <v>#DIV/0!</v>
      </c>
      <c r="FQ82" s="40" t="e">
        <f t="shared" si="12"/>
        <v>#DIV/0!</v>
      </c>
      <c r="FR82" s="40" t="e">
        <f t="shared" si="12"/>
        <v>#DIV/0!</v>
      </c>
      <c r="FS82" s="40" t="e">
        <f t="shared" si="12"/>
        <v>#DIV/0!</v>
      </c>
      <c r="FT82" s="40" t="e">
        <f t="shared" si="12"/>
        <v>#DIV/0!</v>
      </c>
      <c r="FU82" s="41" t="e">
        <f t="shared" si="12"/>
        <v>#DIV/0!</v>
      </c>
      <c r="FV82" s="40" t="e">
        <f t="shared" si="12"/>
        <v>#DIV/0!</v>
      </c>
      <c r="FW82" s="41" t="e">
        <f t="shared" si="12"/>
        <v>#DIV/0!</v>
      </c>
      <c r="FX82" s="41" t="e">
        <f t="shared" si="12"/>
        <v>#DIV/0!</v>
      </c>
      <c r="FY82" s="41" t="e">
        <f t="shared" si="12"/>
        <v>#DIV/0!</v>
      </c>
      <c r="FZ82" s="41" t="e">
        <f t="shared" si="12"/>
        <v>#DIV/0!</v>
      </c>
      <c r="GA82" s="41" t="e">
        <f t="shared" si="12"/>
        <v>#DIV/0!</v>
      </c>
      <c r="GB82" s="41" t="e">
        <f t="shared" si="12"/>
        <v>#DIV/0!</v>
      </c>
      <c r="GC82" s="42" t="e">
        <f t="shared" si="12"/>
        <v>#DIV/0!</v>
      </c>
      <c r="GD82" s="42" t="e">
        <f t="shared" si="12"/>
        <v>#DIV/0!</v>
      </c>
      <c r="GE82" s="42" t="e">
        <f t="shared" si="12"/>
        <v>#DIV/0!</v>
      </c>
      <c r="GF82" s="42" t="e">
        <f t="shared" si="12"/>
        <v>#DIV/0!</v>
      </c>
      <c r="GG82" s="42" t="e">
        <f t="shared" si="12"/>
        <v>#DIV/0!</v>
      </c>
      <c r="GH82" s="42" t="e">
        <f t="shared" si="12"/>
        <v>#DIV/0!</v>
      </c>
      <c r="GI82" s="49" t="e">
        <f t="shared" si="12"/>
        <v>#DIV/0!</v>
      </c>
      <c r="GJ82" s="49" t="e">
        <f t="shared" si="12"/>
        <v>#DIV/0!</v>
      </c>
      <c r="GK82" s="41" t="e">
        <f t="shared" si="12"/>
        <v>#DIV/0!</v>
      </c>
      <c r="GL82" s="42" t="e">
        <f t="shared" si="12"/>
        <v>#DIV/0!</v>
      </c>
      <c r="GM82" s="42" t="e">
        <f t="shared" si="12"/>
        <v>#DIV/0!</v>
      </c>
      <c r="GN82" s="42" t="e">
        <f t="shared" si="12"/>
        <v>#DIV/0!</v>
      </c>
      <c r="GO82" s="42" t="e">
        <f t="shared" si="12"/>
        <v>#DIV/0!</v>
      </c>
      <c r="GP82" s="42" t="e">
        <f t="shared" si="12"/>
        <v>#DIV/0!</v>
      </c>
      <c r="GQ82" s="42" t="e">
        <f t="shared" si="12"/>
        <v>#DIV/0!</v>
      </c>
      <c r="GR82" s="42" t="e">
        <f t="shared" si="12"/>
        <v>#DIV/0!</v>
      </c>
      <c r="GS82" s="60"/>
      <c r="GT82" s="40" t="e">
        <f t="shared" ref="GT82:HY82" si="13">SUM(GT81/GT80)</f>
        <v>#DIV/0!</v>
      </c>
      <c r="GU82" s="40" t="e">
        <f t="shared" si="13"/>
        <v>#DIV/0!</v>
      </c>
      <c r="GV82" s="40" t="e">
        <f t="shared" si="13"/>
        <v>#DIV/0!</v>
      </c>
      <c r="GW82" s="40" t="e">
        <f t="shared" si="13"/>
        <v>#DIV/0!</v>
      </c>
      <c r="GX82" s="40" t="e">
        <f t="shared" si="13"/>
        <v>#DIV/0!</v>
      </c>
      <c r="GY82" s="40" t="e">
        <f t="shared" si="13"/>
        <v>#DIV/0!</v>
      </c>
      <c r="GZ82" s="40" t="e">
        <f t="shared" si="13"/>
        <v>#DIV/0!</v>
      </c>
      <c r="HA82" s="40" t="e">
        <f t="shared" si="13"/>
        <v>#DIV/0!</v>
      </c>
      <c r="HB82" s="41" t="e">
        <f t="shared" si="13"/>
        <v>#DIV/0!</v>
      </c>
      <c r="HC82" s="40" t="e">
        <f t="shared" si="13"/>
        <v>#DIV/0!</v>
      </c>
      <c r="HD82" s="41" t="e">
        <f t="shared" si="13"/>
        <v>#DIV/0!</v>
      </c>
      <c r="HE82" s="41" t="e">
        <f t="shared" si="13"/>
        <v>#DIV/0!</v>
      </c>
      <c r="HF82" s="41" t="e">
        <f t="shared" si="13"/>
        <v>#DIV/0!</v>
      </c>
      <c r="HG82" s="41" t="e">
        <f t="shared" si="13"/>
        <v>#DIV/0!</v>
      </c>
      <c r="HH82" s="41" t="e">
        <f t="shared" si="13"/>
        <v>#DIV/0!</v>
      </c>
      <c r="HI82" s="41" t="e">
        <f t="shared" si="13"/>
        <v>#DIV/0!</v>
      </c>
      <c r="HJ82" s="42" t="e">
        <f t="shared" si="13"/>
        <v>#DIV/0!</v>
      </c>
      <c r="HK82" s="42" t="e">
        <f t="shared" si="13"/>
        <v>#DIV/0!</v>
      </c>
      <c r="HL82" s="42" t="e">
        <f t="shared" si="13"/>
        <v>#DIV/0!</v>
      </c>
      <c r="HM82" s="42" t="e">
        <f t="shared" si="13"/>
        <v>#DIV/0!</v>
      </c>
      <c r="HN82" s="42" t="e">
        <f t="shared" si="13"/>
        <v>#DIV/0!</v>
      </c>
      <c r="HO82" s="42" t="e">
        <f t="shared" si="13"/>
        <v>#DIV/0!</v>
      </c>
      <c r="HP82" s="49" t="e">
        <f t="shared" si="13"/>
        <v>#DIV/0!</v>
      </c>
      <c r="HQ82" s="49" t="e">
        <f t="shared" si="13"/>
        <v>#DIV/0!</v>
      </c>
      <c r="HR82" s="41" t="e">
        <f t="shared" si="13"/>
        <v>#DIV/0!</v>
      </c>
      <c r="HS82" s="42" t="e">
        <f t="shared" si="13"/>
        <v>#DIV/0!</v>
      </c>
      <c r="HT82" s="42" t="e">
        <f t="shared" si="13"/>
        <v>#DIV/0!</v>
      </c>
      <c r="HU82" s="42" t="e">
        <f t="shared" si="13"/>
        <v>#DIV/0!</v>
      </c>
      <c r="HV82" s="42" t="e">
        <f t="shared" si="13"/>
        <v>#DIV/0!</v>
      </c>
      <c r="HW82" s="42" t="e">
        <f t="shared" si="13"/>
        <v>#DIV/0!</v>
      </c>
      <c r="HX82" s="42" t="e">
        <f t="shared" si="13"/>
        <v>#DIV/0!</v>
      </c>
      <c r="HY82" s="42" t="e">
        <f t="shared" si="13"/>
        <v>#DIV/0!</v>
      </c>
      <c r="HZ82" s="60"/>
    </row>
  </sheetData>
  <customSheetViews>
    <customSheetView guid="{40F3301A-350B-4C91-8A86-FCF6B8B00353}" scale="50" showPageBreaks="1" showGridLines="0" view="pageBreakPreview" topLeftCell="A29">
      <selection activeCell="G42" sqref="G42:AI42"/>
      <colBreaks count="6" manualBreakCount="6">
        <brk id="36" max="1048575" man="1"/>
        <brk id="69" max="1048575" man="1"/>
        <brk id="102" max="1048575" man="1"/>
        <brk id="135" max="1048575" man="1"/>
        <brk id="168" max="1048575" man="1"/>
        <brk id="201" max="1048575" man="1"/>
      </colBreaks>
      <pageMargins left="0.70866141732283472" right="0.70866141732283472" top="0.74803149606299213" bottom="0.74803149606299213" header="0.31496062992125984" footer="0.31496062992125984"/>
      <pageSetup paperSize="8" scale="13" fitToWidth="2" fitToHeight="2" orientation="landscape" r:id="rId1"/>
      <headerFooter alignWithMargins="0"/>
    </customSheetView>
    <customSheetView guid="{602C46CA-75E7-4764-8EAC-8D1F7A92EF25}" scale="50" showPageBreaks="1" showGridLines="0" view="pageBreakPreview" topLeftCell="A29">
      <selection activeCell="G42" sqref="G42:AI42"/>
      <colBreaks count="6" manualBreakCount="6">
        <brk id="36" max="1048575" man="1"/>
        <brk id="69" max="1048575" man="1"/>
        <brk id="102" max="1048575" man="1"/>
        <brk id="135" max="1048575" man="1"/>
        <brk id="168" max="1048575" man="1"/>
        <brk id="201" max="1048575" man="1"/>
      </colBreaks>
      <pageMargins left="0.70866141732283472" right="0.70866141732283472" top="0.74803149606299213" bottom="0.74803149606299213" header="0.31496062992125984" footer="0.31496062992125984"/>
      <pageSetup paperSize="8" scale="13" fitToWidth="2" fitToHeight="2" orientation="landscape" r:id="rId2"/>
      <headerFooter alignWithMargins="0"/>
    </customSheetView>
    <customSheetView guid="{ABDB51C7-6D08-40F7-B6BE-16703804264F}" scale="50" showPageBreaks="1" showGridLines="0" view="pageBreakPreview" showRuler="0">
      <selection activeCell="A4" sqref="A4:IV4"/>
      <colBreaks count="6" manualBreakCount="6">
        <brk id="36" max="1048575" man="1"/>
        <brk id="69" max="1048575" man="1"/>
        <brk id="102" max="1048575" man="1"/>
        <brk id="135" max="1048575" man="1"/>
        <brk id="168" max="1048575" man="1"/>
        <brk id="201" max="1048575" man="1"/>
      </colBreaks>
      <pageMargins left="0.70866141732283472" right="0.70866141732283472" top="0.74803149606299213" bottom="0.74803149606299213" header="0.31496062992125984" footer="0.31496062992125984"/>
      <pageSetup paperSize="8" scale="13" fitToWidth="2" fitToHeight="2" orientation="landscape" r:id="rId3"/>
      <headerFooter alignWithMargins="0"/>
    </customSheetView>
    <customSheetView guid="{7C8FB8B5-5EBC-470F-90AF-3696B4743E7A}" scale="50" showPageBreaks="1" showGridLines="0" view="pageBreakPreview" topLeftCell="A29">
      <selection activeCell="G42" sqref="G42:AI42"/>
      <colBreaks count="6" manualBreakCount="6">
        <brk id="36" max="1048575" man="1"/>
        <brk id="69" max="1048575" man="1"/>
        <brk id="102" max="1048575" man="1"/>
        <brk id="135" max="1048575" man="1"/>
        <brk id="168" max="1048575" man="1"/>
        <brk id="201" max="1048575" man="1"/>
      </colBreaks>
      <pageMargins left="0.70866141732283472" right="0.70866141732283472" top="0.74803149606299213" bottom="0.74803149606299213" header="0.31496062992125984" footer="0.31496062992125984"/>
      <pageSetup paperSize="8" scale="13" fitToWidth="2" fitToHeight="2" orientation="landscape" r:id="rId4"/>
      <headerFooter alignWithMargins="0"/>
    </customSheetView>
    <customSheetView guid="{D8208DDB-97EB-4DC8-81A4-48BA925EBC49}" scale="50" showPageBreaks="1" showGridLines="0" view="pageBreakPreview" topLeftCell="A29">
      <selection activeCell="G42" sqref="G42:AI42"/>
      <colBreaks count="6" manualBreakCount="6">
        <brk id="36" max="1048575" man="1"/>
        <brk id="69" max="1048575" man="1"/>
        <brk id="102" max="1048575" man="1"/>
        <brk id="135" max="1048575" man="1"/>
        <brk id="168" max="1048575" man="1"/>
        <brk id="201" max="1048575" man="1"/>
      </colBreaks>
      <pageMargins left="0.70866141732283472" right="0.70866141732283472" top="0.74803149606299213" bottom="0.74803149606299213" header="0.31496062992125984" footer="0.31496062992125984"/>
      <pageSetup paperSize="8" scale="13" fitToWidth="2" fitToHeight="2" orientation="landscape" r:id="rId5"/>
      <headerFooter alignWithMargins="0"/>
    </customSheetView>
    <customSheetView guid="{9F1F7529-1FF0-4D82-9EDA-00729703BE2B}" scale="50" showPageBreaks="1" showGridLines="0" view="pageBreakPreview" topLeftCell="A29">
      <selection activeCell="G42" sqref="G42:AI42"/>
      <colBreaks count="6" manualBreakCount="6">
        <brk id="36" max="1048575" man="1"/>
        <brk id="69" max="1048575" man="1"/>
        <brk id="102" max="1048575" man="1"/>
        <brk id="135" max="1048575" man="1"/>
        <brk id="168" max="1048575" man="1"/>
        <brk id="201" max="1048575" man="1"/>
      </colBreaks>
      <pageMargins left="0.70866141732283472" right="0.70866141732283472" top="0.74803149606299213" bottom="0.74803149606299213" header="0.31496062992125984" footer="0.31496062992125984"/>
      <pageSetup paperSize="8" scale="13" fitToWidth="2" fitToHeight="2" orientation="landscape" r:id="rId6"/>
      <headerFooter alignWithMargins="0"/>
    </customSheetView>
    <customSheetView guid="{85DFE0C7-CF8F-4462-85BC-B49059D30F73}" scale="50" showPageBreaks="1" showGridLines="0" view="pageBreakPreview" topLeftCell="A6">
      <selection activeCell="C14" sqref="C14"/>
      <colBreaks count="6" manualBreakCount="6">
        <brk id="36" max="1048575" man="1"/>
        <brk id="69" max="1048575" man="1"/>
        <brk id="102" max="1048575" man="1"/>
        <brk id="135" max="1048575" man="1"/>
        <brk id="168" max="1048575" man="1"/>
        <brk id="201" max="1048575" man="1"/>
      </colBreaks>
      <pageMargins left="0.70866141732283472" right="0.70866141732283472" top="0.74803149606299213" bottom="0.74803149606299213" header="0.31496062992125984" footer="0.31496062992125984"/>
      <pageSetup paperSize="8" scale="13" fitToWidth="2" fitToHeight="2" orientation="landscape" r:id="rId7"/>
      <headerFooter alignWithMargins="0"/>
    </customSheetView>
  </customSheetViews>
  <mergeCells count="307">
    <mergeCell ref="A14:B14"/>
    <mergeCell ref="AC19:AD19"/>
    <mergeCell ref="AF19:AG19"/>
    <mergeCell ref="H19:I19"/>
    <mergeCell ref="Z19:AA19"/>
    <mergeCell ref="T19:U19"/>
    <mergeCell ref="Q19:R19"/>
    <mergeCell ref="K19:L19"/>
    <mergeCell ref="E19:F19"/>
    <mergeCell ref="A2:C2"/>
    <mergeCell ref="A3:B3"/>
    <mergeCell ref="A4:B4"/>
    <mergeCell ref="A6:B6"/>
    <mergeCell ref="D7:AJ14"/>
    <mergeCell ref="AL16:AM16"/>
    <mergeCell ref="AO16:BQ16"/>
    <mergeCell ref="AL19:AM19"/>
    <mergeCell ref="AO19:AP19"/>
    <mergeCell ref="AR19:AS19"/>
    <mergeCell ref="AU19:AV19"/>
    <mergeCell ref="AK1:BQ6"/>
    <mergeCell ref="A10:B10"/>
    <mergeCell ref="A11:B11"/>
    <mergeCell ref="A12:B12"/>
    <mergeCell ref="A7:B7"/>
    <mergeCell ref="A5:B5"/>
    <mergeCell ref="A1:C1"/>
    <mergeCell ref="E16:F16"/>
    <mergeCell ref="A19:C19"/>
    <mergeCell ref="A18:C18"/>
    <mergeCell ref="A17:C17"/>
    <mergeCell ref="D1:AJ6"/>
    <mergeCell ref="W19:X19"/>
    <mergeCell ref="BG19:BH19"/>
    <mergeCell ref="BP19:BQ19"/>
    <mergeCell ref="BM19:BN19"/>
    <mergeCell ref="CK19:CL19"/>
    <mergeCell ref="CH19:CI19"/>
    <mergeCell ref="BI20:BK20"/>
    <mergeCell ref="BU20:BW20"/>
    <mergeCell ref="BR20:BT20"/>
    <mergeCell ref="AN25:BH25"/>
    <mergeCell ref="AN20:AP20"/>
    <mergeCell ref="BJ19:BK19"/>
    <mergeCell ref="AX19:AY19"/>
    <mergeCell ref="BA19:BB19"/>
    <mergeCell ref="BD19:BE19"/>
    <mergeCell ref="BS16:BT16"/>
    <mergeCell ref="BV16:CX16"/>
    <mergeCell ref="BS19:BT19"/>
    <mergeCell ref="BV19:BW19"/>
    <mergeCell ref="BY19:BZ19"/>
    <mergeCell ref="CB19:CC19"/>
    <mergeCell ref="CN19:CO19"/>
    <mergeCell ref="CW19:CX19"/>
    <mergeCell ref="CS20:CU20"/>
    <mergeCell ref="CP20:CR20"/>
    <mergeCell ref="CD20:CF20"/>
    <mergeCell ref="CE19:CF19"/>
    <mergeCell ref="CT19:CU19"/>
    <mergeCell ref="CQ19:CR19"/>
    <mergeCell ref="CV20:CX20"/>
    <mergeCell ref="AK20:AM20"/>
    <mergeCell ref="CA20:CC20"/>
    <mergeCell ref="CG20:CI20"/>
    <mergeCell ref="CJ20:CL20"/>
    <mergeCell ref="CM20:CO20"/>
    <mergeCell ref="BR24:CX24"/>
    <mergeCell ref="BX20:BZ20"/>
    <mergeCell ref="BU27:CO27"/>
    <mergeCell ref="BU29:CO29"/>
    <mergeCell ref="BR28:CX28"/>
    <mergeCell ref="AK26:BQ26"/>
    <mergeCell ref="BR26:CX26"/>
    <mergeCell ref="AN29:BH29"/>
    <mergeCell ref="BU25:CO25"/>
    <mergeCell ref="DI19:DJ19"/>
    <mergeCell ref="DL19:DM19"/>
    <mergeCell ref="EA19:EB19"/>
    <mergeCell ref="DU19:DV19"/>
    <mergeCell ref="DO19:DP19"/>
    <mergeCell ref="CZ16:DA16"/>
    <mergeCell ref="DX19:DY19"/>
    <mergeCell ref="CY20:DA20"/>
    <mergeCell ref="DB20:DD20"/>
    <mergeCell ref="DN20:DP20"/>
    <mergeCell ref="HM19:HN19"/>
    <mergeCell ref="GU16:GV16"/>
    <mergeCell ref="EJ19:EK19"/>
    <mergeCell ref="HY19:HZ19"/>
    <mergeCell ref="HV19:HW19"/>
    <mergeCell ref="HS19:HT19"/>
    <mergeCell ref="HP19:HQ19"/>
    <mergeCell ref="GF19:GG19"/>
    <mergeCell ref="GL19:GM19"/>
    <mergeCell ref="FK19:FL19"/>
    <mergeCell ref="FN19:FO19"/>
    <mergeCell ref="FQ19:FR19"/>
    <mergeCell ref="FQ16:GS16"/>
    <mergeCell ref="FT19:FU19"/>
    <mergeCell ref="FW19:FX19"/>
    <mergeCell ref="FZ19:GA19"/>
    <mergeCell ref="GO19:GP19"/>
    <mergeCell ref="EY19:EZ19"/>
    <mergeCell ref="GR19:GS19"/>
    <mergeCell ref="GI19:GJ19"/>
    <mergeCell ref="FH19:FI19"/>
    <mergeCell ref="FB19:FC19"/>
    <mergeCell ref="ES19:ET19"/>
    <mergeCell ref="FE19:FF19"/>
    <mergeCell ref="HF20:HH20"/>
    <mergeCell ref="HI20:HK20"/>
    <mergeCell ref="FN16:FO16"/>
    <mergeCell ref="GC19:GD19"/>
    <mergeCell ref="EG19:EH19"/>
    <mergeCell ref="HA19:HB19"/>
    <mergeCell ref="HD19:HE19"/>
    <mergeCell ref="HG19:HH19"/>
    <mergeCell ref="HJ19:HK19"/>
    <mergeCell ref="EI20:EK20"/>
    <mergeCell ref="FG20:FI20"/>
    <mergeCell ref="EL20:EN20"/>
    <mergeCell ref="EO20:EQ20"/>
    <mergeCell ref="EM19:EN19"/>
    <mergeCell ref="EP19:EQ19"/>
    <mergeCell ref="FA20:FC20"/>
    <mergeCell ref="EV19:EW19"/>
    <mergeCell ref="EF20:EH20"/>
    <mergeCell ref="ER20:ET20"/>
    <mergeCell ref="AJ33:AJ34"/>
    <mergeCell ref="D35:F36"/>
    <mergeCell ref="G29:AA29"/>
    <mergeCell ref="BR37:BT37"/>
    <mergeCell ref="BQ33:BQ34"/>
    <mergeCell ref="BR35:BT36"/>
    <mergeCell ref="CY30:EE30"/>
    <mergeCell ref="FM37:FO37"/>
    <mergeCell ref="BU31:CO31"/>
    <mergeCell ref="EE33:EE34"/>
    <mergeCell ref="CY35:DA36"/>
    <mergeCell ref="EE36:EE37"/>
    <mergeCell ref="DB31:DV31"/>
    <mergeCell ref="CY37:DA37"/>
    <mergeCell ref="CX36:CX37"/>
    <mergeCell ref="EF35:EH36"/>
    <mergeCell ref="CX33:CX34"/>
    <mergeCell ref="AK30:BQ30"/>
    <mergeCell ref="BR30:CX30"/>
    <mergeCell ref="DB29:DV29"/>
    <mergeCell ref="D37:F37"/>
    <mergeCell ref="DB25:DV25"/>
    <mergeCell ref="DB27:DV27"/>
    <mergeCell ref="D20:F20"/>
    <mergeCell ref="A82:C82"/>
    <mergeCell ref="A39:A79"/>
    <mergeCell ref="A27:C27"/>
    <mergeCell ref="A31:C31"/>
    <mergeCell ref="A81:C81"/>
    <mergeCell ref="A28:C28"/>
    <mergeCell ref="A80:C80"/>
    <mergeCell ref="A37:C37"/>
    <mergeCell ref="A34:C34"/>
    <mergeCell ref="A38:C38"/>
    <mergeCell ref="A35:C36"/>
    <mergeCell ref="A29:C29"/>
    <mergeCell ref="AK37:AM37"/>
    <mergeCell ref="AN31:BH31"/>
    <mergeCell ref="AK35:AM36"/>
    <mergeCell ref="AJ36:AJ37"/>
    <mergeCell ref="G31:AA31"/>
    <mergeCell ref="BQ36:BQ37"/>
    <mergeCell ref="A32:C32"/>
    <mergeCell ref="A30:C30"/>
    <mergeCell ref="A33:C33"/>
    <mergeCell ref="EF28:FL28"/>
    <mergeCell ref="AN27:BH27"/>
    <mergeCell ref="AK28:BQ28"/>
    <mergeCell ref="CY24:EE24"/>
    <mergeCell ref="DE20:DG20"/>
    <mergeCell ref="DW20:DY20"/>
    <mergeCell ref="DQ20:DS20"/>
    <mergeCell ref="DH20:DJ20"/>
    <mergeCell ref="EF24:FL24"/>
    <mergeCell ref="DZ20:EB20"/>
    <mergeCell ref="EC20:EE20"/>
    <mergeCell ref="DK20:DM20"/>
    <mergeCell ref="DT20:DV20"/>
    <mergeCell ref="CY26:EE26"/>
    <mergeCell ref="CY28:EE28"/>
    <mergeCell ref="AQ20:AS20"/>
    <mergeCell ref="AK24:BQ24"/>
    <mergeCell ref="BO20:BQ20"/>
    <mergeCell ref="BL20:BN20"/>
    <mergeCell ref="AT20:AV20"/>
    <mergeCell ref="AW20:AY20"/>
    <mergeCell ref="AZ20:BB20"/>
    <mergeCell ref="BF20:BH20"/>
    <mergeCell ref="BC20:BE20"/>
    <mergeCell ref="A20:C20"/>
    <mergeCell ref="A21:C21"/>
    <mergeCell ref="A15:C15"/>
    <mergeCell ref="A16:C16"/>
    <mergeCell ref="A26:C26"/>
    <mergeCell ref="D26:AJ26"/>
    <mergeCell ref="D30:AJ30"/>
    <mergeCell ref="AH20:AJ20"/>
    <mergeCell ref="G27:AA27"/>
    <mergeCell ref="J20:L20"/>
    <mergeCell ref="Y20:AA20"/>
    <mergeCell ref="A22:C22"/>
    <mergeCell ref="D28:AJ28"/>
    <mergeCell ref="AE20:AG20"/>
    <mergeCell ref="AB20:AD20"/>
    <mergeCell ref="H16:AJ16"/>
    <mergeCell ref="AI19:AJ19"/>
    <mergeCell ref="N19:O19"/>
    <mergeCell ref="BR1:CX6"/>
    <mergeCell ref="CY1:EE6"/>
    <mergeCell ref="A25:C25"/>
    <mergeCell ref="M20:O20"/>
    <mergeCell ref="P20:R20"/>
    <mergeCell ref="A8:B8"/>
    <mergeCell ref="A9:B9"/>
    <mergeCell ref="A13:B13"/>
    <mergeCell ref="AK7:BQ14"/>
    <mergeCell ref="BR7:CX14"/>
    <mergeCell ref="CY7:EE14"/>
    <mergeCell ref="G25:AA25"/>
    <mergeCell ref="D24:AJ24"/>
    <mergeCell ref="V20:X20"/>
    <mergeCell ref="S20:U20"/>
    <mergeCell ref="G20:I20"/>
    <mergeCell ref="DR19:DS19"/>
    <mergeCell ref="A24:C24"/>
    <mergeCell ref="ED19:EE19"/>
    <mergeCell ref="DC16:EE16"/>
    <mergeCell ref="CZ19:DA19"/>
    <mergeCell ref="DC19:DD19"/>
    <mergeCell ref="DF19:DG19"/>
    <mergeCell ref="A23:C23"/>
    <mergeCell ref="EF1:FL6"/>
    <mergeCell ref="EF7:FL14"/>
    <mergeCell ref="FM7:GS14"/>
    <mergeCell ref="GT24:HZ24"/>
    <mergeCell ref="GW20:GY20"/>
    <mergeCell ref="GZ20:HB20"/>
    <mergeCell ref="EI27:FC27"/>
    <mergeCell ref="EF26:FL26"/>
    <mergeCell ref="FJ20:FL20"/>
    <mergeCell ref="EU20:EW20"/>
    <mergeCell ref="EX20:EZ20"/>
    <mergeCell ref="FD20:FF20"/>
    <mergeCell ref="EI25:FC25"/>
    <mergeCell ref="EG16:EH16"/>
    <mergeCell ref="EJ16:FL16"/>
    <mergeCell ref="GX16:HZ16"/>
    <mergeCell ref="GU19:GV19"/>
    <mergeCell ref="GX19:GY19"/>
    <mergeCell ref="HR20:HT20"/>
    <mergeCell ref="GE20:GG20"/>
    <mergeCell ref="GH20:GJ20"/>
    <mergeCell ref="HC20:HE20"/>
    <mergeCell ref="GN20:GP20"/>
    <mergeCell ref="GK20:GM20"/>
    <mergeCell ref="FM1:GS6"/>
    <mergeCell ref="GT1:HZ6"/>
    <mergeCell ref="GT7:HZ14"/>
    <mergeCell ref="FM26:GS26"/>
    <mergeCell ref="FM28:GS28"/>
    <mergeCell ref="HU20:HW20"/>
    <mergeCell ref="HX20:HZ20"/>
    <mergeCell ref="HL20:HN20"/>
    <mergeCell ref="FY20:GA20"/>
    <mergeCell ref="GB20:GD20"/>
    <mergeCell ref="FP25:GJ25"/>
    <mergeCell ref="FP27:GJ27"/>
    <mergeCell ref="FM24:GS24"/>
    <mergeCell ref="FP20:FR20"/>
    <mergeCell ref="FS20:FU20"/>
    <mergeCell ref="FV20:FX20"/>
    <mergeCell ref="FM20:FO20"/>
    <mergeCell ref="GT28:HZ28"/>
    <mergeCell ref="GW27:HQ27"/>
    <mergeCell ref="GW25:HQ25"/>
    <mergeCell ref="GT26:HZ26"/>
    <mergeCell ref="GQ20:GS20"/>
    <mergeCell ref="GT20:GV20"/>
    <mergeCell ref="HO20:HQ20"/>
    <mergeCell ref="HZ33:HZ34"/>
    <mergeCell ref="GT35:GV36"/>
    <mergeCell ref="GT30:HZ30"/>
    <mergeCell ref="EI31:FC31"/>
    <mergeCell ref="FL33:FL34"/>
    <mergeCell ref="FP31:GJ31"/>
    <mergeCell ref="EF30:FL30"/>
    <mergeCell ref="EI29:FC29"/>
    <mergeCell ref="HZ36:HZ37"/>
    <mergeCell ref="GS33:GS34"/>
    <mergeCell ref="GS36:GS37"/>
    <mergeCell ref="GW29:HQ29"/>
    <mergeCell ref="GW31:HQ31"/>
    <mergeCell ref="GT37:GV37"/>
    <mergeCell ref="FL36:FL37"/>
    <mergeCell ref="FM35:FO36"/>
    <mergeCell ref="FM30:GS30"/>
    <mergeCell ref="FP29:GJ29"/>
    <mergeCell ref="EF37:EH37"/>
  </mergeCells>
  <phoneticPr fontId="8" type="noConversion"/>
  <conditionalFormatting sqref="AJ39:AJ80">
    <cfRule type="expression" dxfId="5375" priority="1192" stopIfTrue="1">
      <formula>NOT(ISERROR(SEARCH("No rating",AJ39)))</formula>
    </cfRule>
    <cfRule type="expression" dxfId="5374" priority="1193" stopIfTrue="1">
      <formula>NOT(ISERROR(SEARCH("Green",AJ39)))</formula>
    </cfRule>
    <cfRule type="expression" dxfId="5373" priority="1194" stopIfTrue="1">
      <formula>NOT(ISERROR(SEARCH("Amber",AJ39)))</formula>
    </cfRule>
  </conditionalFormatting>
  <conditionalFormatting sqref="AJ35 BQ35 CX35 EE35 FL35 GS35 HZ35">
    <cfRule type="expression" dxfId="5372" priority="1195" stopIfTrue="1">
      <formula>NOT(ISERROR(SEARCH("Green",AJ35)))</formula>
    </cfRule>
    <cfRule type="expression" dxfId="5371" priority="1196" stopIfTrue="1">
      <formula>NOT(ISERROR(SEARCH("Amber",AJ35)))</formula>
    </cfRule>
    <cfRule type="expression" dxfId="5370" priority="1197" stopIfTrue="1">
      <formula>NOT(ISERROR(SEARCH("Red",AJ35)))</formula>
    </cfRule>
  </conditionalFormatting>
  <conditionalFormatting sqref="D41:D79">
    <cfRule type="expression" dxfId="5369" priority="1198" stopIfTrue="1">
      <formula>IF($D41&gt;$D$34,1)</formula>
    </cfRule>
  </conditionalFormatting>
  <conditionalFormatting sqref="E40:E79">
    <cfRule type="expression" dxfId="5368" priority="1199" stopIfTrue="1">
      <formula>IF($E40&gt;$E$34,1)</formula>
    </cfRule>
  </conditionalFormatting>
  <conditionalFormatting sqref="F40:F79">
    <cfRule type="expression" dxfId="5367" priority="1200" stopIfTrue="1">
      <formula>IF($F40&gt;$F$34,1)</formula>
    </cfRule>
  </conditionalFormatting>
  <conditionalFormatting sqref="G39:G79">
    <cfRule type="expression" dxfId="5366" priority="1201" stopIfTrue="1">
      <formula>IF($G39&gt;$G$34,1)</formula>
    </cfRule>
  </conditionalFormatting>
  <conditionalFormatting sqref="H39:H40 H42:H79">
    <cfRule type="expression" dxfId="5365" priority="1202" stopIfTrue="1">
      <formula>IF($H39&gt;$H$34,1)</formula>
    </cfRule>
  </conditionalFormatting>
  <conditionalFormatting sqref="I39:I79">
    <cfRule type="expression" dxfId="5364" priority="1203" stopIfTrue="1">
      <formula>IF($I39&gt;$I$34,1)</formula>
    </cfRule>
  </conditionalFormatting>
  <conditionalFormatting sqref="J39:J79">
    <cfRule type="expression" dxfId="5363" priority="1204" stopIfTrue="1">
      <formula>IF($J39&gt;$J$34,1)</formula>
    </cfRule>
  </conditionalFormatting>
  <conditionalFormatting sqref="K39:K79">
    <cfRule type="expression" dxfId="5362" priority="1205" stopIfTrue="1">
      <formula>IF($K39&gt;$K$34,1)</formula>
    </cfRule>
  </conditionalFormatting>
  <conditionalFormatting sqref="L39:L79">
    <cfRule type="expression" dxfId="5361" priority="1206" stopIfTrue="1">
      <formula>IF($L39&gt;$L$34,1)</formula>
    </cfRule>
  </conditionalFormatting>
  <conditionalFormatting sqref="M39:M79">
    <cfRule type="expression" dxfId="5360" priority="1207" stopIfTrue="1">
      <formula>IF($M39&gt;$M$34,1)</formula>
    </cfRule>
  </conditionalFormatting>
  <conditionalFormatting sqref="N39:N79">
    <cfRule type="expression" dxfId="5359" priority="1208" stopIfTrue="1">
      <formula>IF($N39&gt;$N$34,1)</formula>
    </cfRule>
  </conditionalFormatting>
  <conditionalFormatting sqref="O39:O79">
    <cfRule type="expression" dxfId="5358" priority="1209" stopIfTrue="1">
      <formula>IF($O39&gt;$O$34,1)</formula>
    </cfRule>
  </conditionalFormatting>
  <conditionalFormatting sqref="P39:P79">
    <cfRule type="expression" dxfId="5357" priority="1210" stopIfTrue="1">
      <formula>IF($P39&gt;$P$34,1)</formula>
    </cfRule>
  </conditionalFormatting>
  <conditionalFormatting sqref="Q39:Q79">
    <cfRule type="expression" dxfId="5356" priority="1211" stopIfTrue="1">
      <formula>IF($Q39&gt;$Q$34,1)</formula>
    </cfRule>
  </conditionalFormatting>
  <conditionalFormatting sqref="R39:R79">
    <cfRule type="expression" dxfId="5355" priority="1212" stopIfTrue="1">
      <formula>IF($R39&gt;$R$34,1)</formula>
    </cfRule>
  </conditionalFormatting>
  <conditionalFormatting sqref="S39:S79">
    <cfRule type="expression" dxfId="5354" priority="1213" stopIfTrue="1">
      <formula>IF($S39&gt;$S$34,1)</formula>
    </cfRule>
  </conditionalFormatting>
  <conditionalFormatting sqref="T39:T79">
    <cfRule type="expression" dxfId="5353" priority="1214" stopIfTrue="1">
      <formula>IF($T39&gt;$T$34,1)</formula>
    </cfRule>
  </conditionalFormatting>
  <conditionalFormatting sqref="U39:U79">
    <cfRule type="expression" dxfId="5352" priority="1215" stopIfTrue="1">
      <formula>IF($U39&gt;$U$34,1)</formula>
    </cfRule>
  </conditionalFormatting>
  <conditionalFormatting sqref="V39:V79">
    <cfRule type="expression" dxfId="5351" priority="1216" stopIfTrue="1">
      <formula>IF($V39&gt;$V$34,1)</formula>
    </cfRule>
  </conditionalFormatting>
  <conditionalFormatting sqref="W39:W79">
    <cfRule type="expression" dxfId="5350" priority="1217" stopIfTrue="1">
      <formula>IF($W39&gt;$W$34,1)</formula>
    </cfRule>
  </conditionalFormatting>
  <conditionalFormatting sqref="X39:X78">
    <cfRule type="expression" dxfId="5349" priority="1218" stopIfTrue="1">
      <formula>IF($X39&gt;$X$34,1)</formula>
    </cfRule>
  </conditionalFormatting>
  <conditionalFormatting sqref="Y39:Y78">
    <cfRule type="expression" dxfId="5348" priority="1219" stopIfTrue="1">
      <formula>IF($Y39&gt;$Y$34,1)</formula>
    </cfRule>
  </conditionalFormatting>
  <conditionalFormatting sqref="Z39:Z78">
    <cfRule type="expression" dxfId="5347" priority="1220" stopIfTrue="1">
      <formula>IF($Z39&gt;$Z$34,1)</formula>
    </cfRule>
  </conditionalFormatting>
  <conditionalFormatting sqref="AA39:AA78">
    <cfRule type="expression" dxfId="5346" priority="1221" stopIfTrue="1">
      <formula>IF($AA39&gt;$AA$34,1)</formula>
    </cfRule>
  </conditionalFormatting>
  <conditionalFormatting sqref="AB39:AB79">
    <cfRule type="expression" dxfId="5345" priority="1222" stopIfTrue="1">
      <formula>IF($AB39&gt;$AB$34,1)</formula>
    </cfRule>
  </conditionalFormatting>
  <conditionalFormatting sqref="AC39:AC79">
    <cfRule type="expression" dxfId="5344" priority="1223" stopIfTrue="1">
      <formula>IF($AC39&gt;$AC$34,1)</formula>
    </cfRule>
  </conditionalFormatting>
  <conditionalFormatting sqref="AD39:AD79">
    <cfRule type="expression" dxfId="5343" priority="1224" stopIfTrue="1">
      <formula>IF($AD39&gt;$AD$34,1)</formula>
    </cfRule>
  </conditionalFormatting>
  <conditionalFormatting sqref="AE39:AE79">
    <cfRule type="expression" dxfId="5342" priority="1225" stopIfTrue="1">
      <formula>IF($AE39&gt;$AE$34,1)</formula>
    </cfRule>
  </conditionalFormatting>
  <conditionalFormatting sqref="AF39:AF79">
    <cfRule type="expression" dxfId="5341" priority="1226" stopIfTrue="1">
      <formula>IF($AF39&gt;$AF$34,1)</formula>
    </cfRule>
  </conditionalFormatting>
  <conditionalFormatting sqref="AG39:AG79">
    <cfRule type="expression" dxfId="5340" priority="1227" stopIfTrue="1">
      <formula>IF($AG39&gt;$AG$34,1)</formula>
    </cfRule>
  </conditionalFormatting>
  <conditionalFormatting sqref="AK39:AK42 AK44:AK79">
    <cfRule type="expression" dxfId="5339" priority="1228" stopIfTrue="1">
      <formula>IF($AK39&gt;$AK$34,1)</formula>
    </cfRule>
  </conditionalFormatting>
  <conditionalFormatting sqref="AL39:AL79">
    <cfRule type="expression" dxfId="5338" priority="1229" stopIfTrue="1">
      <formula>IF($AL39&gt;$AL$34,1)</formula>
    </cfRule>
  </conditionalFormatting>
  <conditionalFormatting sqref="GV79 AM39:AM79">
    <cfRule type="expression" dxfId="5337" priority="1230" stopIfTrue="1">
      <formula>IF($AM39&gt;$AM$34,1)</formula>
    </cfRule>
  </conditionalFormatting>
  <conditionalFormatting sqref="AN39:AN79">
    <cfRule type="expression" dxfId="5336" priority="1231" stopIfTrue="1">
      <formula>IF($AN39&gt;$AN$34,1)</formula>
    </cfRule>
  </conditionalFormatting>
  <conditionalFormatting sqref="AO39:AO79">
    <cfRule type="expression" dxfId="5335" priority="1232" stopIfTrue="1">
      <formula>IF($AO39&gt;$AO$34,1)</formula>
    </cfRule>
  </conditionalFormatting>
  <conditionalFormatting sqref="AP39:AP79">
    <cfRule type="expression" dxfId="5334" priority="1233" stopIfTrue="1">
      <formula>IF($AP39&gt;$AP$34,1)</formula>
    </cfRule>
  </conditionalFormatting>
  <conditionalFormatting sqref="AQ39:AQ79">
    <cfRule type="expression" dxfId="5333" priority="1234" stopIfTrue="1">
      <formula>IF($AQ39&gt;$AQ$34,1)</formula>
    </cfRule>
  </conditionalFormatting>
  <conditionalFormatting sqref="AR39:AR79">
    <cfRule type="expression" dxfId="5332" priority="1235" stopIfTrue="1">
      <formula>IF($AR39&gt;$AR$34,1)</formula>
    </cfRule>
  </conditionalFormatting>
  <conditionalFormatting sqref="AS39:AS79">
    <cfRule type="expression" dxfId="5331" priority="1236" stopIfTrue="1">
      <formula>IF($AS39&gt;$AS$34,1)</formula>
    </cfRule>
  </conditionalFormatting>
  <conditionalFormatting sqref="AT39:AT79">
    <cfRule type="expression" dxfId="5330" priority="1237" stopIfTrue="1">
      <formula>IF($AT39&gt;$AT$34,1)</formula>
    </cfRule>
  </conditionalFormatting>
  <conditionalFormatting sqref="AU39:AU79">
    <cfRule type="expression" dxfId="5329" priority="1238" stopIfTrue="1">
      <formula>IF($AU39&gt;$AU$34,1)</formula>
    </cfRule>
  </conditionalFormatting>
  <conditionalFormatting sqref="AV39:AV79">
    <cfRule type="expression" dxfId="5328" priority="1239" stopIfTrue="1">
      <formula>IF($AV39&gt;$AV$34,1)</formula>
    </cfRule>
  </conditionalFormatting>
  <conditionalFormatting sqref="AW39:AW79">
    <cfRule type="expression" dxfId="5327" priority="1240" stopIfTrue="1">
      <formula>IF($AW39&gt;$AW$34,1)</formula>
    </cfRule>
  </conditionalFormatting>
  <conditionalFormatting sqref="AX39:AX79">
    <cfRule type="expression" dxfId="5326" priority="1241" stopIfTrue="1">
      <formula>IF($AX39&gt;$AX$34,1)</formula>
    </cfRule>
  </conditionalFormatting>
  <conditionalFormatting sqref="AY39:AY79">
    <cfRule type="expression" dxfId="5325" priority="1242" stopIfTrue="1">
      <formula>IF($AY39&gt;$AY$34,1)</formula>
    </cfRule>
  </conditionalFormatting>
  <conditionalFormatting sqref="AZ39:AZ79">
    <cfRule type="expression" dxfId="5324" priority="1243" stopIfTrue="1">
      <formula>IF($AZ39&gt;$AZ$34,1)</formula>
    </cfRule>
  </conditionalFormatting>
  <conditionalFormatting sqref="BA39:BA79">
    <cfRule type="expression" dxfId="5323" priority="1244" stopIfTrue="1">
      <formula>IF($BA39&gt;$BA$34,1)</formula>
    </cfRule>
  </conditionalFormatting>
  <conditionalFormatting sqref="BB39:BB79">
    <cfRule type="expression" dxfId="5322" priority="1245" stopIfTrue="1">
      <formula>IF($BB39&gt;$BB$34,1)</formula>
    </cfRule>
  </conditionalFormatting>
  <conditionalFormatting sqref="BC39:BC79">
    <cfRule type="expression" dxfId="5321" priority="1246" stopIfTrue="1">
      <formula>IF($BC39&gt;$BC$34,1)</formula>
    </cfRule>
  </conditionalFormatting>
  <conditionalFormatting sqref="BD39:BD79">
    <cfRule type="expression" dxfId="5320" priority="1247" stopIfTrue="1">
      <formula>IF($BD39&gt;$BD$34,1)</formula>
    </cfRule>
  </conditionalFormatting>
  <conditionalFormatting sqref="BE39:BE79">
    <cfRule type="expression" dxfId="5319" priority="1248" stopIfTrue="1">
      <formula>IF($BE39&gt;$BE$34,1)</formula>
    </cfRule>
  </conditionalFormatting>
  <conditionalFormatting sqref="BF39:BF79">
    <cfRule type="expression" dxfId="5318" priority="1249" stopIfTrue="1">
      <formula>IF($BF39&gt;$BF$34,1)</formula>
    </cfRule>
  </conditionalFormatting>
  <conditionalFormatting sqref="BG39:BG79">
    <cfRule type="expression" dxfId="5317" priority="1250" stopIfTrue="1">
      <formula>IF($BG39&gt;$BG$34,1)</formula>
    </cfRule>
  </conditionalFormatting>
  <conditionalFormatting sqref="BH39:BH79">
    <cfRule type="expression" dxfId="5316" priority="1251" stopIfTrue="1">
      <formula>IF($BH39&gt;$BH$34,1)</formula>
    </cfRule>
  </conditionalFormatting>
  <conditionalFormatting sqref="BI39:BI79">
    <cfRule type="expression" dxfId="5315" priority="1252" stopIfTrue="1">
      <formula>IF($BI39&gt;$BI$34,1)</formula>
    </cfRule>
  </conditionalFormatting>
  <conditionalFormatting sqref="BJ39:BJ79">
    <cfRule type="expression" dxfId="5314" priority="1253" stopIfTrue="1">
      <formula>IF($BJ39&gt;$BJ$34,1)</formula>
    </cfRule>
  </conditionalFormatting>
  <conditionalFormatting sqref="BK39:BK79">
    <cfRule type="expression" dxfId="5313" priority="1254" stopIfTrue="1">
      <formula>IF($BK39&gt;$BK$34,1)</formula>
    </cfRule>
  </conditionalFormatting>
  <conditionalFormatting sqref="BL39:BL79">
    <cfRule type="expression" dxfId="5312" priority="1255" stopIfTrue="1">
      <formula>IF($BL39&gt;$BL$34,1)</formula>
    </cfRule>
  </conditionalFormatting>
  <conditionalFormatting sqref="BM39:BM79">
    <cfRule type="expression" dxfId="5311" priority="1256" stopIfTrue="1">
      <formula>IF($BM39&gt;$BM$34,1)</formula>
    </cfRule>
  </conditionalFormatting>
  <conditionalFormatting sqref="BN39:BN79">
    <cfRule type="expression" dxfId="5310" priority="1257" stopIfTrue="1">
      <formula>IF($BN39&gt;$BN$34,1)</formula>
    </cfRule>
  </conditionalFormatting>
  <conditionalFormatting sqref="BR39:BR79">
    <cfRule type="expression" dxfId="5309" priority="1258" stopIfTrue="1">
      <formula>IF($BR39&gt;$BR$34,1)</formula>
    </cfRule>
  </conditionalFormatting>
  <conditionalFormatting sqref="BS39:BS45 BS47:BS79">
    <cfRule type="expression" dxfId="5308" priority="1259" stopIfTrue="1">
      <formula>IF($BS39&gt;$BS$34,1)</formula>
    </cfRule>
  </conditionalFormatting>
  <conditionalFormatting sqref="BT39:BT79">
    <cfRule type="expression" dxfId="5307" priority="1260" stopIfTrue="1">
      <formula>IF($BT39&gt;$BT$34,1)</formula>
    </cfRule>
  </conditionalFormatting>
  <conditionalFormatting sqref="BU39:BU79">
    <cfRule type="expression" dxfId="5306" priority="1261" stopIfTrue="1">
      <formula>IF($BU39&gt;$BU$34,1)</formula>
    </cfRule>
  </conditionalFormatting>
  <conditionalFormatting sqref="BV39:BV79">
    <cfRule type="expression" dxfId="5305" priority="1262" stopIfTrue="1">
      <formula>IF($BV39&gt;$BV$34,1)</formula>
    </cfRule>
  </conditionalFormatting>
  <conditionalFormatting sqref="BW39:BW79">
    <cfRule type="expression" dxfId="5304" priority="1263" stopIfTrue="1">
      <formula>IF($BW39&gt;$BW$34,1)</formula>
    </cfRule>
  </conditionalFormatting>
  <conditionalFormatting sqref="BX39:BX79">
    <cfRule type="expression" dxfId="5303" priority="1264" stopIfTrue="1">
      <formula>IF($BX39&gt;$BX$34,1)</formula>
    </cfRule>
  </conditionalFormatting>
  <conditionalFormatting sqref="BY39:BY79">
    <cfRule type="expression" dxfId="5302" priority="1265" stopIfTrue="1">
      <formula>IF($BY39&gt;$BY$34,1)</formula>
    </cfRule>
  </conditionalFormatting>
  <conditionalFormatting sqref="BZ39:BZ79">
    <cfRule type="expression" dxfId="5301" priority="1266" stopIfTrue="1">
      <formula>IF($BZ39&gt;$BZ$34,1)</formula>
    </cfRule>
  </conditionalFormatting>
  <conditionalFormatting sqref="CA39:CA79">
    <cfRule type="expression" dxfId="5300" priority="1267" stopIfTrue="1">
      <formula>IF($CA39&gt;$CA$34,1)</formula>
    </cfRule>
  </conditionalFormatting>
  <conditionalFormatting sqref="CB39:CB79">
    <cfRule type="expression" dxfId="5299" priority="1268" stopIfTrue="1">
      <formula>IF($CB$39&gt;$CB$34,1)</formula>
    </cfRule>
  </conditionalFormatting>
  <conditionalFormatting sqref="CC39:CC79">
    <cfRule type="expression" dxfId="5298" priority="1269" stopIfTrue="1">
      <formula>IF($CC39&gt;$CC$34,1)</formula>
    </cfRule>
  </conditionalFormatting>
  <conditionalFormatting sqref="CD39:CD79">
    <cfRule type="expression" dxfId="5297" priority="1270" stopIfTrue="1">
      <formula>IF($CD39&gt;$CD$34,1)</formula>
    </cfRule>
  </conditionalFormatting>
  <conditionalFormatting sqref="CE39:CE79">
    <cfRule type="expression" dxfId="5296" priority="1271" stopIfTrue="1">
      <formula>IF($CE39&gt;$CE$34,1)</formula>
    </cfRule>
  </conditionalFormatting>
  <conditionalFormatting sqref="CF39:CF79">
    <cfRule type="expression" dxfId="5295" priority="1272" stopIfTrue="1">
      <formula>IF($CF39&gt;$CF$34,1)</formula>
    </cfRule>
  </conditionalFormatting>
  <conditionalFormatting sqref="CG39:CG79">
    <cfRule type="expression" dxfId="5294" priority="1273" stopIfTrue="1">
      <formula>IF($CG39&gt;$CG$34,1)</formula>
    </cfRule>
  </conditionalFormatting>
  <conditionalFormatting sqref="CH39:CH79">
    <cfRule type="expression" dxfId="5293" priority="1274" stopIfTrue="1">
      <formula>IF($CH39&gt;$CH$34,1)</formula>
    </cfRule>
  </conditionalFormatting>
  <conditionalFormatting sqref="CI39:CI79">
    <cfRule type="expression" dxfId="5292" priority="1275" stopIfTrue="1">
      <formula>IF($CI39&gt;$CI$34,1)</formula>
    </cfRule>
  </conditionalFormatting>
  <conditionalFormatting sqref="CJ39:CJ79">
    <cfRule type="expression" dxfId="5291" priority="1276" stopIfTrue="1">
      <formula>IF($CJ39&gt;$CJ$34,1)</formula>
    </cfRule>
  </conditionalFormatting>
  <conditionalFormatting sqref="CK39:CK79">
    <cfRule type="expression" dxfId="5290" priority="1277" stopIfTrue="1">
      <formula>IF($CK39&gt;$CK$34,1)</formula>
    </cfRule>
  </conditionalFormatting>
  <conditionalFormatting sqref="CL39:CL79">
    <cfRule type="expression" dxfId="5289" priority="1278" stopIfTrue="1">
      <formula>IF($CL39&gt;$CL$34,1)</formula>
    </cfRule>
  </conditionalFormatting>
  <conditionalFormatting sqref="CM39:CM79">
    <cfRule type="expression" dxfId="5288" priority="1279" stopIfTrue="1">
      <formula>IF($CM39&gt;$CM$34,1)</formula>
    </cfRule>
  </conditionalFormatting>
  <conditionalFormatting sqref="CN39:CN79">
    <cfRule type="expression" dxfId="5287" priority="1280" stopIfTrue="1">
      <formula>IF($CN39&gt;$CN$34,1)</formula>
    </cfRule>
  </conditionalFormatting>
  <conditionalFormatting sqref="CO39:CO79">
    <cfRule type="expression" dxfId="5286" priority="1281" stopIfTrue="1">
      <formula>IF($CO39&gt;$CO$34,1)</formula>
    </cfRule>
  </conditionalFormatting>
  <conditionalFormatting sqref="CP39:CP79">
    <cfRule type="expression" dxfId="5285" priority="1282" stopIfTrue="1">
      <formula>IF($CP39&gt;$CP$34,1)</formula>
    </cfRule>
  </conditionalFormatting>
  <conditionalFormatting sqref="CQ39:CQ79">
    <cfRule type="expression" dxfId="5284" priority="1283" stopIfTrue="1">
      <formula>IF($CQ39&gt;$CQ$34,1)</formula>
    </cfRule>
  </conditionalFormatting>
  <conditionalFormatting sqref="CR39:CR79">
    <cfRule type="expression" dxfId="5283" priority="1284" stopIfTrue="1">
      <formula>IF($CR39&gt;$CR$34,1)</formula>
    </cfRule>
  </conditionalFormatting>
  <conditionalFormatting sqref="CS39:CS79">
    <cfRule type="expression" dxfId="5282" priority="1285" stopIfTrue="1">
      <formula>IF($CS39&gt;$CS$34,1)</formula>
    </cfRule>
  </conditionalFormatting>
  <conditionalFormatting sqref="CT39:CT79">
    <cfRule type="expression" dxfId="5281" priority="1286" stopIfTrue="1">
      <formula>IF($CT39&gt;$CT$34,1)</formula>
    </cfRule>
  </conditionalFormatting>
  <conditionalFormatting sqref="CU39:CU79">
    <cfRule type="expression" dxfId="5280" priority="1287" stopIfTrue="1">
      <formula>IF($CU39&gt;$CU$34,1)</formula>
    </cfRule>
  </conditionalFormatting>
  <conditionalFormatting sqref="CV39:CV79">
    <cfRule type="expression" dxfId="5279" priority="1288" stopIfTrue="1">
      <formula>IF($CV39&gt;$CV$34,1)</formula>
    </cfRule>
  </conditionalFormatting>
  <conditionalFormatting sqref="CW39:CW79">
    <cfRule type="expression" dxfId="5278" priority="1289" stopIfTrue="1">
      <formula>IF($CW39&gt;$CW$34,1)</formula>
    </cfRule>
  </conditionalFormatting>
  <conditionalFormatting sqref="BO39:BO79">
    <cfRule type="expression" dxfId="5277" priority="1290" stopIfTrue="1">
      <formula>IF($BO39&gt;$BO$34,1)</formula>
    </cfRule>
  </conditionalFormatting>
  <conditionalFormatting sqref="AH39:AH79">
    <cfRule type="expression" dxfId="5276" priority="1291" stopIfTrue="1">
      <formula>IF($AH39&gt;$AH$34,1)</formula>
    </cfRule>
  </conditionalFormatting>
  <conditionalFormatting sqref="AI39:AI43 AI45:AI58 AI60:AI79">
    <cfRule type="expression" dxfId="5275" priority="1292" stopIfTrue="1">
      <formula>IF($AI39&gt;$AI$34,1)</formula>
    </cfRule>
  </conditionalFormatting>
  <conditionalFormatting sqref="CY39:CY79">
    <cfRule type="expression" dxfId="5274" priority="1293" stopIfTrue="1">
      <formula>IF($CY39&gt;$CY$34,1)</formula>
    </cfRule>
  </conditionalFormatting>
  <conditionalFormatting sqref="DA39:DA79">
    <cfRule type="expression" dxfId="5273" priority="1294" stopIfTrue="1">
      <formula>IF($DA39&gt;$DA$34,1)</formula>
    </cfRule>
  </conditionalFormatting>
  <conditionalFormatting sqref="DB39:DB79">
    <cfRule type="expression" dxfId="5272" priority="1295" stopIfTrue="1">
      <formula>IF($DB39&gt;$DB$34,1)</formula>
    </cfRule>
  </conditionalFormatting>
  <conditionalFormatting sqref="DC39:DC79">
    <cfRule type="expression" dxfId="5271" priority="1296" stopIfTrue="1">
      <formula>IF($DC39&gt;$DC$34,1)</formula>
    </cfRule>
  </conditionalFormatting>
  <conditionalFormatting sqref="DD39:DD79">
    <cfRule type="expression" dxfId="5270" priority="1297" stopIfTrue="1">
      <formula>IF($DD39&gt;$DD$34,1)</formula>
    </cfRule>
  </conditionalFormatting>
  <conditionalFormatting sqref="DE39:DE79">
    <cfRule type="expression" dxfId="5269" priority="1298" stopIfTrue="1">
      <formula>IF($DE39&gt;$DE$34,1)</formula>
    </cfRule>
  </conditionalFormatting>
  <conditionalFormatting sqref="DF39">
    <cfRule type="expression" dxfId="5268" priority="1299" stopIfTrue="1">
      <formula>IF($DF39&gt;$DF$34,1)</formula>
    </cfRule>
  </conditionalFormatting>
  <conditionalFormatting sqref="DG39:DG79">
    <cfRule type="expression" dxfId="5267" priority="1300" stopIfTrue="1">
      <formula>IF($DG39&gt;$DG$34,1)</formula>
    </cfRule>
  </conditionalFormatting>
  <conditionalFormatting sqref="DH39:DH79">
    <cfRule type="expression" dxfId="5266" priority="1301" stopIfTrue="1">
      <formula>IF($DH39&gt;$DH$34,1)</formula>
    </cfRule>
  </conditionalFormatting>
  <conditionalFormatting sqref="DI39:DI79">
    <cfRule type="expression" dxfId="5265" priority="1302" stopIfTrue="1">
      <formula>IF($DI$39&gt;$DI$34,1)</formula>
    </cfRule>
  </conditionalFormatting>
  <conditionalFormatting sqref="DJ39:DJ79">
    <cfRule type="expression" dxfId="5264" priority="1303" stopIfTrue="1">
      <formula>IF($DJ39&gt;$DJ$34,1)</formula>
    </cfRule>
  </conditionalFormatting>
  <conditionalFormatting sqref="DK39:DK79">
    <cfRule type="expression" dxfId="5263" priority="1304" stopIfTrue="1">
      <formula>IF($DK39&gt;$DK$34,1)</formula>
    </cfRule>
  </conditionalFormatting>
  <conditionalFormatting sqref="DL39:DL79">
    <cfRule type="expression" dxfId="5262" priority="1305" stopIfTrue="1">
      <formula>IF($DL$39&gt;$DL$34,1)</formula>
    </cfRule>
  </conditionalFormatting>
  <conditionalFormatting sqref="DM39:DM79">
    <cfRule type="expression" dxfId="5261" priority="1306" stopIfTrue="1">
      <formula>IF($DM39&gt;$DM$34,1)</formula>
    </cfRule>
  </conditionalFormatting>
  <conditionalFormatting sqref="DN39:DN79">
    <cfRule type="expression" dxfId="5260" priority="1307" stopIfTrue="1">
      <formula>IF($DN39&gt;$DN$34,1)</formula>
    </cfRule>
  </conditionalFormatting>
  <conditionalFormatting sqref="DO39:DO79">
    <cfRule type="expression" dxfId="5259" priority="1308" stopIfTrue="1">
      <formula>IF($DO39&gt;$DO$34,1)</formula>
    </cfRule>
  </conditionalFormatting>
  <conditionalFormatting sqref="DP39:DP79">
    <cfRule type="expression" dxfId="5258" priority="1309" stopIfTrue="1">
      <formula>IF($DP39&gt;$DP$34,1)</formula>
    </cfRule>
  </conditionalFormatting>
  <conditionalFormatting sqref="DQ39:DQ79">
    <cfRule type="expression" dxfId="5257" priority="1310" stopIfTrue="1">
      <formula>IF($DQ39&gt;$DQ$34,1)</formula>
    </cfRule>
  </conditionalFormatting>
  <conditionalFormatting sqref="DR39:DR79">
    <cfRule type="expression" dxfId="5256" priority="1311" stopIfTrue="1">
      <formula>IF($DR39&gt;$DR$34,1)</formula>
    </cfRule>
  </conditionalFormatting>
  <conditionalFormatting sqref="DS39:DS79">
    <cfRule type="expression" dxfId="5255" priority="1312" stopIfTrue="1">
      <formula>IF($DS39&gt;$DS$34,1)</formula>
    </cfRule>
  </conditionalFormatting>
  <conditionalFormatting sqref="DT39:DT79">
    <cfRule type="expression" dxfId="5254" priority="1313" stopIfTrue="1">
      <formula>IF($DT39&gt;$DT$34,1)</formula>
    </cfRule>
  </conditionalFormatting>
  <conditionalFormatting sqref="DU39:DU79">
    <cfRule type="expression" dxfId="5253" priority="1314" stopIfTrue="1">
      <formula>IF($DU39&gt;$DU$34,1)</formula>
    </cfRule>
  </conditionalFormatting>
  <conditionalFormatting sqref="DV39:DV79">
    <cfRule type="expression" dxfId="5252" priority="1315" stopIfTrue="1">
      <formula>IF($DV39&gt;$DV$34,1)</formula>
    </cfRule>
  </conditionalFormatting>
  <conditionalFormatting sqref="DW39:DW79">
    <cfRule type="expression" dxfId="5251" priority="1316" stopIfTrue="1">
      <formula>IF($DW39&gt;$DW$34,1)</formula>
    </cfRule>
  </conditionalFormatting>
  <conditionalFormatting sqref="DX39:DX79">
    <cfRule type="expression" dxfId="5250" priority="1317" stopIfTrue="1">
      <formula>IF($DX39&gt;$DX$34,1)</formula>
    </cfRule>
  </conditionalFormatting>
  <conditionalFormatting sqref="DY39:DY79">
    <cfRule type="expression" dxfId="5249" priority="1318" stopIfTrue="1">
      <formula>IF($DY39&gt;$DY$34,1)</formula>
    </cfRule>
  </conditionalFormatting>
  <conditionalFormatting sqref="DZ39:DZ79">
    <cfRule type="expression" dxfId="5248" priority="1319" stopIfTrue="1">
      <formula>IF($DZ39&gt;$DZ$34,1)</formula>
    </cfRule>
  </conditionalFormatting>
  <conditionalFormatting sqref="EA39:EA79">
    <cfRule type="expression" dxfId="5247" priority="1320" stopIfTrue="1">
      <formula>IF($EA39&gt;$EA$34,1)</formula>
    </cfRule>
  </conditionalFormatting>
  <conditionalFormatting sqref="EB39:EB79">
    <cfRule type="expression" dxfId="5246" priority="1321" stopIfTrue="1">
      <formula>IF($EB39&gt;$EB$34,1)</formula>
    </cfRule>
  </conditionalFormatting>
  <conditionalFormatting sqref="EC39:EC79">
    <cfRule type="expression" dxfId="5245" priority="1322" stopIfTrue="1">
      <formula>IF($EC$39&gt;$EC$34,1)</formula>
    </cfRule>
  </conditionalFormatting>
  <conditionalFormatting sqref="ED39:ED79">
    <cfRule type="expression" dxfId="5244" priority="1323" stopIfTrue="1">
      <formula>IF($ED39&gt;$ED$34,1)</formula>
    </cfRule>
  </conditionalFormatting>
  <conditionalFormatting sqref="CZ39:CZ79">
    <cfRule type="expression" dxfId="5243" priority="1324" stopIfTrue="1">
      <formula>IF($CZ39&gt;$CZ$34,1)</formula>
    </cfRule>
  </conditionalFormatting>
  <conditionalFormatting sqref="EF39:EF79">
    <cfRule type="expression" dxfId="5242" priority="1325" stopIfTrue="1">
      <formula>IF($EF39&gt;$EF$34,1)</formula>
    </cfRule>
  </conditionalFormatting>
  <conditionalFormatting sqref="EH39:EH79">
    <cfRule type="expression" dxfId="5241" priority="1326" stopIfTrue="1">
      <formula>IF($EH39&gt;$EH$34,1)</formula>
    </cfRule>
  </conditionalFormatting>
  <conditionalFormatting sqref="EI39:EI79">
    <cfRule type="expression" dxfId="5240" priority="1327" stopIfTrue="1">
      <formula>IF($EI39&gt;$EI$34,1)</formula>
    </cfRule>
  </conditionalFormatting>
  <conditionalFormatting sqref="EJ39:EJ79">
    <cfRule type="expression" dxfId="5239" priority="1328" stopIfTrue="1">
      <formula>IF($EJ39&gt;$EJ$34,1)</formula>
    </cfRule>
  </conditionalFormatting>
  <conditionalFormatting sqref="EK39:EK79">
    <cfRule type="expression" dxfId="5238" priority="1329" stopIfTrue="1">
      <formula>IF($EK39&gt;$EK$34,1)</formula>
    </cfRule>
  </conditionalFormatting>
  <conditionalFormatting sqref="EL39:EL79">
    <cfRule type="expression" dxfId="5237" priority="1330" stopIfTrue="1">
      <formula>IF($EL39&gt;$EL$34,1)</formula>
    </cfRule>
  </conditionalFormatting>
  <conditionalFormatting sqref="EM39:EM79">
    <cfRule type="expression" dxfId="5236" priority="1331" stopIfTrue="1">
      <formula>IF($EM39&gt;$EM$34,1)</formula>
    </cfRule>
  </conditionalFormatting>
  <conditionalFormatting sqref="EN39:EN79">
    <cfRule type="expression" dxfId="5235" priority="1332" stopIfTrue="1">
      <formula>IF($EN39&gt;$EN$34,1)</formula>
    </cfRule>
  </conditionalFormatting>
  <conditionalFormatting sqref="EO39:EO79">
    <cfRule type="expression" dxfId="5234" priority="1333" stopIfTrue="1">
      <formula>IF($EO39&gt;$EO$34,1)</formula>
    </cfRule>
  </conditionalFormatting>
  <conditionalFormatting sqref="EP39:EP79">
    <cfRule type="expression" dxfId="5233" priority="1334" stopIfTrue="1">
      <formula>IF($EP$39&gt;$EP$34,1)</formula>
    </cfRule>
  </conditionalFormatting>
  <conditionalFormatting sqref="EQ39:EQ79">
    <cfRule type="expression" dxfId="5232" priority="1335" stopIfTrue="1">
      <formula>IF($EQ39&gt;$EQ$34,1)</formula>
    </cfRule>
  </conditionalFormatting>
  <conditionalFormatting sqref="ER39:ER79">
    <cfRule type="expression" dxfId="5231" priority="1336" stopIfTrue="1">
      <formula>IF($ER39&gt;$ER$34,1)</formula>
    </cfRule>
  </conditionalFormatting>
  <conditionalFormatting sqref="ES39:ES79">
    <cfRule type="expression" dxfId="5230" priority="1337" stopIfTrue="1">
      <formula>IF($ES$39&gt;$ES$34,1)</formula>
    </cfRule>
  </conditionalFormatting>
  <conditionalFormatting sqref="ET39:ET79">
    <cfRule type="expression" dxfId="5229" priority="1338" stopIfTrue="1">
      <formula>IF($ET39&gt;$ET$34,1)</formula>
    </cfRule>
  </conditionalFormatting>
  <conditionalFormatting sqref="EU39:EU79">
    <cfRule type="expression" dxfId="5228" priority="1339" stopIfTrue="1">
      <formula>IF($EU39&gt;$EU$34,1)</formula>
    </cfRule>
  </conditionalFormatting>
  <conditionalFormatting sqref="EV39:EV79">
    <cfRule type="expression" dxfId="5227" priority="1340" stopIfTrue="1">
      <formula>IF($EV39&gt;$EV$34,1)</formula>
    </cfRule>
  </conditionalFormatting>
  <conditionalFormatting sqref="EW39:EW79">
    <cfRule type="expression" dxfId="5226" priority="1341" stopIfTrue="1">
      <formula>IF($EW39&gt;$EW$34,1)</formula>
    </cfRule>
  </conditionalFormatting>
  <conditionalFormatting sqref="EX39:EX79">
    <cfRule type="expression" dxfId="5225" priority="1342" stopIfTrue="1">
      <formula>IF($EX39&gt;$EX$34,1)</formula>
    </cfRule>
  </conditionalFormatting>
  <conditionalFormatting sqref="EY39:EY79">
    <cfRule type="expression" dxfId="5224" priority="1343" stopIfTrue="1">
      <formula>IF($EY39&gt;$EY$34,1)</formula>
    </cfRule>
  </conditionalFormatting>
  <conditionalFormatting sqref="EZ39:EZ79">
    <cfRule type="expression" dxfId="5223" priority="1344" stopIfTrue="1">
      <formula>IF($EZ39&gt;$EZ$34,1)</formula>
    </cfRule>
  </conditionalFormatting>
  <conditionalFormatting sqref="FA39:FA79">
    <cfRule type="expression" dxfId="5222" priority="1345" stopIfTrue="1">
      <formula>IF($FA39&gt;$FA$34,1)</formula>
    </cfRule>
  </conditionalFormatting>
  <conditionalFormatting sqref="FB39:FB79">
    <cfRule type="expression" dxfId="5221" priority="1346" stopIfTrue="1">
      <formula>IF($FB39&gt;$FB$34,1)</formula>
    </cfRule>
  </conditionalFormatting>
  <conditionalFormatting sqref="FC39:FC79">
    <cfRule type="expression" dxfId="5220" priority="1347" stopIfTrue="1">
      <formula>IF($FC39&gt;$FC$34,1)</formula>
    </cfRule>
  </conditionalFormatting>
  <conditionalFormatting sqref="FD39:FD79">
    <cfRule type="expression" dxfId="5219" priority="1348" stopIfTrue="1">
      <formula>IF($FD39&gt;$FD$34,1)</formula>
    </cfRule>
  </conditionalFormatting>
  <conditionalFormatting sqref="FE39:FE79">
    <cfRule type="expression" dxfId="5218" priority="1349" stopIfTrue="1">
      <formula>IF($FE39&gt;$FE$34,1)</formula>
    </cfRule>
  </conditionalFormatting>
  <conditionalFormatting sqref="FF39:FF79">
    <cfRule type="expression" dxfId="5217" priority="1350" stopIfTrue="1">
      <formula>IF($FF39&gt;$FF$34,1)</formula>
    </cfRule>
  </conditionalFormatting>
  <conditionalFormatting sqref="FG39:FG79">
    <cfRule type="expression" dxfId="5216" priority="1351" stopIfTrue="1">
      <formula>IF($FG39&gt;$FG$34,1)</formula>
    </cfRule>
  </conditionalFormatting>
  <conditionalFormatting sqref="FH39:FH79">
    <cfRule type="expression" dxfId="5215" priority="1352" stopIfTrue="1">
      <formula>IF($FH39&gt;$FH$34,1)</formula>
    </cfRule>
  </conditionalFormatting>
  <conditionalFormatting sqref="FI39:FI79">
    <cfRule type="expression" dxfId="5214" priority="1353" stopIfTrue="1">
      <formula>IF($FI39&gt;$FI$34,1)</formula>
    </cfRule>
  </conditionalFormatting>
  <conditionalFormatting sqref="FJ39:FJ79">
    <cfRule type="expression" dxfId="5213" priority="1354" stopIfTrue="1">
      <formula>IF($FJ$39&gt;$FJ$34,1)</formula>
    </cfRule>
  </conditionalFormatting>
  <conditionalFormatting sqref="FK39:FK79">
    <cfRule type="expression" dxfId="5212" priority="1355" stopIfTrue="1">
      <formula>IF($FK39&gt;$FK$34,1)</formula>
    </cfRule>
  </conditionalFormatting>
  <conditionalFormatting sqref="EG39:EG79">
    <cfRule type="expression" dxfId="5211" priority="1356" stopIfTrue="1">
      <formula>IF($EG39&gt;$EG$34,1)</formula>
    </cfRule>
  </conditionalFormatting>
  <conditionalFormatting sqref="FM39:FM79">
    <cfRule type="expression" dxfId="5210" priority="1357" stopIfTrue="1">
      <formula>IF($FM39&gt;$FM$34,1)</formula>
    </cfRule>
  </conditionalFormatting>
  <conditionalFormatting sqref="FO39:FO79">
    <cfRule type="expression" dxfId="5209" priority="1358" stopIfTrue="1">
      <formula>IF($FO39&gt;$FO$34,1)</formula>
    </cfRule>
  </conditionalFormatting>
  <conditionalFormatting sqref="FP39:FP79">
    <cfRule type="expression" dxfId="5208" priority="1359" stopIfTrue="1">
      <formula>IF($FP39&gt;$FP$34,1)</formula>
    </cfRule>
  </conditionalFormatting>
  <conditionalFormatting sqref="FQ39:FQ79">
    <cfRule type="expression" dxfId="5207" priority="1360" stopIfTrue="1">
      <formula>IF($FQ39&gt;$FQ$34,1)</formula>
    </cfRule>
  </conditionalFormatting>
  <conditionalFormatting sqref="FR39:FR79">
    <cfRule type="expression" dxfId="5206" priority="1361" stopIfTrue="1">
      <formula>IF($FR39&gt;$FR$34,1)</formula>
    </cfRule>
  </conditionalFormatting>
  <conditionalFormatting sqref="GA39:GA79">
    <cfRule type="expression" dxfId="5205" priority="1362" stopIfTrue="1">
      <formula>IF($GA39&gt;$GA$34,1)</formula>
    </cfRule>
  </conditionalFormatting>
  <conditionalFormatting sqref="GB39:GB79">
    <cfRule type="expression" dxfId="5204" priority="1363" stopIfTrue="1">
      <formula>IF($GB39&gt;$GB$34,1)</formula>
    </cfRule>
  </conditionalFormatting>
  <conditionalFormatting sqref="GC39:GC79">
    <cfRule type="expression" dxfId="5203" priority="1364" stopIfTrue="1">
      <formula>IF($GC39&gt;$GC$34,1)</formula>
    </cfRule>
  </conditionalFormatting>
  <conditionalFormatting sqref="GD39:GD79">
    <cfRule type="expression" dxfId="5202" priority="1365" stopIfTrue="1">
      <formula>IF($GD39&gt;$GD$34,1)</formula>
    </cfRule>
  </conditionalFormatting>
  <conditionalFormatting sqref="GE39:GE79">
    <cfRule type="expression" dxfId="5201" priority="1366" stopIfTrue="1">
      <formula>IF($GE39&gt;$GE$34,1)</formula>
    </cfRule>
  </conditionalFormatting>
  <conditionalFormatting sqref="GF39:GF79">
    <cfRule type="expression" dxfId="5200" priority="1367" stopIfTrue="1">
      <formula>IF($GF39&gt;$GF$34,1)</formula>
    </cfRule>
  </conditionalFormatting>
  <conditionalFormatting sqref="GG39:GG79">
    <cfRule type="expression" dxfId="5199" priority="1368" stopIfTrue="1">
      <formula>IF($GG39&gt;$GG$34,1)</formula>
    </cfRule>
  </conditionalFormatting>
  <conditionalFormatting sqref="GH39:GH79">
    <cfRule type="expression" dxfId="5198" priority="1369" stopIfTrue="1">
      <formula>IF($GH39&gt;$GH$34,1)</formula>
    </cfRule>
  </conditionalFormatting>
  <conditionalFormatting sqref="GI39:GI79">
    <cfRule type="expression" dxfId="5197" priority="1370" stopIfTrue="1">
      <formula>IF($GI39&gt;$GI$34,1)</formula>
    </cfRule>
  </conditionalFormatting>
  <conditionalFormatting sqref="GJ39:GJ79">
    <cfRule type="expression" dxfId="5196" priority="1371" stopIfTrue="1">
      <formula>IF($GJ39&gt;$GJ$34,1)</formula>
    </cfRule>
  </conditionalFormatting>
  <conditionalFormatting sqref="GK39:GK79">
    <cfRule type="expression" dxfId="5195" priority="1372" stopIfTrue="1">
      <formula>IF($GK39&gt;$GK$34,1)</formula>
    </cfRule>
  </conditionalFormatting>
  <conditionalFormatting sqref="GL39:GL79">
    <cfRule type="expression" dxfId="5194" priority="1373" stopIfTrue="1">
      <formula>IF($GL39&gt;$GL$34,1)</formula>
    </cfRule>
  </conditionalFormatting>
  <conditionalFormatting sqref="GM39:GM79">
    <cfRule type="expression" dxfId="5193" priority="1374" stopIfTrue="1">
      <formula>IF($GM39&gt;$GM$34,1)</formula>
    </cfRule>
  </conditionalFormatting>
  <conditionalFormatting sqref="GN39:GN79">
    <cfRule type="expression" dxfId="5192" priority="1375" stopIfTrue="1">
      <formula>IF($GN39&gt;$GN$34,1)</formula>
    </cfRule>
  </conditionalFormatting>
  <conditionalFormatting sqref="GO39:GO79">
    <cfRule type="expression" dxfId="5191" priority="1376" stopIfTrue="1">
      <formula>IF($GO39&gt;$GO$34,1)</formula>
    </cfRule>
  </conditionalFormatting>
  <conditionalFormatting sqref="GP39:GP79">
    <cfRule type="expression" dxfId="5190" priority="1377" stopIfTrue="1">
      <formula>IF(_gpI39&gt;$GP$34,1)</formula>
    </cfRule>
  </conditionalFormatting>
  <conditionalFormatting sqref="GQ39:GQ79">
    <cfRule type="expression" dxfId="5189" priority="1378" stopIfTrue="1">
      <formula>IF($GQ$39&gt;$GQ$34,1)</formula>
    </cfRule>
  </conditionalFormatting>
  <conditionalFormatting sqref="GR39:GR79">
    <cfRule type="expression" dxfId="5188" priority="1379" stopIfTrue="1">
      <formula>IF($GR39&gt;$GR$34,1)</formula>
    </cfRule>
  </conditionalFormatting>
  <conditionalFormatting sqref="FN39:FN79">
    <cfRule type="expression" dxfId="5187" priority="1380" stopIfTrue="1">
      <formula>IF($FN39&gt;$FN$34,1)</formula>
    </cfRule>
  </conditionalFormatting>
  <conditionalFormatting sqref="GT39:GT78">
    <cfRule type="expression" dxfId="5186" priority="1381" stopIfTrue="1">
      <formula>IF($GT39&gt;$GT$34,1)</formula>
    </cfRule>
  </conditionalFormatting>
  <conditionalFormatting sqref="GV39:GV78">
    <cfRule type="expression" dxfId="5185" priority="1382" stopIfTrue="1">
      <formula>IF($GV39&gt;$GV$34,1)</formula>
    </cfRule>
  </conditionalFormatting>
  <conditionalFormatting sqref="GW39:GW78">
    <cfRule type="expression" dxfId="5184" priority="1383" stopIfTrue="1">
      <formula>IF($GW39&gt;$GW$34,1)</formula>
    </cfRule>
  </conditionalFormatting>
  <conditionalFormatting sqref="HA39:HA78">
    <cfRule type="expression" dxfId="5183" priority="1384" stopIfTrue="1">
      <formula>IF($HA39&gt;$HA$34,1)</formula>
    </cfRule>
  </conditionalFormatting>
  <conditionalFormatting sqref="HB39:HB78">
    <cfRule type="expression" dxfId="5182" priority="1385" stopIfTrue="1">
      <formula>IF($HB39&gt;$HB$34,1)</formula>
    </cfRule>
  </conditionalFormatting>
  <conditionalFormatting sqref="HC39:HC78">
    <cfRule type="expression" dxfId="5181" priority="1386" stopIfTrue="1">
      <formula>IF($HC39&gt;$HC$34,1)</formula>
    </cfRule>
  </conditionalFormatting>
  <conditionalFormatting sqref="HD39:HD78">
    <cfRule type="expression" dxfId="5180" priority="1387" stopIfTrue="1">
      <formula>IF($HD$39&gt;$HD$34,1)</formula>
    </cfRule>
  </conditionalFormatting>
  <conditionalFormatting sqref="HE39:HE78">
    <cfRule type="expression" dxfId="5179" priority="1388" stopIfTrue="1">
      <formula>IF($HE39&gt;$HE$34,1)</formula>
    </cfRule>
  </conditionalFormatting>
  <conditionalFormatting sqref="HF39:HF78">
    <cfRule type="expression" dxfId="5178" priority="1389" stopIfTrue="1">
      <formula>IF($HF39&gt;$HF$34,1)</formula>
    </cfRule>
  </conditionalFormatting>
  <conditionalFormatting sqref="GZ39">
    <cfRule type="expression" dxfId="5177" priority="1390" stopIfTrue="1">
      <formula>IF($GZ$39&gt;$GZ$34,1)</formula>
    </cfRule>
  </conditionalFormatting>
  <conditionalFormatting sqref="HH39:HH78">
    <cfRule type="expression" dxfId="5176" priority="1391" stopIfTrue="1">
      <formula>IF($HH39&gt;$HH$34,1)</formula>
    </cfRule>
  </conditionalFormatting>
  <conditionalFormatting sqref="HI39:HI78">
    <cfRule type="expression" dxfId="5175" priority="1392" stopIfTrue="1">
      <formula>IF($HI39&gt;$HI$34,1)</formula>
    </cfRule>
  </conditionalFormatting>
  <conditionalFormatting sqref="HJ39:HJ78">
    <cfRule type="expression" dxfId="5174" priority="1393" stopIfTrue="1">
      <formula>IF($HJ39&gt;$HJ$34,1)</formula>
    </cfRule>
  </conditionalFormatting>
  <conditionalFormatting sqref="HK39:HK78">
    <cfRule type="expression" dxfId="5173" priority="1394" stopIfTrue="1">
      <formula>IF($HK39&gt;$HK$34,1)</formula>
    </cfRule>
  </conditionalFormatting>
  <conditionalFormatting sqref="HL39:HL78">
    <cfRule type="expression" dxfId="5172" priority="1395" stopIfTrue="1">
      <formula>IF($HL39&gt;$HL$34,1)</formula>
    </cfRule>
  </conditionalFormatting>
  <conditionalFormatting sqref="HM39:HM78">
    <cfRule type="expression" dxfId="5171" priority="1396" stopIfTrue="1">
      <formula>IF($HM39&gt;$HM$34,1)</formula>
    </cfRule>
  </conditionalFormatting>
  <conditionalFormatting sqref="HN39:HN78">
    <cfRule type="expression" dxfId="5170" priority="1397" stopIfTrue="1">
      <formula>IF($HN39&gt;$HN$34,1)</formula>
    </cfRule>
  </conditionalFormatting>
  <conditionalFormatting sqref="HO39:HO78">
    <cfRule type="expression" dxfId="5169" priority="1398" stopIfTrue="1">
      <formula>IF($HO39&gt;$HO$34,1)</formula>
    </cfRule>
  </conditionalFormatting>
  <conditionalFormatting sqref="HP39:HP78">
    <cfRule type="expression" dxfId="5168" priority="1399" stopIfTrue="1">
      <formula>IF($HP39&gt;$HP$34,1)</formula>
    </cfRule>
  </conditionalFormatting>
  <conditionalFormatting sqref="HQ39:HQ78">
    <cfRule type="expression" dxfId="5167" priority="1400" stopIfTrue="1">
      <formula>IF($HQ39&gt;$HQ$34,1)</formula>
    </cfRule>
  </conditionalFormatting>
  <conditionalFormatting sqref="HR39:HR78">
    <cfRule type="expression" dxfId="5166" priority="1401" stopIfTrue="1">
      <formula>IF($HR39&gt;$HR$34,1)</formula>
    </cfRule>
  </conditionalFormatting>
  <conditionalFormatting sqref="HS39:HS78">
    <cfRule type="expression" dxfId="5165" priority="1402" stopIfTrue="1">
      <formula>IF($HS39&gt;$HS$34,1)</formula>
    </cfRule>
  </conditionalFormatting>
  <conditionalFormatting sqref="HT39:HT78">
    <cfRule type="expression" dxfId="5164" priority="1403" stopIfTrue="1">
      <formula>IF($HT39&gt;$HT$34,1)</formula>
    </cfRule>
  </conditionalFormatting>
  <conditionalFormatting sqref="HU39:HU78">
    <cfRule type="expression" dxfId="5163" priority="1404" stopIfTrue="1">
      <formula>IF($HU39&gt;$HU$34,1)</formula>
    </cfRule>
  </conditionalFormatting>
  <conditionalFormatting sqref="HV39:HV78">
    <cfRule type="expression" dxfId="5162" priority="1405" stopIfTrue="1">
      <formula>IF($HV39&gt;$HV$34,1)</formula>
    </cfRule>
  </conditionalFormatting>
  <conditionalFormatting sqref="HW39:HW78">
    <cfRule type="expression" dxfId="5161" priority="1406" stopIfTrue="1">
      <formula>IF($HW39&gt;$HW$34,1)</formula>
    </cfRule>
  </conditionalFormatting>
  <conditionalFormatting sqref="GU39:GU78">
    <cfRule type="expression" dxfId="5160" priority="1407" stopIfTrue="1">
      <formula>IF($GU39&gt;$GU$34,1)</formula>
    </cfRule>
  </conditionalFormatting>
  <conditionalFormatting sqref="GX39:GX78">
    <cfRule type="expression" dxfId="5159" priority="1408" stopIfTrue="1">
      <formula>IF($GX39&gt;$GX$34,1)</formula>
    </cfRule>
  </conditionalFormatting>
  <conditionalFormatting sqref="GY39:GY78">
    <cfRule type="expression" dxfId="5158" priority="1409" stopIfTrue="1">
      <formula>IF($GY39&gt;$GY$34,1)</formula>
    </cfRule>
  </conditionalFormatting>
  <conditionalFormatting sqref="HG39:HG78">
    <cfRule type="expression" dxfId="5157" priority="1410" stopIfTrue="1">
      <formula>IF($HG39&gt;$HG$34,1)</formula>
    </cfRule>
  </conditionalFormatting>
  <conditionalFormatting sqref="HX39:HX78">
    <cfRule type="expression" dxfId="5156" priority="1411" stopIfTrue="1">
      <formula>IF($HX39&gt;$HX$34,1)</formula>
    </cfRule>
  </conditionalFormatting>
  <conditionalFormatting sqref="HY39:HY78">
    <cfRule type="expression" dxfId="5155" priority="1412" stopIfTrue="1">
      <formula>IF($HY39&gt;$HY$34,1)</formula>
    </cfRule>
  </conditionalFormatting>
  <conditionalFormatting sqref="D39:D40">
    <cfRule type="expression" dxfId="5154" priority="1413" stopIfTrue="1">
      <formula>IF($D39&gt;$D$34,1)</formula>
    </cfRule>
  </conditionalFormatting>
  <conditionalFormatting sqref="E39">
    <cfRule type="expression" dxfId="5153" priority="1414" stopIfTrue="1">
      <formula>IF($E39&gt;$E$34,1)</formula>
    </cfRule>
  </conditionalFormatting>
  <conditionalFormatting sqref="H41">
    <cfRule type="expression" dxfId="5152" priority="1415" stopIfTrue="1">
      <formula>IF($H41&gt;$H$34,1)</formula>
    </cfRule>
  </conditionalFormatting>
  <conditionalFormatting sqref="C13">
    <cfRule type="cellIs" dxfId="5151" priority="1416" stopIfTrue="1" operator="lessThan">
      <formula>$C$7</formula>
    </cfRule>
    <cfRule type="cellIs" dxfId="5150" priority="1417" stopIfTrue="1" operator="greaterThanOrEqual">
      <formula>$C$7</formula>
    </cfRule>
  </conditionalFormatting>
  <conditionalFormatting sqref="C14">
    <cfRule type="cellIs" dxfId="5149" priority="1418" stopIfTrue="1" operator="lessThan">
      <formula>0.5*SUM(C10:C12)</formula>
    </cfRule>
    <cfRule type="cellIs" dxfId="5148" priority="1419" stopIfTrue="1" operator="greaterThanOrEqual">
      <formula>0.5*SUM(C10:C12)</formula>
    </cfRule>
  </conditionalFormatting>
  <conditionalFormatting sqref="F39">
    <cfRule type="expression" dxfId="5147" priority="1420" stopIfTrue="1">
      <formula>IF($F39&gt;$F$34,1)</formula>
    </cfRule>
  </conditionalFormatting>
  <conditionalFormatting sqref="AI44 AI59">
    <cfRule type="expression" dxfId="5146" priority="1421" stopIfTrue="1">
      <formula>IF($AI44&gt;$AI$34,1)</formula>
    </cfRule>
  </conditionalFormatting>
  <conditionalFormatting sqref="AK43">
    <cfRule type="expression" dxfId="5145" priority="1422" stopIfTrue="1">
      <formula>IF($AK43&gt;$AK$34,1)</formula>
    </cfRule>
  </conditionalFormatting>
  <conditionalFormatting sqref="BS46">
    <cfRule type="expression" dxfId="5144" priority="1423" stopIfTrue="1">
      <formula>IF($BS46&gt;$BS$34,1)</formula>
    </cfRule>
  </conditionalFormatting>
  <conditionalFormatting sqref="BP39:BP78">
    <cfRule type="expression" dxfId="5143" priority="1424" stopIfTrue="1">
      <formula>IF($BP40&gt;$BP$34,1)</formula>
    </cfRule>
  </conditionalFormatting>
  <conditionalFormatting sqref="BP79">
    <cfRule type="expression" dxfId="5142" priority="1425" stopIfTrue="1">
      <formula>IF($BP81&gt;$BP$34,1)</formula>
    </cfRule>
  </conditionalFormatting>
  <conditionalFormatting sqref="AN37:BP37 BU37:CW37 DB37:ED37 EI37:FK37 FP37:GR37 GW37:HY37 G37:AI37">
    <cfRule type="cellIs" dxfId="5141" priority="1426" stopIfTrue="1" operator="equal">
      <formula>"Completed"</formula>
    </cfRule>
    <cfRule type="cellIs" dxfId="5140" priority="1427" stopIfTrue="1" operator="equal">
      <formula>"Delayed - amber"</formula>
    </cfRule>
    <cfRule type="cellIs" dxfId="5139" priority="1428" stopIfTrue="1" operator="equal">
      <formula>"Delayed - red"</formula>
    </cfRule>
  </conditionalFormatting>
  <conditionalFormatting sqref="AJ39:AJ80">
    <cfRule type="expression" dxfId="5138" priority="1189" stopIfTrue="1">
      <formula>NOT(ISERROR(SEARCH("No rating",AJ39)))</formula>
    </cfRule>
    <cfRule type="expression" dxfId="5137" priority="1190" stopIfTrue="1">
      <formula>NOT(ISERROR(SEARCH("Green",AJ39)))</formula>
    </cfRule>
    <cfRule type="expression" dxfId="5136" priority="1191" stopIfTrue="1">
      <formula>NOT(ISERROR(SEARCH("Amber",AJ39)))</formula>
    </cfRule>
  </conditionalFormatting>
  <conditionalFormatting sqref="AJ35 BQ35 CX35 EE35 FL35 GS35 HZ35">
    <cfRule type="expression" dxfId="5135" priority="1186" stopIfTrue="1">
      <formula>NOT(ISERROR(SEARCH("Green",AJ35)))</formula>
    </cfRule>
    <cfRule type="expression" dxfId="5134" priority="1187" stopIfTrue="1">
      <formula>NOT(ISERROR(SEARCH("Amber",AJ35)))</formula>
    </cfRule>
    <cfRule type="expression" dxfId="5133" priority="1188" stopIfTrue="1">
      <formula>NOT(ISERROR(SEARCH("Red",AJ35)))</formula>
    </cfRule>
  </conditionalFormatting>
  <conditionalFormatting sqref="D41:D79">
    <cfRule type="expression" dxfId="5132" priority="1185" stopIfTrue="1">
      <formula>IF($D41&gt;$D$34,1)</formula>
    </cfRule>
  </conditionalFormatting>
  <conditionalFormatting sqref="E40:E79">
    <cfRule type="expression" dxfId="5131" priority="1184" stopIfTrue="1">
      <formula>IF($E40&gt;$E$34,1)</formula>
    </cfRule>
  </conditionalFormatting>
  <conditionalFormatting sqref="F40:F79">
    <cfRule type="expression" dxfId="5130" priority="1183" stopIfTrue="1">
      <formula>IF($F40&gt;$F$34,1)</formula>
    </cfRule>
  </conditionalFormatting>
  <conditionalFormatting sqref="G39:G79">
    <cfRule type="expression" dxfId="5129" priority="1182" stopIfTrue="1">
      <formula>IF($G39&gt;$G$34,1)</formula>
    </cfRule>
  </conditionalFormatting>
  <conditionalFormatting sqref="H39:H40 H42:H79">
    <cfRule type="expression" dxfId="5128" priority="1181" stopIfTrue="1">
      <formula>IF($H39&gt;$H$34,1)</formula>
    </cfRule>
  </conditionalFormatting>
  <conditionalFormatting sqref="I39:I79">
    <cfRule type="expression" dxfId="5127" priority="1180" stopIfTrue="1">
      <formula>IF($I39&gt;$I$34,1)</formula>
    </cfRule>
  </conditionalFormatting>
  <conditionalFormatting sqref="J39:J79">
    <cfRule type="expression" dxfId="5126" priority="1179" stopIfTrue="1">
      <formula>IF($J39&gt;$J$34,1)</formula>
    </cfRule>
  </conditionalFormatting>
  <conditionalFormatting sqref="K39:K79">
    <cfRule type="expression" dxfId="5125" priority="1178" stopIfTrue="1">
      <formula>IF($K39&gt;$K$34,1)</formula>
    </cfRule>
  </conditionalFormatting>
  <conditionalFormatting sqref="L39:L79">
    <cfRule type="expression" dxfId="5124" priority="1177" stopIfTrue="1">
      <formula>IF($L39&gt;$L$34,1)</formula>
    </cfRule>
  </conditionalFormatting>
  <conditionalFormatting sqref="M39:M79">
    <cfRule type="expression" dxfId="5123" priority="1176" stopIfTrue="1">
      <formula>IF($M39&gt;$M$34,1)</formula>
    </cfRule>
  </conditionalFormatting>
  <conditionalFormatting sqref="N39:N79">
    <cfRule type="expression" dxfId="5122" priority="1175" stopIfTrue="1">
      <formula>IF($N39&gt;$N$34,1)</formula>
    </cfRule>
  </conditionalFormatting>
  <conditionalFormatting sqref="O39:O79">
    <cfRule type="expression" dxfId="5121" priority="1174" stopIfTrue="1">
      <formula>IF($O39&gt;$O$34,1)</formula>
    </cfRule>
  </conditionalFormatting>
  <conditionalFormatting sqref="P39:P79">
    <cfRule type="expression" dxfId="5120" priority="1173" stopIfTrue="1">
      <formula>IF($P39&gt;$P$34,1)</formula>
    </cfRule>
  </conditionalFormatting>
  <conditionalFormatting sqref="Q39:Q79">
    <cfRule type="expression" dxfId="5119" priority="1172" stopIfTrue="1">
      <formula>IF($Q39&gt;$Q$34,1)</formula>
    </cfRule>
  </conditionalFormatting>
  <conditionalFormatting sqref="R39:R79">
    <cfRule type="expression" dxfId="5118" priority="1171" stopIfTrue="1">
      <formula>IF($R39&gt;$R$34,1)</formula>
    </cfRule>
  </conditionalFormatting>
  <conditionalFormatting sqref="S39:S79">
    <cfRule type="expression" dxfId="5117" priority="1170" stopIfTrue="1">
      <formula>IF($S39&gt;$S$34,1)</formula>
    </cfRule>
  </conditionalFormatting>
  <conditionalFormatting sqref="T39:T79">
    <cfRule type="expression" dxfId="5116" priority="1169" stopIfTrue="1">
      <formula>IF($T39&gt;$T$34,1)</formula>
    </cfRule>
  </conditionalFormatting>
  <conditionalFormatting sqref="U39:U79">
    <cfRule type="expression" dxfId="5115" priority="1168" stopIfTrue="1">
      <formula>IF($U39&gt;$U$34,1)</formula>
    </cfRule>
  </conditionalFormatting>
  <conditionalFormatting sqref="V39:V79">
    <cfRule type="expression" dxfId="5114" priority="1167" stopIfTrue="1">
      <formula>IF($V39&gt;$V$34,1)</formula>
    </cfRule>
  </conditionalFormatting>
  <conditionalFormatting sqref="W39:W79">
    <cfRule type="expression" dxfId="5113" priority="1166" stopIfTrue="1">
      <formula>IF($W39&gt;$W$34,1)</formula>
    </cfRule>
  </conditionalFormatting>
  <conditionalFormatting sqref="X39:X78">
    <cfRule type="expression" dxfId="5112" priority="1165" stopIfTrue="1">
      <formula>IF($X39&gt;$X$34,1)</formula>
    </cfRule>
  </conditionalFormatting>
  <conditionalFormatting sqref="Y39:Y78">
    <cfRule type="expression" dxfId="5111" priority="1164" stopIfTrue="1">
      <formula>IF($Y39&gt;$Y$34,1)</formula>
    </cfRule>
  </conditionalFormatting>
  <conditionalFormatting sqref="Z39:Z78">
    <cfRule type="expression" dxfId="5110" priority="1163" stopIfTrue="1">
      <formula>IF($Z39&gt;$Z$34,1)</formula>
    </cfRule>
  </conditionalFormatting>
  <conditionalFormatting sqref="AA39:AA78">
    <cfRule type="expression" dxfId="5109" priority="1162" stopIfTrue="1">
      <formula>IF($AA39&gt;$AA$34,1)</formula>
    </cfRule>
  </conditionalFormatting>
  <conditionalFormatting sqref="AB39:AB79">
    <cfRule type="expression" dxfId="5108" priority="1161" stopIfTrue="1">
      <formula>IF($AB39&gt;$AB$34,1)</formula>
    </cfRule>
  </conditionalFormatting>
  <conditionalFormatting sqref="AC39:AC79">
    <cfRule type="expression" dxfId="5107" priority="1160" stopIfTrue="1">
      <formula>IF($AC39&gt;$AC$34,1)</formula>
    </cfRule>
  </conditionalFormatting>
  <conditionalFormatting sqref="AD39:AD79">
    <cfRule type="expression" dxfId="5106" priority="1159" stopIfTrue="1">
      <formula>IF($AD39&gt;$AD$34,1)</formula>
    </cfRule>
  </conditionalFormatting>
  <conditionalFormatting sqref="AE39:AE79">
    <cfRule type="expression" dxfId="5105" priority="1158" stopIfTrue="1">
      <formula>IF($AE39&gt;$AE$34,1)</formula>
    </cfRule>
  </conditionalFormatting>
  <conditionalFormatting sqref="AF39:AF79">
    <cfRule type="expression" dxfId="5104" priority="1157" stopIfTrue="1">
      <formula>IF($AF39&gt;$AF$34,1)</formula>
    </cfRule>
  </conditionalFormatting>
  <conditionalFormatting sqref="AG39:AG79">
    <cfRule type="expression" dxfId="5103" priority="1156" stopIfTrue="1">
      <formula>IF($AG39&gt;$AG$34,1)</formula>
    </cfRule>
  </conditionalFormatting>
  <conditionalFormatting sqref="AK39:AK42 AK44:AK79">
    <cfRule type="expression" dxfId="5102" priority="1155" stopIfTrue="1">
      <formula>IF($AK39&gt;$AK$34,1)</formula>
    </cfRule>
  </conditionalFormatting>
  <conditionalFormatting sqref="AL39:AL79">
    <cfRule type="expression" dxfId="5101" priority="1154" stopIfTrue="1">
      <formula>IF($AL39&gt;$AL$34,1)</formula>
    </cfRule>
  </conditionalFormatting>
  <conditionalFormatting sqref="GV79 AM39:AM79">
    <cfRule type="expression" dxfId="5100" priority="1153" stopIfTrue="1">
      <formula>IF($AM39&gt;$AM$34,1)</formula>
    </cfRule>
  </conditionalFormatting>
  <conditionalFormatting sqref="AN39:AN79">
    <cfRule type="expression" dxfId="5099" priority="1152" stopIfTrue="1">
      <formula>IF($AN39&gt;$AN$34,1)</formula>
    </cfRule>
  </conditionalFormatting>
  <conditionalFormatting sqref="AO39:AO79">
    <cfRule type="expression" dxfId="5098" priority="1151" stopIfTrue="1">
      <formula>IF($AO39&gt;$AO$34,1)</formula>
    </cfRule>
  </conditionalFormatting>
  <conditionalFormatting sqref="AP39:AP79">
    <cfRule type="expression" dxfId="5097" priority="1150" stopIfTrue="1">
      <formula>IF($AP39&gt;$AP$34,1)</formula>
    </cfRule>
  </conditionalFormatting>
  <conditionalFormatting sqref="AQ39:AQ79">
    <cfRule type="expression" dxfId="5096" priority="1149" stopIfTrue="1">
      <formula>IF($AQ39&gt;$AQ$34,1)</formula>
    </cfRule>
  </conditionalFormatting>
  <conditionalFormatting sqref="AR39:AR79">
    <cfRule type="expression" dxfId="5095" priority="1148" stopIfTrue="1">
      <formula>IF($AR39&gt;$AR$34,1)</formula>
    </cfRule>
  </conditionalFormatting>
  <conditionalFormatting sqref="AS39:AS79">
    <cfRule type="expression" dxfId="5094" priority="1147" stopIfTrue="1">
      <formula>IF($AS39&gt;$AS$34,1)</formula>
    </cfRule>
  </conditionalFormatting>
  <conditionalFormatting sqref="AT39:AT79">
    <cfRule type="expression" dxfId="5093" priority="1146" stopIfTrue="1">
      <formula>IF($AT39&gt;$AT$34,1)</formula>
    </cfRule>
  </conditionalFormatting>
  <conditionalFormatting sqref="AU39:AU79">
    <cfRule type="expression" dxfId="5092" priority="1145" stopIfTrue="1">
      <formula>IF($AU39&gt;$AU$34,1)</formula>
    </cfRule>
  </conditionalFormatting>
  <conditionalFormatting sqref="AV39:AV79">
    <cfRule type="expression" dxfId="5091" priority="1144" stopIfTrue="1">
      <formula>IF($AV39&gt;$AV$34,1)</formula>
    </cfRule>
  </conditionalFormatting>
  <conditionalFormatting sqref="AW39:AW79">
    <cfRule type="expression" dxfId="5090" priority="1143" stopIfTrue="1">
      <formula>IF($AW39&gt;$AW$34,1)</formula>
    </cfRule>
  </conditionalFormatting>
  <conditionalFormatting sqref="AX39:AX79">
    <cfRule type="expression" dxfId="5089" priority="1142" stopIfTrue="1">
      <formula>IF($AX39&gt;$AX$34,1)</formula>
    </cfRule>
  </conditionalFormatting>
  <conditionalFormatting sqref="AY39:AY79">
    <cfRule type="expression" dxfId="5088" priority="1141" stopIfTrue="1">
      <formula>IF($AY39&gt;$AY$34,1)</formula>
    </cfRule>
  </conditionalFormatting>
  <conditionalFormatting sqref="AZ39:AZ79">
    <cfRule type="expression" dxfId="5087" priority="1140" stopIfTrue="1">
      <formula>IF($AZ39&gt;$AZ$34,1)</formula>
    </cfRule>
  </conditionalFormatting>
  <conditionalFormatting sqref="BA39:BA79">
    <cfRule type="expression" dxfId="5086" priority="1139" stopIfTrue="1">
      <formula>IF($BA39&gt;$BA$34,1)</formula>
    </cfRule>
  </conditionalFormatting>
  <conditionalFormatting sqref="BB39:BB79">
    <cfRule type="expression" dxfId="5085" priority="1138" stopIfTrue="1">
      <formula>IF($BB39&gt;$BB$34,1)</formula>
    </cfRule>
  </conditionalFormatting>
  <conditionalFormatting sqref="BC39:BC79">
    <cfRule type="expression" dxfId="5084" priority="1137" stopIfTrue="1">
      <formula>IF($BC39&gt;$BC$34,1)</formula>
    </cfRule>
  </conditionalFormatting>
  <conditionalFormatting sqref="BD39:BD79">
    <cfRule type="expression" dxfId="5083" priority="1136" stopIfTrue="1">
      <formula>IF($BD39&gt;$BD$34,1)</formula>
    </cfRule>
  </conditionalFormatting>
  <conditionalFormatting sqref="BE39:BE79">
    <cfRule type="expression" dxfId="5082" priority="1135" stopIfTrue="1">
      <formula>IF($BE39&gt;$BE$34,1)</formula>
    </cfRule>
  </conditionalFormatting>
  <conditionalFormatting sqref="BF39:BF79">
    <cfRule type="expression" dxfId="5081" priority="1134" stopIfTrue="1">
      <formula>IF($BF39&gt;$BF$34,1)</formula>
    </cfRule>
  </conditionalFormatting>
  <conditionalFormatting sqref="BG39:BG79">
    <cfRule type="expression" dxfId="5080" priority="1133" stopIfTrue="1">
      <formula>IF($BG39&gt;$BG$34,1)</formula>
    </cfRule>
  </conditionalFormatting>
  <conditionalFormatting sqref="BH39:BH79">
    <cfRule type="expression" dxfId="5079" priority="1132" stopIfTrue="1">
      <formula>IF($BH39&gt;$BH$34,1)</formula>
    </cfRule>
  </conditionalFormatting>
  <conditionalFormatting sqref="BI39:BI79">
    <cfRule type="expression" dxfId="5078" priority="1131" stopIfTrue="1">
      <formula>IF($BI39&gt;$BI$34,1)</formula>
    </cfRule>
  </conditionalFormatting>
  <conditionalFormatting sqref="BJ39:BJ79">
    <cfRule type="expression" dxfId="5077" priority="1130" stopIfTrue="1">
      <formula>IF($BJ39&gt;$BJ$34,1)</formula>
    </cfRule>
  </conditionalFormatting>
  <conditionalFormatting sqref="BK39:BK79">
    <cfRule type="expression" dxfId="5076" priority="1129" stopIfTrue="1">
      <formula>IF($BK39&gt;$BK$34,1)</formula>
    </cfRule>
  </conditionalFormatting>
  <conditionalFormatting sqref="BL39:BL79">
    <cfRule type="expression" dxfId="5075" priority="1128" stopIfTrue="1">
      <formula>IF($BL39&gt;$BL$34,1)</formula>
    </cfRule>
  </conditionalFormatting>
  <conditionalFormatting sqref="BM39:BM79">
    <cfRule type="expression" dxfId="5074" priority="1127" stopIfTrue="1">
      <formula>IF($BM39&gt;$BM$34,1)</formula>
    </cfRule>
  </conditionalFormatting>
  <conditionalFormatting sqref="BN39:BN79">
    <cfRule type="expression" dxfId="5073" priority="1126" stopIfTrue="1">
      <formula>IF($BN39&gt;$BN$34,1)</formula>
    </cfRule>
  </conditionalFormatting>
  <conditionalFormatting sqref="BR39:BR79">
    <cfRule type="expression" dxfId="5072" priority="1125" stopIfTrue="1">
      <formula>IF($BR39&gt;$BR$34,1)</formula>
    </cfRule>
  </conditionalFormatting>
  <conditionalFormatting sqref="BS39:BS45 BS47:BS79">
    <cfRule type="expression" dxfId="5071" priority="1124" stopIfTrue="1">
      <formula>IF($BS39&gt;$BS$34,1)</formula>
    </cfRule>
  </conditionalFormatting>
  <conditionalFormatting sqref="BT39:BT79">
    <cfRule type="expression" dxfId="5070" priority="1123" stopIfTrue="1">
      <formula>IF($BT39&gt;$BT$34,1)</formula>
    </cfRule>
  </conditionalFormatting>
  <conditionalFormatting sqref="BU39:BU79">
    <cfRule type="expression" dxfId="5069" priority="1122" stopIfTrue="1">
      <formula>IF($BU39&gt;$BU$34,1)</formula>
    </cfRule>
  </conditionalFormatting>
  <conditionalFormatting sqref="BV39:BV79">
    <cfRule type="expression" dxfId="5068" priority="1121" stopIfTrue="1">
      <formula>IF($BV39&gt;$BV$34,1)</formula>
    </cfRule>
  </conditionalFormatting>
  <conditionalFormatting sqref="BW39:BW79">
    <cfRule type="expression" dxfId="5067" priority="1120" stopIfTrue="1">
      <formula>IF($BW39&gt;$BW$34,1)</formula>
    </cfRule>
  </conditionalFormatting>
  <conditionalFormatting sqref="BX39:BX79">
    <cfRule type="expression" dxfId="5066" priority="1119" stopIfTrue="1">
      <formula>IF($BX39&gt;$BX$34,1)</formula>
    </cfRule>
  </conditionalFormatting>
  <conditionalFormatting sqref="BY39:BY79">
    <cfRule type="expression" dxfId="5065" priority="1118" stopIfTrue="1">
      <formula>IF($BY39&gt;$BY$34,1)</formula>
    </cfRule>
  </conditionalFormatting>
  <conditionalFormatting sqref="BZ39:BZ79">
    <cfRule type="expression" dxfId="5064" priority="1117" stopIfTrue="1">
      <formula>IF($BZ39&gt;$BZ$34,1)</formula>
    </cfRule>
  </conditionalFormatting>
  <conditionalFormatting sqref="CA39:CA79">
    <cfRule type="expression" dxfId="5063" priority="1116" stopIfTrue="1">
      <formula>IF($CA39&gt;$CA$34,1)</formula>
    </cfRule>
  </conditionalFormatting>
  <conditionalFormatting sqref="CB39:CB79">
    <cfRule type="expression" dxfId="5062" priority="1115" stopIfTrue="1">
      <formula>IF($CB$39&gt;$CB$34,1)</formula>
    </cfRule>
  </conditionalFormatting>
  <conditionalFormatting sqref="CC39:CC79">
    <cfRule type="expression" dxfId="5061" priority="1114" stopIfTrue="1">
      <formula>IF($CC39&gt;$CC$34,1)</formula>
    </cfRule>
  </conditionalFormatting>
  <conditionalFormatting sqref="CD39:CD79">
    <cfRule type="expression" dxfId="5060" priority="1113" stopIfTrue="1">
      <formula>IF($CD39&gt;$CD$34,1)</formula>
    </cfRule>
  </conditionalFormatting>
  <conditionalFormatting sqref="CE39:CE79">
    <cfRule type="expression" dxfId="5059" priority="1112" stopIfTrue="1">
      <formula>IF($CE39&gt;$CE$34,1)</formula>
    </cfRule>
  </conditionalFormatting>
  <conditionalFormatting sqref="CF39:CF79">
    <cfRule type="expression" dxfId="5058" priority="1111" stopIfTrue="1">
      <formula>IF($CF39&gt;$CF$34,1)</formula>
    </cfRule>
  </conditionalFormatting>
  <conditionalFormatting sqref="CG39:CG79">
    <cfRule type="expression" dxfId="5057" priority="1110" stopIfTrue="1">
      <formula>IF($CG39&gt;$CG$34,1)</formula>
    </cfRule>
  </conditionalFormatting>
  <conditionalFormatting sqref="CH39:CH79">
    <cfRule type="expression" dxfId="5056" priority="1109" stopIfTrue="1">
      <formula>IF($CH39&gt;$CH$34,1)</formula>
    </cfRule>
  </conditionalFormatting>
  <conditionalFormatting sqref="CI39:CI79">
    <cfRule type="expression" dxfId="5055" priority="1108" stopIfTrue="1">
      <formula>IF($CI39&gt;$CI$34,1)</formula>
    </cfRule>
  </conditionalFormatting>
  <conditionalFormatting sqref="CJ39:CJ79">
    <cfRule type="expression" dxfId="5054" priority="1107" stopIfTrue="1">
      <formula>IF($CJ39&gt;$CJ$34,1)</formula>
    </cfRule>
  </conditionalFormatting>
  <conditionalFormatting sqref="CK39:CK79">
    <cfRule type="expression" dxfId="5053" priority="1106" stopIfTrue="1">
      <formula>IF($CK39&gt;$CK$34,1)</formula>
    </cfRule>
  </conditionalFormatting>
  <conditionalFormatting sqref="CL39:CL79">
    <cfRule type="expression" dxfId="5052" priority="1105" stopIfTrue="1">
      <formula>IF($CL39&gt;$CL$34,1)</formula>
    </cfRule>
  </conditionalFormatting>
  <conditionalFormatting sqref="CM39:CM79">
    <cfRule type="expression" dxfId="5051" priority="1104" stopIfTrue="1">
      <formula>IF($CM39&gt;$CM$34,1)</formula>
    </cfRule>
  </conditionalFormatting>
  <conditionalFormatting sqref="CN39:CN79">
    <cfRule type="expression" dxfId="5050" priority="1103" stopIfTrue="1">
      <formula>IF($CN39&gt;$CN$34,1)</formula>
    </cfRule>
  </conditionalFormatting>
  <conditionalFormatting sqref="CO39:CO79">
    <cfRule type="expression" dxfId="5049" priority="1102" stopIfTrue="1">
      <formula>IF($CO39&gt;$CO$34,1)</formula>
    </cfRule>
  </conditionalFormatting>
  <conditionalFormatting sqref="CP39:CP79">
    <cfRule type="expression" dxfId="5048" priority="1101" stopIfTrue="1">
      <formula>IF($CP39&gt;$CP$34,1)</formula>
    </cfRule>
  </conditionalFormatting>
  <conditionalFormatting sqref="CQ39:CQ79">
    <cfRule type="expression" dxfId="5047" priority="1100" stopIfTrue="1">
      <formula>IF($CQ39&gt;$CQ$34,1)</formula>
    </cfRule>
  </conditionalFormatting>
  <conditionalFormatting sqref="CR39:CR79">
    <cfRule type="expression" dxfId="5046" priority="1099" stopIfTrue="1">
      <formula>IF($CR39&gt;$CR$34,1)</formula>
    </cfRule>
  </conditionalFormatting>
  <conditionalFormatting sqref="CS39:CS79">
    <cfRule type="expression" dxfId="5045" priority="1098" stopIfTrue="1">
      <formula>IF($CS39&gt;$CS$34,1)</formula>
    </cfRule>
  </conditionalFormatting>
  <conditionalFormatting sqref="CT39:CT79">
    <cfRule type="expression" dxfId="5044" priority="1097" stopIfTrue="1">
      <formula>IF($CT39&gt;$CT$34,1)</formula>
    </cfRule>
  </conditionalFormatting>
  <conditionalFormatting sqref="CU39:CU79">
    <cfRule type="expression" dxfId="5043" priority="1096" stopIfTrue="1">
      <formula>IF($CU39&gt;$CU$34,1)</formula>
    </cfRule>
  </conditionalFormatting>
  <conditionalFormatting sqref="CV39:CV79">
    <cfRule type="expression" dxfId="5042" priority="1095" stopIfTrue="1">
      <formula>IF($CV39&gt;$CV$34,1)</formula>
    </cfRule>
  </conditionalFormatting>
  <conditionalFormatting sqref="CW39:CW79">
    <cfRule type="expression" dxfId="5041" priority="1094" stopIfTrue="1">
      <formula>IF($CW39&gt;$CW$34,1)</formula>
    </cfRule>
  </conditionalFormatting>
  <conditionalFormatting sqref="BO39:BO79">
    <cfRule type="expression" dxfId="5040" priority="1093" stopIfTrue="1">
      <formula>IF($BO39&gt;$BO$34,1)</formula>
    </cfRule>
  </conditionalFormatting>
  <conditionalFormatting sqref="AH39:AH79">
    <cfRule type="expression" dxfId="5039" priority="1092" stopIfTrue="1">
      <formula>IF($AH39&gt;$AH$34,1)</formula>
    </cfRule>
  </conditionalFormatting>
  <conditionalFormatting sqref="AI39:AI43 AI45:AI58 AI60:AI79">
    <cfRule type="expression" dxfId="5038" priority="1091" stopIfTrue="1">
      <formula>IF($AI39&gt;$AI$34,1)</formula>
    </cfRule>
  </conditionalFormatting>
  <conditionalFormatting sqref="CY39:CY79">
    <cfRule type="expression" dxfId="5037" priority="1090" stopIfTrue="1">
      <formula>IF($CY39&gt;$CY$34,1)</formula>
    </cfRule>
  </conditionalFormatting>
  <conditionalFormatting sqref="DA39:DA79">
    <cfRule type="expression" dxfId="5036" priority="1089" stopIfTrue="1">
      <formula>IF($DA39&gt;$DA$34,1)</formula>
    </cfRule>
  </conditionalFormatting>
  <conditionalFormatting sqref="DB39:DB79">
    <cfRule type="expression" dxfId="5035" priority="1088" stopIfTrue="1">
      <formula>IF($DB39&gt;$DB$34,1)</formula>
    </cfRule>
  </conditionalFormatting>
  <conditionalFormatting sqref="DC39:DC79">
    <cfRule type="expression" dxfId="5034" priority="1087" stopIfTrue="1">
      <formula>IF($DC39&gt;$DC$34,1)</formula>
    </cfRule>
  </conditionalFormatting>
  <conditionalFormatting sqref="DD39:DD79">
    <cfRule type="expression" dxfId="5033" priority="1086" stopIfTrue="1">
      <formula>IF($DD39&gt;$DD$34,1)</formula>
    </cfRule>
  </conditionalFormatting>
  <conditionalFormatting sqref="DE39:DE79">
    <cfRule type="expression" dxfId="5032" priority="1085" stopIfTrue="1">
      <formula>IF($DE39&gt;$DE$34,1)</formula>
    </cfRule>
  </conditionalFormatting>
  <conditionalFormatting sqref="DF39">
    <cfRule type="expression" dxfId="5031" priority="1084" stopIfTrue="1">
      <formula>IF($DF39&gt;$DF$34,1)</formula>
    </cfRule>
  </conditionalFormatting>
  <conditionalFormatting sqref="DG39:DG79">
    <cfRule type="expression" dxfId="5030" priority="1083" stopIfTrue="1">
      <formula>IF($DG39&gt;$DG$34,1)</formula>
    </cfRule>
  </conditionalFormatting>
  <conditionalFormatting sqref="DH39:DH79">
    <cfRule type="expression" dxfId="5029" priority="1082" stopIfTrue="1">
      <formula>IF($DH39&gt;$DH$34,1)</formula>
    </cfRule>
  </conditionalFormatting>
  <conditionalFormatting sqref="DI39:DI79">
    <cfRule type="expression" dxfId="5028" priority="1081" stopIfTrue="1">
      <formula>IF($DI$39&gt;$DI$34,1)</formula>
    </cfRule>
  </conditionalFormatting>
  <conditionalFormatting sqref="DJ39:DJ79">
    <cfRule type="expression" dxfId="5027" priority="1080" stopIfTrue="1">
      <formula>IF($DJ39&gt;$DJ$34,1)</formula>
    </cfRule>
  </conditionalFormatting>
  <conditionalFormatting sqref="DK39:DK79">
    <cfRule type="expression" dxfId="5026" priority="1079" stopIfTrue="1">
      <formula>IF($DK39&gt;$DK$34,1)</formula>
    </cfRule>
  </conditionalFormatting>
  <conditionalFormatting sqref="DL39:DL79">
    <cfRule type="expression" dxfId="5025" priority="1078" stopIfTrue="1">
      <formula>IF($DL$39&gt;$DL$34,1)</formula>
    </cfRule>
  </conditionalFormatting>
  <conditionalFormatting sqref="DM39:DM79">
    <cfRule type="expression" dxfId="5024" priority="1077" stopIfTrue="1">
      <formula>IF($DM39&gt;$DM$34,1)</formula>
    </cfRule>
  </conditionalFormatting>
  <conditionalFormatting sqref="DN39:DN79">
    <cfRule type="expression" dxfId="5023" priority="1076" stopIfTrue="1">
      <formula>IF($DN39&gt;$DN$34,1)</formula>
    </cfRule>
  </conditionalFormatting>
  <conditionalFormatting sqref="DO39:DO79">
    <cfRule type="expression" dxfId="5022" priority="1075" stopIfTrue="1">
      <formula>IF($DO39&gt;$DO$34,1)</formula>
    </cfRule>
  </conditionalFormatting>
  <conditionalFormatting sqref="DP39:DP79">
    <cfRule type="expression" dxfId="5021" priority="1074" stopIfTrue="1">
      <formula>IF($DP39&gt;$DP$34,1)</formula>
    </cfRule>
  </conditionalFormatting>
  <conditionalFormatting sqref="DQ39:DQ79">
    <cfRule type="expression" dxfId="5020" priority="1073" stopIfTrue="1">
      <formula>IF($DQ39&gt;$DQ$34,1)</formula>
    </cfRule>
  </conditionalFormatting>
  <conditionalFormatting sqref="DR39:DR79">
    <cfRule type="expression" dxfId="5019" priority="1072" stopIfTrue="1">
      <formula>IF($DR39&gt;$DR$34,1)</formula>
    </cfRule>
  </conditionalFormatting>
  <conditionalFormatting sqref="DS39:DS79">
    <cfRule type="expression" dxfId="5018" priority="1071" stopIfTrue="1">
      <formula>IF($DS39&gt;$DS$34,1)</formula>
    </cfRule>
  </conditionalFormatting>
  <conditionalFormatting sqref="DT39:DT79">
    <cfRule type="expression" dxfId="5017" priority="1070" stopIfTrue="1">
      <formula>IF($DT39&gt;$DT$34,1)</formula>
    </cfRule>
  </conditionalFormatting>
  <conditionalFormatting sqref="DU39:DU79">
    <cfRule type="expression" dxfId="5016" priority="1069" stopIfTrue="1">
      <formula>IF($DU39&gt;$DU$34,1)</formula>
    </cfRule>
  </conditionalFormatting>
  <conditionalFormatting sqref="DV39:DV79">
    <cfRule type="expression" dxfId="5015" priority="1068" stopIfTrue="1">
      <formula>IF($DV39&gt;$DV$34,1)</formula>
    </cfRule>
  </conditionalFormatting>
  <conditionalFormatting sqref="DW39:DW79">
    <cfRule type="expression" dxfId="5014" priority="1067" stopIfTrue="1">
      <formula>IF($DW39&gt;$DW$34,1)</formula>
    </cfRule>
  </conditionalFormatting>
  <conditionalFormatting sqref="DX39:DX79">
    <cfRule type="expression" dxfId="5013" priority="1066" stopIfTrue="1">
      <formula>IF($DX39&gt;$DX$34,1)</formula>
    </cfRule>
  </conditionalFormatting>
  <conditionalFormatting sqref="DY39:DY79">
    <cfRule type="expression" dxfId="5012" priority="1065" stopIfTrue="1">
      <formula>IF($DY39&gt;$DY$34,1)</formula>
    </cfRule>
  </conditionalFormatting>
  <conditionalFormatting sqref="DZ39:DZ79">
    <cfRule type="expression" dxfId="5011" priority="1064" stopIfTrue="1">
      <formula>IF($DZ39&gt;$DZ$34,1)</formula>
    </cfRule>
  </conditionalFormatting>
  <conditionalFormatting sqref="EA39:EA79">
    <cfRule type="expression" dxfId="5010" priority="1063" stopIfTrue="1">
      <formula>IF($EA39&gt;$EA$34,1)</formula>
    </cfRule>
  </conditionalFormatting>
  <conditionalFormatting sqref="EB39:EB79">
    <cfRule type="expression" dxfId="5009" priority="1062" stopIfTrue="1">
      <formula>IF($EB39&gt;$EB$34,1)</formula>
    </cfRule>
  </conditionalFormatting>
  <conditionalFormatting sqref="EC39:EC79">
    <cfRule type="expression" dxfId="5008" priority="1061" stopIfTrue="1">
      <formula>IF($EC$39&gt;$EC$34,1)</formula>
    </cfRule>
  </conditionalFormatting>
  <conditionalFormatting sqref="ED39:ED79">
    <cfRule type="expression" dxfId="5007" priority="1060" stopIfTrue="1">
      <formula>IF($ED39&gt;$ED$34,1)</formula>
    </cfRule>
  </conditionalFormatting>
  <conditionalFormatting sqref="CZ39:CZ79">
    <cfRule type="expression" dxfId="5006" priority="1059" stopIfTrue="1">
      <formula>IF($CZ39&gt;$CZ$34,1)</formula>
    </cfRule>
  </conditionalFormatting>
  <conditionalFormatting sqref="EF39:EF79">
    <cfRule type="expression" dxfId="5005" priority="1058" stopIfTrue="1">
      <formula>IF($EF39&gt;$EF$34,1)</formula>
    </cfRule>
  </conditionalFormatting>
  <conditionalFormatting sqref="EH39:EH79">
    <cfRule type="expression" dxfId="5004" priority="1057" stopIfTrue="1">
      <formula>IF($EH39&gt;$EH$34,1)</formula>
    </cfRule>
  </conditionalFormatting>
  <conditionalFormatting sqref="EI39:EI79">
    <cfRule type="expression" dxfId="5003" priority="1056" stopIfTrue="1">
      <formula>IF($EI39&gt;$EI$34,1)</formula>
    </cfRule>
  </conditionalFormatting>
  <conditionalFormatting sqref="EJ39:EJ79">
    <cfRule type="expression" dxfId="5002" priority="1055" stopIfTrue="1">
      <formula>IF($EJ39&gt;$EJ$34,1)</formula>
    </cfRule>
  </conditionalFormatting>
  <conditionalFormatting sqref="EK39:EK79">
    <cfRule type="expression" dxfId="5001" priority="1054" stopIfTrue="1">
      <formula>IF($EK39&gt;$EK$34,1)</formula>
    </cfRule>
  </conditionalFormatting>
  <conditionalFormatting sqref="EL39:EL79">
    <cfRule type="expression" dxfId="5000" priority="1053" stopIfTrue="1">
      <formula>IF($EL39&gt;$EL$34,1)</formula>
    </cfRule>
  </conditionalFormatting>
  <conditionalFormatting sqref="EM39:EM79">
    <cfRule type="expression" dxfId="4999" priority="1052" stopIfTrue="1">
      <formula>IF($EM39&gt;$EM$34,1)</formula>
    </cfRule>
  </conditionalFormatting>
  <conditionalFormatting sqref="EN39:EN79">
    <cfRule type="expression" dxfId="4998" priority="1051" stopIfTrue="1">
      <formula>IF($EN39&gt;$EN$34,1)</formula>
    </cfRule>
  </conditionalFormatting>
  <conditionalFormatting sqref="EO39:EO79">
    <cfRule type="expression" dxfId="4997" priority="1050" stopIfTrue="1">
      <formula>IF($EO39&gt;$EO$34,1)</formula>
    </cfRule>
  </conditionalFormatting>
  <conditionalFormatting sqref="EP39:EP79">
    <cfRule type="expression" dxfId="4996" priority="1049" stopIfTrue="1">
      <formula>IF($EP$39&gt;$EP$34,1)</formula>
    </cfRule>
  </conditionalFormatting>
  <conditionalFormatting sqref="EQ39:EQ79">
    <cfRule type="expression" dxfId="4995" priority="1048" stopIfTrue="1">
      <formula>IF($EQ39&gt;$EQ$34,1)</formula>
    </cfRule>
  </conditionalFormatting>
  <conditionalFormatting sqref="ER39:ER79">
    <cfRule type="expression" dxfId="4994" priority="1047" stopIfTrue="1">
      <formula>IF($ER39&gt;$ER$34,1)</formula>
    </cfRule>
  </conditionalFormatting>
  <conditionalFormatting sqref="ES39:ES79">
    <cfRule type="expression" dxfId="4993" priority="1046" stopIfTrue="1">
      <formula>IF($ES$39&gt;$ES$34,1)</formula>
    </cfRule>
  </conditionalFormatting>
  <conditionalFormatting sqref="ET39:ET79">
    <cfRule type="expression" dxfId="4992" priority="1045" stopIfTrue="1">
      <formula>IF($ET39&gt;$ET$34,1)</formula>
    </cfRule>
  </conditionalFormatting>
  <conditionalFormatting sqref="EU39:EU79">
    <cfRule type="expression" dxfId="4991" priority="1044" stopIfTrue="1">
      <formula>IF($EU39&gt;$EU$34,1)</formula>
    </cfRule>
  </conditionalFormatting>
  <conditionalFormatting sqref="EV39:EV79">
    <cfRule type="expression" dxfId="4990" priority="1043" stopIfTrue="1">
      <formula>IF($EV39&gt;$EV$34,1)</formula>
    </cfRule>
  </conditionalFormatting>
  <conditionalFormatting sqref="EW39:EW79">
    <cfRule type="expression" dxfId="4989" priority="1042" stopIfTrue="1">
      <formula>IF($EW39&gt;$EW$34,1)</formula>
    </cfRule>
  </conditionalFormatting>
  <conditionalFormatting sqref="EX39:EX79">
    <cfRule type="expression" dxfId="4988" priority="1041" stopIfTrue="1">
      <formula>IF($EX39&gt;$EX$34,1)</formula>
    </cfRule>
  </conditionalFormatting>
  <conditionalFormatting sqref="EY39:EY79">
    <cfRule type="expression" dxfId="4987" priority="1040" stopIfTrue="1">
      <formula>IF($EY39&gt;$EY$34,1)</formula>
    </cfRule>
  </conditionalFormatting>
  <conditionalFormatting sqref="EZ39:EZ79">
    <cfRule type="expression" dxfId="4986" priority="1039" stopIfTrue="1">
      <formula>IF($EZ39&gt;$EZ$34,1)</formula>
    </cfRule>
  </conditionalFormatting>
  <conditionalFormatting sqref="FA39:FA79">
    <cfRule type="expression" dxfId="4985" priority="1038" stopIfTrue="1">
      <formula>IF($FA39&gt;$FA$34,1)</formula>
    </cfRule>
  </conditionalFormatting>
  <conditionalFormatting sqref="FB39:FB79">
    <cfRule type="expression" dxfId="4984" priority="1037" stopIfTrue="1">
      <formula>IF($FB39&gt;$FB$34,1)</formula>
    </cfRule>
  </conditionalFormatting>
  <conditionalFormatting sqref="FC39:FC79">
    <cfRule type="expression" dxfId="4983" priority="1036" stopIfTrue="1">
      <formula>IF($FC39&gt;$FC$34,1)</formula>
    </cfRule>
  </conditionalFormatting>
  <conditionalFormatting sqref="FD39:FD79">
    <cfRule type="expression" dxfId="4982" priority="1035" stopIfTrue="1">
      <formula>IF($FD39&gt;$FD$34,1)</formula>
    </cfRule>
  </conditionalFormatting>
  <conditionalFormatting sqref="FE39:FE79">
    <cfRule type="expression" dxfId="4981" priority="1034" stopIfTrue="1">
      <formula>IF($FE39&gt;$FE$34,1)</formula>
    </cfRule>
  </conditionalFormatting>
  <conditionalFormatting sqref="FF39:FF79">
    <cfRule type="expression" dxfId="4980" priority="1033" stopIfTrue="1">
      <formula>IF($FF39&gt;$FF$34,1)</formula>
    </cfRule>
  </conditionalFormatting>
  <conditionalFormatting sqref="FG39:FG79">
    <cfRule type="expression" dxfId="4979" priority="1032" stopIfTrue="1">
      <formula>IF($FG39&gt;$FG$34,1)</formula>
    </cfRule>
  </conditionalFormatting>
  <conditionalFormatting sqref="FH39:FH79">
    <cfRule type="expression" dxfId="4978" priority="1031" stopIfTrue="1">
      <formula>IF($FH39&gt;$FH$34,1)</formula>
    </cfRule>
  </conditionalFormatting>
  <conditionalFormatting sqref="FI39:FI79">
    <cfRule type="expression" dxfId="4977" priority="1030" stopIfTrue="1">
      <formula>IF($FI39&gt;$FI$34,1)</formula>
    </cfRule>
  </conditionalFormatting>
  <conditionalFormatting sqref="FJ39:FJ79">
    <cfRule type="expression" dxfId="4976" priority="1029" stopIfTrue="1">
      <formula>IF($FJ$39&gt;$FJ$34,1)</formula>
    </cfRule>
  </conditionalFormatting>
  <conditionalFormatting sqref="FK39:FK79">
    <cfRule type="expression" dxfId="4975" priority="1028" stopIfTrue="1">
      <formula>IF($FK39&gt;$FK$34,1)</formula>
    </cfRule>
  </conditionalFormatting>
  <conditionalFormatting sqref="EG39:EG79">
    <cfRule type="expression" dxfId="4974" priority="1027" stopIfTrue="1">
      <formula>IF($EG39&gt;$EG$34,1)</formula>
    </cfRule>
  </conditionalFormatting>
  <conditionalFormatting sqref="FM39:FM79">
    <cfRule type="expression" dxfId="4973" priority="1026" stopIfTrue="1">
      <formula>IF($FM39&gt;$FM$34,1)</formula>
    </cfRule>
  </conditionalFormatting>
  <conditionalFormatting sqref="FO39:FO79">
    <cfRule type="expression" dxfId="4972" priority="1025" stopIfTrue="1">
      <formula>IF($FO39&gt;$FO$34,1)</formula>
    </cfRule>
  </conditionalFormatting>
  <conditionalFormatting sqref="FP39:FP79">
    <cfRule type="expression" dxfId="4971" priority="1024" stopIfTrue="1">
      <formula>IF($FP39&gt;$FP$34,1)</formula>
    </cfRule>
  </conditionalFormatting>
  <conditionalFormatting sqref="FQ39:FQ79">
    <cfRule type="expression" dxfId="4970" priority="1023" stopIfTrue="1">
      <formula>IF($FQ39&gt;$FQ$34,1)</formula>
    </cfRule>
  </conditionalFormatting>
  <conditionalFormatting sqref="FR39:FR79">
    <cfRule type="expression" dxfId="4969" priority="1022" stopIfTrue="1">
      <formula>IF($FR39&gt;$FR$34,1)</formula>
    </cfRule>
  </conditionalFormatting>
  <conditionalFormatting sqref="GA39:GA79">
    <cfRule type="expression" dxfId="4968" priority="1021" stopIfTrue="1">
      <formula>IF($GA39&gt;$GA$34,1)</formula>
    </cfRule>
  </conditionalFormatting>
  <conditionalFormatting sqref="GB39:GB79">
    <cfRule type="expression" dxfId="4967" priority="1020" stopIfTrue="1">
      <formula>IF($GB39&gt;$GB$34,1)</formula>
    </cfRule>
  </conditionalFormatting>
  <conditionalFormatting sqref="GC39:GC79">
    <cfRule type="expression" dxfId="4966" priority="1019" stopIfTrue="1">
      <formula>IF($GC39&gt;$GC$34,1)</formula>
    </cfRule>
  </conditionalFormatting>
  <conditionalFormatting sqref="GD39:GD79">
    <cfRule type="expression" dxfId="4965" priority="1018" stopIfTrue="1">
      <formula>IF($GD39&gt;$GD$34,1)</formula>
    </cfRule>
  </conditionalFormatting>
  <conditionalFormatting sqref="GE39:GE79">
    <cfRule type="expression" dxfId="4964" priority="1017" stopIfTrue="1">
      <formula>IF($GE39&gt;$GE$34,1)</formula>
    </cfRule>
  </conditionalFormatting>
  <conditionalFormatting sqref="GF39:GF79">
    <cfRule type="expression" dxfId="4963" priority="1016" stopIfTrue="1">
      <formula>IF($GF39&gt;$GF$34,1)</formula>
    </cfRule>
  </conditionalFormatting>
  <conditionalFormatting sqref="GG39:GG79">
    <cfRule type="expression" dxfId="4962" priority="1015" stopIfTrue="1">
      <formula>IF($GG39&gt;$GG$34,1)</formula>
    </cfRule>
  </conditionalFormatting>
  <conditionalFormatting sqref="GH39:GH79">
    <cfRule type="expression" dxfId="4961" priority="1014" stopIfTrue="1">
      <formula>IF($GH39&gt;$GH$34,1)</formula>
    </cfRule>
  </conditionalFormatting>
  <conditionalFormatting sqref="GI39:GI79">
    <cfRule type="expression" dxfId="4960" priority="1013" stopIfTrue="1">
      <formula>IF($GI39&gt;$GI$34,1)</formula>
    </cfRule>
  </conditionalFormatting>
  <conditionalFormatting sqref="GJ39:GJ79">
    <cfRule type="expression" dxfId="4959" priority="1012" stopIfTrue="1">
      <formula>IF($GJ39&gt;$GJ$34,1)</formula>
    </cfRule>
  </conditionalFormatting>
  <conditionalFormatting sqref="GK39:GK79">
    <cfRule type="expression" dxfId="4958" priority="1011" stopIfTrue="1">
      <formula>IF($GK39&gt;$GK$34,1)</formula>
    </cfRule>
  </conditionalFormatting>
  <conditionalFormatting sqref="GL39:GL79">
    <cfRule type="expression" dxfId="4957" priority="1010" stopIfTrue="1">
      <formula>IF($GL39&gt;$GL$34,1)</formula>
    </cfRule>
  </conditionalFormatting>
  <conditionalFormatting sqref="GM39:GM79">
    <cfRule type="expression" dxfId="4956" priority="1009" stopIfTrue="1">
      <formula>IF($GM39&gt;$GM$34,1)</formula>
    </cfRule>
  </conditionalFormatting>
  <conditionalFormatting sqref="GN39:GN79">
    <cfRule type="expression" dxfId="4955" priority="1008" stopIfTrue="1">
      <formula>IF($GN39&gt;$GN$34,1)</formula>
    </cfRule>
  </conditionalFormatting>
  <conditionalFormatting sqref="GO39:GO79">
    <cfRule type="expression" dxfId="4954" priority="1007" stopIfTrue="1">
      <formula>IF($GO39&gt;$GO$34,1)</formula>
    </cfRule>
  </conditionalFormatting>
  <conditionalFormatting sqref="GP39:GP79">
    <cfRule type="expression" dxfId="4953" priority="1006" stopIfTrue="1">
      <formula>IF(___gpI39&gt;$GP$34,1)</formula>
    </cfRule>
  </conditionalFormatting>
  <conditionalFormatting sqref="GQ39:GQ79">
    <cfRule type="expression" dxfId="4952" priority="1005" stopIfTrue="1">
      <formula>IF($GQ$39&gt;$GQ$34,1)</formula>
    </cfRule>
  </conditionalFormatting>
  <conditionalFormatting sqref="GR39:GR79">
    <cfRule type="expression" dxfId="4951" priority="1004" stopIfTrue="1">
      <formula>IF($GR39&gt;$GR$34,1)</formula>
    </cfRule>
  </conditionalFormatting>
  <conditionalFormatting sqref="FN39:FN79">
    <cfRule type="expression" dxfId="4950" priority="1003" stopIfTrue="1">
      <formula>IF($FN39&gt;$FN$34,1)</formula>
    </cfRule>
  </conditionalFormatting>
  <conditionalFormatting sqref="GT39:GT78">
    <cfRule type="expression" dxfId="4949" priority="1002" stopIfTrue="1">
      <formula>IF($GT39&gt;$GT$34,1)</formula>
    </cfRule>
  </conditionalFormatting>
  <conditionalFormatting sqref="GV39:GV78">
    <cfRule type="expression" dxfId="4948" priority="1001" stopIfTrue="1">
      <formula>IF($GV39&gt;$GV$34,1)</formula>
    </cfRule>
  </conditionalFormatting>
  <conditionalFormatting sqref="GW39:GW78">
    <cfRule type="expression" dxfId="4947" priority="1000" stopIfTrue="1">
      <formula>IF($GW39&gt;$GW$34,1)</formula>
    </cfRule>
  </conditionalFormatting>
  <conditionalFormatting sqref="HA39:HA78">
    <cfRule type="expression" dxfId="4946" priority="999" stopIfTrue="1">
      <formula>IF($HA39&gt;$HA$34,1)</formula>
    </cfRule>
  </conditionalFormatting>
  <conditionalFormatting sqref="HB39:HB78">
    <cfRule type="expression" dxfId="4945" priority="998" stopIfTrue="1">
      <formula>IF($HB39&gt;$HB$34,1)</formula>
    </cfRule>
  </conditionalFormatting>
  <conditionalFormatting sqref="HC39:HC78">
    <cfRule type="expression" dxfId="4944" priority="997" stopIfTrue="1">
      <formula>IF($HC39&gt;$HC$34,1)</formula>
    </cfRule>
  </conditionalFormatting>
  <conditionalFormatting sqref="HD39:HD78">
    <cfRule type="expression" dxfId="4943" priority="996" stopIfTrue="1">
      <formula>IF($HD$39&gt;$HD$34,1)</formula>
    </cfRule>
  </conditionalFormatting>
  <conditionalFormatting sqref="HE39:HE78">
    <cfRule type="expression" dxfId="4942" priority="995" stopIfTrue="1">
      <formula>IF($HE39&gt;$HE$34,1)</formula>
    </cfRule>
  </conditionalFormatting>
  <conditionalFormatting sqref="HF39:HF78">
    <cfRule type="expression" dxfId="4941" priority="994" stopIfTrue="1">
      <formula>IF($HF39&gt;$HF$34,1)</formula>
    </cfRule>
  </conditionalFormatting>
  <conditionalFormatting sqref="GZ39">
    <cfRule type="expression" dxfId="4940" priority="993" stopIfTrue="1">
      <formula>IF($GZ$39&gt;$GZ$34,1)</formula>
    </cfRule>
  </conditionalFormatting>
  <conditionalFormatting sqref="HH39:HH78">
    <cfRule type="expression" dxfId="4939" priority="992" stopIfTrue="1">
      <formula>IF($HH39&gt;$HH$34,1)</formula>
    </cfRule>
  </conditionalFormatting>
  <conditionalFormatting sqref="HI39:HI78">
    <cfRule type="expression" dxfId="4938" priority="991" stopIfTrue="1">
      <formula>IF($HI39&gt;$HI$34,1)</formula>
    </cfRule>
  </conditionalFormatting>
  <conditionalFormatting sqref="HJ39:HJ78">
    <cfRule type="expression" dxfId="4937" priority="990" stopIfTrue="1">
      <formula>IF($HJ39&gt;$HJ$34,1)</formula>
    </cfRule>
  </conditionalFormatting>
  <conditionalFormatting sqref="HK39:HK78">
    <cfRule type="expression" dxfId="4936" priority="989" stopIfTrue="1">
      <formula>IF($HK39&gt;$HK$34,1)</formula>
    </cfRule>
  </conditionalFormatting>
  <conditionalFormatting sqref="HL39:HL78">
    <cfRule type="expression" dxfId="4935" priority="988" stopIfTrue="1">
      <formula>IF($HL39&gt;$HL$34,1)</formula>
    </cfRule>
  </conditionalFormatting>
  <conditionalFormatting sqref="HM39:HM78">
    <cfRule type="expression" dxfId="4934" priority="987" stopIfTrue="1">
      <formula>IF($HM39&gt;$HM$34,1)</formula>
    </cfRule>
  </conditionalFormatting>
  <conditionalFormatting sqref="HN39:HN78">
    <cfRule type="expression" dxfId="4933" priority="986" stopIfTrue="1">
      <formula>IF($HN39&gt;$HN$34,1)</formula>
    </cfRule>
  </conditionalFormatting>
  <conditionalFormatting sqref="HO39:HO78">
    <cfRule type="expression" dxfId="4932" priority="985" stopIfTrue="1">
      <formula>IF($HO39&gt;$HO$34,1)</formula>
    </cfRule>
  </conditionalFormatting>
  <conditionalFormatting sqref="HP39:HP78">
    <cfRule type="expression" dxfId="4931" priority="984" stopIfTrue="1">
      <formula>IF($HP39&gt;$HP$34,1)</formula>
    </cfRule>
  </conditionalFormatting>
  <conditionalFormatting sqref="HQ39:HQ78">
    <cfRule type="expression" dxfId="4930" priority="983" stopIfTrue="1">
      <formula>IF($HQ39&gt;$HQ$34,1)</formula>
    </cfRule>
  </conditionalFormatting>
  <conditionalFormatting sqref="HR39:HR78">
    <cfRule type="expression" dxfId="4929" priority="982" stopIfTrue="1">
      <formula>IF($HR39&gt;$HR$34,1)</formula>
    </cfRule>
  </conditionalFormatting>
  <conditionalFormatting sqref="HS39:HS78">
    <cfRule type="expression" dxfId="4928" priority="981" stopIfTrue="1">
      <formula>IF($HS39&gt;$HS$34,1)</formula>
    </cfRule>
  </conditionalFormatting>
  <conditionalFormatting sqref="HT39:HT78">
    <cfRule type="expression" dxfId="4927" priority="980" stopIfTrue="1">
      <formula>IF($HT39&gt;$HT$34,1)</formula>
    </cfRule>
  </conditionalFormatting>
  <conditionalFormatting sqref="HU39:HU78">
    <cfRule type="expression" dxfId="4926" priority="979" stopIfTrue="1">
      <formula>IF($HU39&gt;$HU$34,1)</formula>
    </cfRule>
  </conditionalFormatting>
  <conditionalFormatting sqref="HV39:HV78">
    <cfRule type="expression" dxfId="4925" priority="978" stopIfTrue="1">
      <formula>IF($HV39&gt;$HV$34,1)</formula>
    </cfRule>
  </conditionalFormatting>
  <conditionalFormatting sqref="HW39:HW78">
    <cfRule type="expression" dxfId="4924" priority="977" stopIfTrue="1">
      <formula>IF($HW39&gt;$HW$34,1)</formula>
    </cfRule>
  </conditionalFormatting>
  <conditionalFormatting sqref="GU39:GU78">
    <cfRule type="expression" dxfId="4923" priority="976" stopIfTrue="1">
      <formula>IF($GU39&gt;$GU$34,1)</formula>
    </cfRule>
  </conditionalFormatting>
  <conditionalFormatting sqref="GX39:GX78">
    <cfRule type="expression" dxfId="4922" priority="975" stopIfTrue="1">
      <formula>IF($GX39&gt;$GX$34,1)</formula>
    </cfRule>
  </conditionalFormatting>
  <conditionalFormatting sqref="GY39:GY78">
    <cfRule type="expression" dxfId="4921" priority="974" stopIfTrue="1">
      <formula>IF($GY39&gt;$GY$34,1)</formula>
    </cfRule>
  </conditionalFormatting>
  <conditionalFormatting sqref="HG39:HG78">
    <cfRule type="expression" dxfId="4920" priority="973" stopIfTrue="1">
      <formula>IF($HG39&gt;$HG$34,1)</formula>
    </cfRule>
  </conditionalFormatting>
  <conditionalFormatting sqref="HX39:HX78">
    <cfRule type="expression" dxfId="4919" priority="972" stopIfTrue="1">
      <formula>IF($HX39&gt;$HX$34,1)</formula>
    </cfRule>
  </conditionalFormatting>
  <conditionalFormatting sqref="HY39:HY78">
    <cfRule type="expression" dxfId="4918" priority="971" stopIfTrue="1">
      <formula>IF($HY39&gt;$HY$34,1)</formula>
    </cfRule>
  </conditionalFormatting>
  <conditionalFormatting sqref="D39:D40">
    <cfRule type="expression" dxfId="4917" priority="970" stopIfTrue="1">
      <formula>IF($D39&gt;$D$34,1)</formula>
    </cfRule>
  </conditionalFormatting>
  <conditionalFormatting sqref="E39">
    <cfRule type="expression" dxfId="4916" priority="969" stopIfTrue="1">
      <formula>IF($E39&gt;$E$34,1)</formula>
    </cfRule>
  </conditionalFormatting>
  <conditionalFormatting sqref="H41">
    <cfRule type="expression" dxfId="4915" priority="968" stopIfTrue="1">
      <formula>IF($H41&gt;$H$34,1)</formula>
    </cfRule>
  </conditionalFormatting>
  <conditionalFormatting sqref="C13">
    <cfRule type="cellIs" dxfId="4914" priority="966" stopIfTrue="1" operator="lessThan">
      <formula>$C$7</formula>
    </cfRule>
    <cfRule type="cellIs" dxfId="4913" priority="967" stopIfTrue="1" operator="greaterThanOrEqual">
      <formula>$C$7</formula>
    </cfRule>
  </conditionalFormatting>
  <conditionalFormatting sqref="C14">
    <cfRule type="cellIs" dxfId="4912" priority="964" stopIfTrue="1" operator="lessThan">
      <formula>0.5*SUM(C10:C12)</formula>
    </cfRule>
    <cfRule type="cellIs" dxfId="4911" priority="965" stopIfTrue="1" operator="greaterThanOrEqual">
      <formula>0.5*SUM(C10:C12)</formula>
    </cfRule>
  </conditionalFormatting>
  <conditionalFormatting sqref="F39">
    <cfRule type="expression" dxfId="4910" priority="963" stopIfTrue="1">
      <formula>IF($F39&gt;$F$34,1)</formula>
    </cfRule>
  </conditionalFormatting>
  <conditionalFormatting sqref="AI44 AI59">
    <cfRule type="expression" dxfId="4909" priority="962" stopIfTrue="1">
      <formula>IF($AI44&gt;$AI$34,1)</formula>
    </cfRule>
  </conditionalFormatting>
  <conditionalFormatting sqref="AK43">
    <cfRule type="expression" dxfId="4908" priority="961" stopIfTrue="1">
      <formula>IF($AK43&gt;$AK$34,1)</formula>
    </cfRule>
  </conditionalFormatting>
  <conditionalFormatting sqref="BS46">
    <cfRule type="expression" dxfId="4907" priority="960" stopIfTrue="1">
      <formula>IF($BS46&gt;$BS$34,1)</formula>
    </cfRule>
  </conditionalFormatting>
  <conditionalFormatting sqref="BP39:BP78">
    <cfRule type="expression" dxfId="4906" priority="959" stopIfTrue="1">
      <formula>IF($BP40&gt;$BP$34,1)</formula>
    </cfRule>
  </conditionalFormatting>
  <conditionalFormatting sqref="BP79">
    <cfRule type="expression" dxfId="4905" priority="958" stopIfTrue="1">
      <formula>IF($BP81&gt;$BP$34,1)</formula>
    </cfRule>
  </conditionalFormatting>
  <conditionalFormatting sqref="AN37:BP37 BU37:CW37 DB37:ED37 EI37:FK37 FP37:GR37 GW37:HY37 G37:AI37">
    <cfRule type="cellIs" dxfId="4904" priority="955" stopIfTrue="1" operator="equal">
      <formula>"Completed"</formula>
    </cfRule>
    <cfRule type="cellIs" dxfId="4903" priority="956" stopIfTrue="1" operator="equal">
      <formula>"Delayed - amber"</formula>
    </cfRule>
    <cfRule type="cellIs" dxfId="4902" priority="957" stopIfTrue="1" operator="equal">
      <formula>"Delayed - red"</formula>
    </cfRule>
  </conditionalFormatting>
  <conditionalFormatting sqref="AJ39:AJ80">
    <cfRule type="expression" dxfId="4901" priority="952" stopIfTrue="1">
      <formula>NOT(ISERROR(SEARCH("No rating",AJ39)))</formula>
    </cfRule>
    <cfRule type="expression" dxfId="4900" priority="953" stopIfTrue="1">
      <formula>NOT(ISERROR(SEARCH("Green",AJ39)))</formula>
    </cfRule>
    <cfRule type="expression" dxfId="4899" priority="954" stopIfTrue="1">
      <formula>NOT(ISERROR(SEARCH("Amber",AJ39)))</formula>
    </cfRule>
  </conditionalFormatting>
  <conditionalFormatting sqref="AJ35 BQ35 CX35 EE35 FL35 GS35 HZ35">
    <cfRule type="expression" dxfId="4898" priority="949" stopIfTrue="1">
      <formula>NOT(ISERROR(SEARCH("Green",AJ35)))</formula>
    </cfRule>
    <cfRule type="expression" dxfId="4897" priority="950" stopIfTrue="1">
      <formula>NOT(ISERROR(SEARCH("Amber",AJ35)))</formula>
    </cfRule>
    <cfRule type="expression" dxfId="4896" priority="951" stopIfTrue="1">
      <formula>NOT(ISERROR(SEARCH("Red",AJ35)))</formula>
    </cfRule>
  </conditionalFormatting>
  <conditionalFormatting sqref="D41:D79">
    <cfRule type="expression" dxfId="4895" priority="948" stopIfTrue="1">
      <formula>IF($D41&gt;$D$34,1)</formula>
    </cfRule>
  </conditionalFormatting>
  <conditionalFormatting sqref="E40:E79">
    <cfRule type="expression" dxfId="4894" priority="947" stopIfTrue="1">
      <formula>IF($E40&gt;$E$34,1)</formula>
    </cfRule>
  </conditionalFormatting>
  <conditionalFormatting sqref="F40:F79">
    <cfRule type="expression" dxfId="4893" priority="946" stopIfTrue="1">
      <formula>IF($F40&gt;$F$34,1)</formula>
    </cfRule>
  </conditionalFormatting>
  <conditionalFormatting sqref="G39:G79">
    <cfRule type="expression" dxfId="4892" priority="945" stopIfTrue="1">
      <formula>IF($G39&gt;$G$34,1)</formula>
    </cfRule>
  </conditionalFormatting>
  <conditionalFormatting sqref="H39:H40 H42:H79">
    <cfRule type="expression" dxfId="4891" priority="944" stopIfTrue="1">
      <formula>IF($H39&gt;$H$34,1)</formula>
    </cfRule>
  </conditionalFormatting>
  <conditionalFormatting sqref="I39:I79">
    <cfRule type="expression" dxfId="4890" priority="943" stopIfTrue="1">
      <formula>IF($I39&gt;$I$34,1)</formula>
    </cfRule>
  </conditionalFormatting>
  <conditionalFormatting sqref="J39:J79">
    <cfRule type="expression" dxfId="4889" priority="942" stopIfTrue="1">
      <formula>IF($J39&gt;$J$34,1)</formula>
    </cfRule>
  </conditionalFormatting>
  <conditionalFormatting sqref="K39:K79">
    <cfRule type="expression" dxfId="4888" priority="941" stopIfTrue="1">
      <formula>IF($K39&gt;$K$34,1)</formula>
    </cfRule>
  </conditionalFormatting>
  <conditionalFormatting sqref="L39:L79">
    <cfRule type="expression" dxfId="4887" priority="940" stopIfTrue="1">
      <formula>IF($L39&gt;$L$34,1)</formula>
    </cfRule>
  </conditionalFormatting>
  <conditionalFormatting sqref="M39:M79">
    <cfRule type="expression" dxfId="4886" priority="939" stopIfTrue="1">
      <formula>IF($M39&gt;$M$34,1)</formula>
    </cfRule>
  </conditionalFormatting>
  <conditionalFormatting sqref="N39:N79">
    <cfRule type="expression" dxfId="4885" priority="938" stopIfTrue="1">
      <formula>IF($N39&gt;$N$34,1)</formula>
    </cfRule>
  </conditionalFormatting>
  <conditionalFormatting sqref="O39:O79">
    <cfRule type="expression" dxfId="4884" priority="937" stopIfTrue="1">
      <formula>IF($O39&gt;$O$34,1)</formula>
    </cfRule>
  </conditionalFormatting>
  <conditionalFormatting sqref="P39:P79">
    <cfRule type="expression" dxfId="4883" priority="936" stopIfTrue="1">
      <formula>IF($P39&gt;$P$34,1)</formula>
    </cfRule>
  </conditionalFormatting>
  <conditionalFormatting sqref="Q39:Q79">
    <cfRule type="expression" dxfId="4882" priority="935" stopIfTrue="1">
      <formula>IF($Q39&gt;$Q$34,1)</formula>
    </cfRule>
  </conditionalFormatting>
  <conditionalFormatting sqref="R39:R79">
    <cfRule type="expression" dxfId="4881" priority="934" stopIfTrue="1">
      <formula>IF($R39&gt;$R$34,1)</formula>
    </cfRule>
  </conditionalFormatting>
  <conditionalFormatting sqref="S39:S79">
    <cfRule type="expression" dxfId="4880" priority="933" stopIfTrue="1">
      <formula>IF($S39&gt;$S$34,1)</formula>
    </cfRule>
  </conditionalFormatting>
  <conditionalFormatting sqref="T39:T79">
    <cfRule type="expression" dxfId="4879" priority="932" stopIfTrue="1">
      <formula>IF($T39&gt;$T$34,1)</formula>
    </cfRule>
  </conditionalFormatting>
  <conditionalFormatting sqref="U39:U79">
    <cfRule type="expression" dxfId="4878" priority="931" stopIfTrue="1">
      <formula>IF($U39&gt;$U$34,1)</formula>
    </cfRule>
  </conditionalFormatting>
  <conditionalFormatting sqref="V39:V79">
    <cfRule type="expression" dxfId="4877" priority="930" stopIfTrue="1">
      <formula>IF($V39&gt;$V$34,1)</formula>
    </cfRule>
  </conditionalFormatting>
  <conditionalFormatting sqref="W39:W79">
    <cfRule type="expression" dxfId="4876" priority="929" stopIfTrue="1">
      <formula>IF($W39&gt;$W$34,1)</formula>
    </cfRule>
  </conditionalFormatting>
  <conditionalFormatting sqref="X39:X78">
    <cfRule type="expression" dxfId="4875" priority="928" stopIfTrue="1">
      <formula>IF($X39&gt;$X$34,1)</formula>
    </cfRule>
  </conditionalFormatting>
  <conditionalFormatting sqref="Y39:Y78">
    <cfRule type="expression" dxfId="4874" priority="927" stopIfTrue="1">
      <formula>IF($Y39&gt;$Y$34,1)</formula>
    </cfRule>
  </conditionalFormatting>
  <conditionalFormatting sqref="Z39:Z78">
    <cfRule type="expression" dxfId="4873" priority="926" stopIfTrue="1">
      <formula>IF($Z39&gt;$Z$34,1)</formula>
    </cfRule>
  </conditionalFormatting>
  <conditionalFormatting sqref="AA39:AA78">
    <cfRule type="expression" dxfId="4872" priority="925" stopIfTrue="1">
      <formula>IF($AA39&gt;$AA$34,1)</formula>
    </cfRule>
  </conditionalFormatting>
  <conditionalFormatting sqref="AB39:AB79">
    <cfRule type="expression" dxfId="4871" priority="924" stopIfTrue="1">
      <formula>IF($AB39&gt;$AB$34,1)</formula>
    </cfRule>
  </conditionalFormatting>
  <conditionalFormatting sqref="AC39:AC79">
    <cfRule type="expression" dxfId="4870" priority="923" stopIfTrue="1">
      <formula>IF($AC39&gt;$AC$34,1)</formula>
    </cfRule>
  </conditionalFormatting>
  <conditionalFormatting sqref="AD39:AD79">
    <cfRule type="expression" dxfId="4869" priority="922" stopIfTrue="1">
      <formula>IF($AD39&gt;$AD$34,1)</formula>
    </cfRule>
  </conditionalFormatting>
  <conditionalFormatting sqref="AE39:AE79">
    <cfRule type="expression" dxfId="4868" priority="921" stopIfTrue="1">
      <formula>IF($AE39&gt;$AE$34,1)</formula>
    </cfRule>
  </conditionalFormatting>
  <conditionalFormatting sqref="AF39:AF79">
    <cfRule type="expression" dxfId="4867" priority="920" stopIfTrue="1">
      <formula>IF($AF39&gt;$AF$34,1)</formula>
    </cfRule>
  </conditionalFormatting>
  <conditionalFormatting sqref="AG39:AG79">
    <cfRule type="expression" dxfId="4866" priority="919" stopIfTrue="1">
      <formula>IF($AG39&gt;$AG$34,1)</formula>
    </cfRule>
  </conditionalFormatting>
  <conditionalFormatting sqref="AK39:AK42 AK44:AK79">
    <cfRule type="expression" dxfId="4865" priority="918" stopIfTrue="1">
      <formula>IF($AK39&gt;$AK$34,1)</formula>
    </cfRule>
  </conditionalFormatting>
  <conditionalFormatting sqref="AL39:AL79">
    <cfRule type="expression" dxfId="4864" priority="917" stopIfTrue="1">
      <formula>IF($AL39&gt;$AL$34,1)</formula>
    </cfRule>
  </conditionalFormatting>
  <conditionalFormatting sqref="GV79 AM39:AM79">
    <cfRule type="expression" dxfId="4863" priority="916" stopIfTrue="1">
      <formula>IF($AM39&gt;$AM$34,1)</formula>
    </cfRule>
  </conditionalFormatting>
  <conditionalFormatting sqref="AN39:AN79">
    <cfRule type="expression" dxfId="4862" priority="915" stopIfTrue="1">
      <formula>IF($AN39&gt;$AN$34,1)</formula>
    </cfRule>
  </conditionalFormatting>
  <conditionalFormatting sqref="AO39:AO79">
    <cfRule type="expression" dxfId="4861" priority="914" stopIfTrue="1">
      <formula>IF($AO39&gt;$AO$34,1)</formula>
    </cfRule>
  </conditionalFormatting>
  <conditionalFormatting sqref="AP39:AP79">
    <cfRule type="expression" dxfId="4860" priority="913" stopIfTrue="1">
      <formula>IF($AP39&gt;$AP$34,1)</formula>
    </cfRule>
  </conditionalFormatting>
  <conditionalFormatting sqref="AQ39:AQ79">
    <cfRule type="expression" dxfId="4859" priority="912" stopIfTrue="1">
      <formula>IF($AQ39&gt;$AQ$34,1)</formula>
    </cfRule>
  </conditionalFormatting>
  <conditionalFormatting sqref="AR39:AR79">
    <cfRule type="expression" dxfId="4858" priority="911" stopIfTrue="1">
      <formula>IF($AR39&gt;$AR$34,1)</formula>
    </cfRule>
  </conditionalFormatting>
  <conditionalFormatting sqref="AS39:AS79">
    <cfRule type="expression" dxfId="4857" priority="910" stopIfTrue="1">
      <formula>IF($AS39&gt;$AS$34,1)</formula>
    </cfRule>
  </conditionalFormatting>
  <conditionalFormatting sqref="AT39:AT79">
    <cfRule type="expression" dxfId="4856" priority="909" stopIfTrue="1">
      <formula>IF($AT39&gt;$AT$34,1)</formula>
    </cfRule>
  </conditionalFormatting>
  <conditionalFormatting sqref="AU39:AU79">
    <cfRule type="expression" dxfId="4855" priority="908" stopIfTrue="1">
      <formula>IF($AU39&gt;$AU$34,1)</formula>
    </cfRule>
  </conditionalFormatting>
  <conditionalFormatting sqref="AV39:AV79">
    <cfRule type="expression" dxfId="4854" priority="907" stopIfTrue="1">
      <formula>IF($AV39&gt;$AV$34,1)</formula>
    </cfRule>
  </conditionalFormatting>
  <conditionalFormatting sqref="AW39:AW79">
    <cfRule type="expression" dxfId="4853" priority="906" stopIfTrue="1">
      <formula>IF($AW39&gt;$AW$34,1)</formula>
    </cfRule>
  </conditionalFormatting>
  <conditionalFormatting sqref="AX39:AX79">
    <cfRule type="expression" dxfId="4852" priority="905" stopIfTrue="1">
      <formula>IF($AX39&gt;$AX$34,1)</formula>
    </cfRule>
  </conditionalFormatting>
  <conditionalFormatting sqref="AY39:AY79">
    <cfRule type="expression" dxfId="4851" priority="904" stopIfTrue="1">
      <formula>IF($AY39&gt;$AY$34,1)</formula>
    </cfRule>
  </conditionalFormatting>
  <conditionalFormatting sqref="AZ39:AZ79">
    <cfRule type="expression" dxfId="4850" priority="903" stopIfTrue="1">
      <formula>IF($AZ39&gt;$AZ$34,1)</formula>
    </cfRule>
  </conditionalFormatting>
  <conditionalFormatting sqref="BA39:BA79">
    <cfRule type="expression" dxfId="4849" priority="902" stopIfTrue="1">
      <formula>IF($BA39&gt;$BA$34,1)</formula>
    </cfRule>
  </conditionalFormatting>
  <conditionalFormatting sqref="BB39:BB79">
    <cfRule type="expression" dxfId="4848" priority="901" stopIfTrue="1">
      <formula>IF($BB39&gt;$BB$34,1)</formula>
    </cfRule>
  </conditionalFormatting>
  <conditionalFormatting sqref="BC39:BC79">
    <cfRule type="expression" dxfId="4847" priority="900" stopIfTrue="1">
      <formula>IF($BC39&gt;$BC$34,1)</formula>
    </cfRule>
  </conditionalFormatting>
  <conditionalFormatting sqref="BD39:BD79">
    <cfRule type="expression" dxfId="4846" priority="899" stopIfTrue="1">
      <formula>IF($BD39&gt;$BD$34,1)</formula>
    </cfRule>
  </conditionalFormatting>
  <conditionalFormatting sqref="BE39:BE79">
    <cfRule type="expression" dxfId="4845" priority="898" stopIfTrue="1">
      <formula>IF($BE39&gt;$BE$34,1)</formula>
    </cfRule>
  </conditionalFormatting>
  <conditionalFormatting sqref="BF39:BF79">
    <cfRule type="expression" dxfId="4844" priority="897" stopIfTrue="1">
      <formula>IF($BF39&gt;$BF$34,1)</formula>
    </cfRule>
  </conditionalFormatting>
  <conditionalFormatting sqref="BG39:BG79">
    <cfRule type="expression" dxfId="4843" priority="896" stopIfTrue="1">
      <formula>IF($BG39&gt;$BG$34,1)</formula>
    </cfRule>
  </conditionalFormatting>
  <conditionalFormatting sqref="BH39:BH79">
    <cfRule type="expression" dxfId="4842" priority="895" stopIfTrue="1">
      <formula>IF($BH39&gt;$BH$34,1)</formula>
    </cfRule>
  </conditionalFormatting>
  <conditionalFormatting sqref="BI39:BI79">
    <cfRule type="expression" dxfId="4841" priority="894" stopIfTrue="1">
      <formula>IF($BI39&gt;$BI$34,1)</formula>
    </cfRule>
  </conditionalFormatting>
  <conditionalFormatting sqref="BJ39:BJ79">
    <cfRule type="expression" dxfId="4840" priority="893" stopIfTrue="1">
      <formula>IF($BJ39&gt;$BJ$34,1)</formula>
    </cfRule>
  </conditionalFormatting>
  <conditionalFormatting sqref="BK39:BK79">
    <cfRule type="expression" dxfId="4839" priority="892" stopIfTrue="1">
      <formula>IF($BK39&gt;$BK$34,1)</formula>
    </cfRule>
  </conditionalFormatting>
  <conditionalFormatting sqref="BL39:BL79">
    <cfRule type="expression" dxfId="4838" priority="891" stopIfTrue="1">
      <formula>IF($BL39&gt;$BL$34,1)</formula>
    </cfRule>
  </conditionalFormatting>
  <conditionalFormatting sqref="BM39:BM79">
    <cfRule type="expression" dxfId="4837" priority="890" stopIfTrue="1">
      <formula>IF($BM39&gt;$BM$34,1)</formula>
    </cfRule>
  </conditionalFormatting>
  <conditionalFormatting sqref="BN39:BN79">
    <cfRule type="expression" dxfId="4836" priority="889" stopIfTrue="1">
      <formula>IF($BN39&gt;$BN$34,1)</formula>
    </cfRule>
  </conditionalFormatting>
  <conditionalFormatting sqref="BR39:BR79">
    <cfRule type="expression" dxfId="4835" priority="888" stopIfTrue="1">
      <formula>IF($BR39&gt;$BR$34,1)</formula>
    </cfRule>
  </conditionalFormatting>
  <conditionalFormatting sqref="BS39:BS45 BS47:BS79">
    <cfRule type="expression" dxfId="4834" priority="887" stopIfTrue="1">
      <formula>IF($BS39&gt;$BS$34,1)</formula>
    </cfRule>
  </conditionalFormatting>
  <conditionalFormatting sqref="BT39:BT79">
    <cfRule type="expression" dxfId="4833" priority="886" stopIfTrue="1">
      <formula>IF($BT39&gt;$BT$34,1)</formula>
    </cfRule>
  </conditionalFormatting>
  <conditionalFormatting sqref="BU39:BU79">
    <cfRule type="expression" dxfId="4832" priority="885" stopIfTrue="1">
      <formula>IF($BU39&gt;$BU$34,1)</formula>
    </cfRule>
  </conditionalFormatting>
  <conditionalFormatting sqref="BV39:BV79">
    <cfRule type="expression" dxfId="4831" priority="884" stopIfTrue="1">
      <formula>IF($BV39&gt;$BV$34,1)</formula>
    </cfRule>
  </conditionalFormatting>
  <conditionalFormatting sqref="BW39:BW79">
    <cfRule type="expression" dxfId="4830" priority="883" stopIfTrue="1">
      <formula>IF($BW39&gt;$BW$34,1)</formula>
    </cfRule>
  </conditionalFormatting>
  <conditionalFormatting sqref="BX39:BX79">
    <cfRule type="expression" dxfId="4829" priority="882" stopIfTrue="1">
      <formula>IF($BX39&gt;$BX$34,1)</formula>
    </cfRule>
  </conditionalFormatting>
  <conditionalFormatting sqref="BY39:BY79">
    <cfRule type="expression" dxfId="4828" priority="881" stopIfTrue="1">
      <formula>IF($BY39&gt;$BY$34,1)</formula>
    </cfRule>
  </conditionalFormatting>
  <conditionalFormatting sqref="BZ39:BZ79">
    <cfRule type="expression" dxfId="4827" priority="880" stopIfTrue="1">
      <formula>IF($BZ39&gt;$BZ$34,1)</formula>
    </cfRule>
  </conditionalFormatting>
  <conditionalFormatting sqref="CA39:CA79">
    <cfRule type="expression" dxfId="4826" priority="879" stopIfTrue="1">
      <formula>IF($CA39&gt;$CA$34,1)</formula>
    </cfRule>
  </conditionalFormatting>
  <conditionalFormatting sqref="CB39:CB79">
    <cfRule type="expression" dxfId="4825" priority="878" stopIfTrue="1">
      <formula>IF($CB$39&gt;$CB$34,1)</formula>
    </cfRule>
  </conditionalFormatting>
  <conditionalFormatting sqref="CC39:CC79">
    <cfRule type="expression" dxfId="4824" priority="877" stopIfTrue="1">
      <formula>IF($CC39&gt;$CC$34,1)</formula>
    </cfRule>
  </conditionalFormatting>
  <conditionalFormatting sqref="CD39:CD79">
    <cfRule type="expression" dxfId="4823" priority="876" stopIfTrue="1">
      <formula>IF($CD39&gt;$CD$34,1)</formula>
    </cfRule>
  </conditionalFormatting>
  <conditionalFormatting sqref="CE39:CE79">
    <cfRule type="expression" dxfId="4822" priority="875" stopIfTrue="1">
      <formula>IF($CE39&gt;$CE$34,1)</formula>
    </cfRule>
  </conditionalFormatting>
  <conditionalFormatting sqref="CF39:CF79">
    <cfRule type="expression" dxfId="4821" priority="874" stopIfTrue="1">
      <formula>IF($CF39&gt;$CF$34,1)</formula>
    </cfRule>
  </conditionalFormatting>
  <conditionalFormatting sqref="CG39:CG79">
    <cfRule type="expression" dxfId="4820" priority="873" stopIfTrue="1">
      <formula>IF($CG39&gt;$CG$34,1)</formula>
    </cfRule>
  </conditionalFormatting>
  <conditionalFormatting sqref="CH39:CH79">
    <cfRule type="expression" dxfId="4819" priority="872" stopIfTrue="1">
      <formula>IF($CH39&gt;$CH$34,1)</formula>
    </cfRule>
  </conditionalFormatting>
  <conditionalFormatting sqref="CI39:CI79">
    <cfRule type="expression" dxfId="4818" priority="871" stopIfTrue="1">
      <formula>IF($CI39&gt;$CI$34,1)</formula>
    </cfRule>
  </conditionalFormatting>
  <conditionalFormatting sqref="CJ39:CJ79">
    <cfRule type="expression" dxfId="4817" priority="870" stopIfTrue="1">
      <formula>IF($CJ39&gt;$CJ$34,1)</formula>
    </cfRule>
  </conditionalFormatting>
  <conditionalFormatting sqref="CK39:CK79">
    <cfRule type="expression" dxfId="4816" priority="869" stopIfTrue="1">
      <formula>IF($CK39&gt;$CK$34,1)</formula>
    </cfRule>
  </conditionalFormatting>
  <conditionalFormatting sqref="CL39:CL79">
    <cfRule type="expression" dxfId="4815" priority="868" stopIfTrue="1">
      <formula>IF($CL39&gt;$CL$34,1)</formula>
    </cfRule>
  </conditionalFormatting>
  <conditionalFormatting sqref="CM39:CM79">
    <cfRule type="expression" dxfId="4814" priority="867" stopIfTrue="1">
      <formula>IF($CM39&gt;$CM$34,1)</formula>
    </cfRule>
  </conditionalFormatting>
  <conditionalFormatting sqref="CN39:CN79">
    <cfRule type="expression" dxfId="4813" priority="866" stopIfTrue="1">
      <formula>IF($CN39&gt;$CN$34,1)</formula>
    </cfRule>
  </conditionalFormatting>
  <conditionalFormatting sqref="CO39:CO79">
    <cfRule type="expression" dxfId="4812" priority="865" stopIfTrue="1">
      <formula>IF($CO39&gt;$CO$34,1)</formula>
    </cfRule>
  </conditionalFormatting>
  <conditionalFormatting sqref="CP39:CP79">
    <cfRule type="expression" dxfId="4811" priority="864" stopIfTrue="1">
      <formula>IF($CP39&gt;$CP$34,1)</formula>
    </cfRule>
  </conditionalFormatting>
  <conditionalFormatting sqref="CQ39:CQ79">
    <cfRule type="expression" dxfId="4810" priority="863" stopIfTrue="1">
      <formula>IF($CQ39&gt;$CQ$34,1)</formula>
    </cfRule>
  </conditionalFormatting>
  <conditionalFormatting sqref="CR39:CR79">
    <cfRule type="expression" dxfId="4809" priority="862" stopIfTrue="1">
      <formula>IF($CR39&gt;$CR$34,1)</formula>
    </cfRule>
  </conditionalFormatting>
  <conditionalFormatting sqref="CS39:CS79">
    <cfRule type="expression" dxfId="4808" priority="861" stopIfTrue="1">
      <formula>IF($CS39&gt;$CS$34,1)</formula>
    </cfRule>
  </conditionalFormatting>
  <conditionalFormatting sqref="CT39:CT79">
    <cfRule type="expression" dxfId="4807" priority="860" stopIfTrue="1">
      <formula>IF($CT39&gt;$CT$34,1)</formula>
    </cfRule>
  </conditionalFormatting>
  <conditionalFormatting sqref="CU39:CU79">
    <cfRule type="expression" dxfId="4806" priority="859" stopIfTrue="1">
      <formula>IF($CU39&gt;$CU$34,1)</formula>
    </cfRule>
  </conditionalFormatting>
  <conditionalFormatting sqref="CV39:CV79">
    <cfRule type="expression" dxfId="4805" priority="858" stopIfTrue="1">
      <formula>IF($CV39&gt;$CV$34,1)</formula>
    </cfRule>
  </conditionalFormatting>
  <conditionalFormatting sqref="CW39:CW79">
    <cfRule type="expression" dxfId="4804" priority="857" stopIfTrue="1">
      <formula>IF($CW39&gt;$CW$34,1)</formula>
    </cfRule>
  </conditionalFormatting>
  <conditionalFormatting sqref="BO39:BO79">
    <cfRule type="expression" dxfId="4803" priority="856" stopIfTrue="1">
      <formula>IF($BO39&gt;$BO$34,1)</formula>
    </cfRule>
  </conditionalFormatting>
  <conditionalFormatting sqref="AH39:AH79">
    <cfRule type="expression" dxfId="4802" priority="855" stopIfTrue="1">
      <formula>IF($AH39&gt;$AH$34,1)</formula>
    </cfRule>
  </conditionalFormatting>
  <conditionalFormatting sqref="AI39:AI43 AI45:AI58 AI60:AI79">
    <cfRule type="expression" dxfId="4801" priority="854" stopIfTrue="1">
      <formula>IF($AI39&gt;$AI$34,1)</formula>
    </cfRule>
  </conditionalFormatting>
  <conditionalFormatting sqref="CY39:CY79">
    <cfRule type="expression" dxfId="4800" priority="853" stopIfTrue="1">
      <formula>IF($CY39&gt;$CY$34,1)</formula>
    </cfRule>
  </conditionalFormatting>
  <conditionalFormatting sqref="DA39:DA79">
    <cfRule type="expression" dxfId="4799" priority="852" stopIfTrue="1">
      <formula>IF($DA39&gt;$DA$34,1)</formula>
    </cfRule>
  </conditionalFormatting>
  <conditionalFormatting sqref="DB39:DB79">
    <cfRule type="expression" dxfId="4798" priority="851" stopIfTrue="1">
      <formula>IF($DB39&gt;$DB$34,1)</formula>
    </cfRule>
  </conditionalFormatting>
  <conditionalFormatting sqref="DC39:DC79">
    <cfRule type="expression" dxfId="4797" priority="850" stopIfTrue="1">
      <formula>IF($DC39&gt;$DC$34,1)</formula>
    </cfRule>
  </conditionalFormatting>
  <conditionalFormatting sqref="DD39:DD79">
    <cfRule type="expression" dxfId="4796" priority="849" stopIfTrue="1">
      <formula>IF($DD39&gt;$DD$34,1)</formula>
    </cfRule>
  </conditionalFormatting>
  <conditionalFormatting sqref="DE39:DE79">
    <cfRule type="expression" dxfId="4795" priority="848" stopIfTrue="1">
      <formula>IF($DE39&gt;$DE$34,1)</formula>
    </cfRule>
  </conditionalFormatting>
  <conditionalFormatting sqref="DF39">
    <cfRule type="expression" dxfId="4794" priority="847" stopIfTrue="1">
      <formula>IF($DF39&gt;$DF$34,1)</formula>
    </cfRule>
  </conditionalFormatting>
  <conditionalFormatting sqref="DG39:DG79">
    <cfRule type="expression" dxfId="4793" priority="846" stopIfTrue="1">
      <formula>IF($DG39&gt;$DG$34,1)</formula>
    </cfRule>
  </conditionalFormatting>
  <conditionalFormatting sqref="DH39:DH79">
    <cfRule type="expression" dxfId="4792" priority="845" stopIfTrue="1">
      <formula>IF($DH39&gt;$DH$34,1)</formula>
    </cfRule>
  </conditionalFormatting>
  <conditionalFormatting sqref="DI39:DI79">
    <cfRule type="expression" dxfId="4791" priority="844" stopIfTrue="1">
      <formula>IF($DI$39&gt;$DI$34,1)</formula>
    </cfRule>
  </conditionalFormatting>
  <conditionalFormatting sqref="DJ39:DJ79">
    <cfRule type="expression" dxfId="4790" priority="843" stopIfTrue="1">
      <formula>IF($DJ39&gt;$DJ$34,1)</formula>
    </cfRule>
  </conditionalFormatting>
  <conditionalFormatting sqref="DK39:DK79">
    <cfRule type="expression" dxfId="4789" priority="842" stopIfTrue="1">
      <formula>IF($DK39&gt;$DK$34,1)</formula>
    </cfRule>
  </conditionalFormatting>
  <conditionalFormatting sqref="DL39:DL79">
    <cfRule type="expression" dxfId="4788" priority="841" stopIfTrue="1">
      <formula>IF($DL$39&gt;$DL$34,1)</formula>
    </cfRule>
  </conditionalFormatting>
  <conditionalFormatting sqref="DM39:DM79">
    <cfRule type="expression" dxfId="4787" priority="840" stopIfTrue="1">
      <formula>IF($DM39&gt;$DM$34,1)</formula>
    </cfRule>
  </conditionalFormatting>
  <conditionalFormatting sqref="DN39:DN79">
    <cfRule type="expression" dxfId="4786" priority="839" stopIfTrue="1">
      <formula>IF($DN39&gt;$DN$34,1)</formula>
    </cfRule>
  </conditionalFormatting>
  <conditionalFormatting sqref="DO39:DO79">
    <cfRule type="expression" dxfId="4785" priority="838" stopIfTrue="1">
      <formula>IF($DO39&gt;$DO$34,1)</formula>
    </cfRule>
  </conditionalFormatting>
  <conditionalFormatting sqref="DP39:DP79">
    <cfRule type="expression" dxfId="4784" priority="837" stopIfTrue="1">
      <formula>IF($DP39&gt;$DP$34,1)</formula>
    </cfRule>
  </conditionalFormatting>
  <conditionalFormatting sqref="DQ39:DQ79">
    <cfRule type="expression" dxfId="4783" priority="836" stopIfTrue="1">
      <formula>IF($DQ39&gt;$DQ$34,1)</formula>
    </cfRule>
  </conditionalFormatting>
  <conditionalFormatting sqref="DR39:DR79">
    <cfRule type="expression" dxfId="4782" priority="835" stopIfTrue="1">
      <formula>IF($DR39&gt;$DR$34,1)</formula>
    </cfRule>
  </conditionalFormatting>
  <conditionalFormatting sqref="DS39:DS79">
    <cfRule type="expression" dxfId="4781" priority="834" stopIfTrue="1">
      <formula>IF($DS39&gt;$DS$34,1)</formula>
    </cfRule>
  </conditionalFormatting>
  <conditionalFormatting sqref="DT39:DT79">
    <cfRule type="expression" dxfId="4780" priority="833" stopIfTrue="1">
      <formula>IF($DT39&gt;$DT$34,1)</formula>
    </cfRule>
  </conditionalFormatting>
  <conditionalFormatting sqref="DU39:DU79">
    <cfRule type="expression" dxfId="4779" priority="832" stopIfTrue="1">
      <formula>IF($DU39&gt;$DU$34,1)</formula>
    </cfRule>
  </conditionalFormatting>
  <conditionalFormatting sqref="DV39:DV79">
    <cfRule type="expression" dxfId="4778" priority="831" stopIfTrue="1">
      <formula>IF($DV39&gt;$DV$34,1)</formula>
    </cfRule>
  </conditionalFormatting>
  <conditionalFormatting sqref="DW39:DW79">
    <cfRule type="expression" dxfId="4777" priority="830" stopIfTrue="1">
      <formula>IF($DW39&gt;$DW$34,1)</formula>
    </cfRule>
  </conditionalFormatting>
  <conditionalFormatting sqref="DX39:DX79">
    <cfRule type="expression" dxfId="4776" priority="829" stopIfTrue="1">
      <formula>IF($DX39&gt;$DX$34,1)</formula>
    </cfRule>
  </conditionalFormatting>
  <conditionalFormatting sqref="DY39:DY79">
    <cfRule type="expression" dxfId="4775" priority="828" stopIfTrue="1">
      <formula>IF($DY39&gt;$DY$34,1)</formula>
    </cfRule>
  </conditionalFormatting>
  <conditionalFormatting sqref="DZ39:DZ79">
    <cfRule type="expression" dxfId="4774" priority="827" stopIfTrue="1">
      <formula>IF($DZ39&gt;$DZ$34,1)</formula>
    </cfRule>
  </conditionalFormatting>
  <conditionalFormatting sqref="EA39:EA79">
    <cfRule type="expression" dxfId="4773" priority="826" stopIfTrue="1">
      <formula>IF($EA39&gt;$EA$34,1)</formula>
    </cfRule>
  </conditionalFormatting>
  <conditionalFormatting sqref="EB39:EB79">
    <cfRule type="expression" dxfId="4772" priority="825" stopIfTrue="1">
      <formula>IF($EB39&gt;$EB$34,1)</formula>
    </cfRule>
  </conditionalFormatting>
  <conditionalFormatting sqref="EC39:EC79">
    <cfRule type="expression" dxfId="4771" priority="824" stopIfTrue="1">
      <formula>IF($EC$39&gt;$EC$34,1)</formula>
    </cfRule>
  </conditionalFormatting>
  <conditionalFormatting sqref="ED39:ED79">
    <cfRule type="expression" dxfId="4770" priority="823" stopIfTrue="1">
      <formula>IF($ED39&gt;$ED$34,1)</formula>
    </cfRule>
  </conditionalFormatting>
  <conditionalFormatting sqref="CZ39:CZ79">
    <cfRule type="expression" dxfId="4769" priority="822" stopIfTrue="1">
      <formula>IF($CZ39&gt;$CZ$34,1)</formula>
    </cfRule>
  </conditionalFormatting>
  <conditionalFormatting sqref="EF39:EF79">
    <cfRule type="expression" dxfId="4768" priority="821" stopIfTrue="1">
      <formula>IF($EF39&gt;$EF$34,1)</formula>
    </cfRule>
  </conditionalFormatting>
  <conditionalFormatting sqref="EH39:EH79">
    <cfRule type="expression" dxfId="4767" priority="820" stopIfTrue="1">
      <formula>IF($EH39&gt;$EH$34,1)</formula>
    </cfRule>
  </conditionalFormatting>
  <conditionalFormatting sqref="EI39:EI79">
    <cfRule type="expression" dxfId="4766" priority="819" stopIfTrue="1">
      <formula>IF($EI39&gt;$EI$34,1)</formula>
    </cfRule>
  </conditionalFormatting>
  <conditionalFormatting sqref="EJ39:EJ79">
    <cfRule type="expression" dxfId="4765" priority="818" stopIfTrue="1">
      <formula>IF($EJ39&gt;$EJ$34,1)</formula>
    </cfRule>
  </conditionalFormatting>
  <conditionalFormatting sqref="EK39:EK79">
    <cfRule type="expression" dxfId="4764" priority="817" stopIfTrue="1">
      <formula>IF($EK39&gt;$EK$34,1)</formula>
    </cfRule>
  </conditionalFormatting>
  <conditionalFormatting sqref="EL39:EL79">
    <cfRule type="expression" dxfId="4763" priority="816" stopIfTrue="1">
      <formula>IF($EL39&gt;$EL$34,1)</formula>
    </cfRule>
  </conditionalFormatting>
  <conditionalFormatting sqref="EM39:EM79">
    <cfRule type="expression" dxfId="4762" priority="815" stopIfTrue="1">
      <formula>IF($EM39&gt;$EM$34,1)</formula>
    </cfRule>
  </conditionalFormatting>
  <conditionalFormatting sqref="EN39:EN79">
    <cfRule type="expression" dxfId="4761" priority="814" stopIfTrue="1">
      <formula>IF($EN39&gt;$EN$34,1)</formula>
    </cfRule>
  </conditionalFormatting>
  <conditionalFormatting sqref="EO39:EO79">
    <cfRule type="expression" dxfId="4760" priority="813" stopIfTrue="1">
      <formula>IF($EO39&gt;$EO$34,1)</formula>
    </cfRule>
  </conditionalFormatting>
  <conditionalFormatting sqref="EP39:EP79">
    <cfRule type="expression" dxfId="4759" priority="812" stopIfTrue="1">
      <formula>IF($EP$39&gt;$EP$34,1)</formula>
    </cfRule>
  </conditionalFormatting>
  <conditionalFormatting sqref="EQ39:EQ79">
    <cfRule type="expression" dxfId="4758" priority="811" stopIfTrue="1">
      <formula>IF($EQ39&gt;$EQ$34,1)</formula>
    </cfRule>
  </conditionalFormatting>
  <conditionalFormatting sqref="ER39:ER79">
    <cfRule type="expression" dxfId="4757" priority="810" stopIfTrue="1">
      <formula>IF($ER39&gt;$ER$34,1)</formula>
    </cfRule>
  </conditionalFormatting>
  <conditionalFormatting sqref="ES39:ES79">
    <cfRule type="expression" dxfId="4756" priority="809" stopIfTrue="1">
      <formula>IF($ES$39&gt;$ES$34,1)</formula>
    </cfRule>
  </conditionalFormatting>
  <conditionalFormatting sqref="ET39:ET79">
    <cfRule type="expression" dxfId="4755" priority="808" stopIfTrue="1">
      <formula>IF($ET39&gt;$ET$34,1)</formula>
    </cfRule>
  </conditionalFormatting>
  <conditionalFormatting sqref="EU39:EU79">
    <cfRule type="expression" dxfId="4754" priority="807" stopIfTrue="1">
      <formula>IF($EU39&gt;$EU$34,1)</formula>
    </cfRule>
  </conditionalFormatting>
  <conditionalFormatting sqref="EV39:EV79">
    <cfRule type="expression" dxfId="4753" priority="806" stopIfTrue="1">
      <formula>IF($EV39&gt;$EV$34,1)</formula>
    </cfRule>
  </conditionalFormatting>
  <conditionalFormatting sqref="EW39:EW79">
    <cfRule type="expression" dxfId="4752" priority="805" stopIfTrue="1">
      <formula>IF($EW39&gt;$EW$34,1)</formula>
    </cfRule>
  </conditionalFormatting>
  <conditionalFormatting sqref="EX39:EX79">
    <cfRule type="expression" dxfId="4751" priority="804" stopIfTrue="1">
      <formula>IF($EX39&gt;$EX$34,1)</formula>
    </cfRule>
  </conditionalFormatting>
  <conditionalFormatting sqref="EY39:EY79">
    <cfRule type="expression" dxfId="4750" priority="803" stopIfTrue="1">
      <formula>IF($EY39&gt;$EY$34,1)</formula>
    </cfRule>
  </conditionalFormatting>
  <conditionalFormatting sqref="EZ39:EZ79">
    <cfRule type="expression" dxfId="4749" priority="802" stopIfTrue="1">
      <formula>IF($EZ39&gt;$EZ$34,1)</formula>
    </cfRule>
  </conditionalFormatting>
  <conditionalFormatting sqref="FA39:FA79">
    <cfRule type="expression" dxfId="4748" priority="801" stopIfTrue="1">
      <formula>IF($FA39&gt;$FA$34,1)</formula>
    </cfRule>
  </conditionalFormatting>
  <conditionalFormatting sqref="FB39:FB79">
    <cfRule type="expression" dxfId="4747" priority="800" stopIfTrue="1">
      <formula>IF($FB39&gt;$FB$34,1)</formula>
    </cfRule>
  </conditionalFormatting>
  <conditionalFormatting sqref="FC39:FC79">
    <cfRule type="expression" dxfId="4746" priority="799" stopIfTrue="1">
      <formula>IF($FC39&gt;$FC$34,1)</formula>
    </cfRule>
  </conditionalFormatting>
  <conditionalFormatting sqref="FD39:FD79">
    <cfRule type="expression" dxfId="4745" priority="798" stopIfTrue="1">
      <formula>IF($FD39&gt;$FD$34,1)</formula>
    </cfRule>
  </conditionalFormatting>
  <conditionalFormatting sqref="FE39:FE79">
    <cfRule type="expression" dxfId="4744" priority="797" stopIfTrue="1">
      <formula>IF($FE39&gt;$FE$34,1)</formula>
    </cfRule>
  </conditionalFormatting>
  <conditionalFormatting sqref="FF39:FF79">
    <cfRule type="expression" dxfId="4743" priority="796" stopIfTrue="1">
      <formula>IF($FF39&gt;$FF$34,1)</formula>
    </cfRule>
  </conditionalFormatting>
  <conditionalFormatting sqref="FG39:FG79">
    <cfRule type="expression" dxfId="4742" priority="795" stopIfTrue="1">
      <formula>IF($FG39&gt;$FG$34,1)</formula>
    </cfRule>
  </conditionalFormatting>
  <conditionalFormatting sqref="FH39:FH79">
    <cfRule type="expression" dxfId="4741" priority="794" stopIfTrue="1">
      <formula>IF($FH39&gt;$FH$34,1)</formula>
    </cfRule>
  </conditionalFormatting>
  <conditionalFormatting sqref="FI39:FI79">
    <cfRule type="expression" dxfId="4740" priority="793" stopIfTrue="1">
      <formula>IF($FI39&gt;$FI$34,1)</formula>
    </cfRule>
  </conditionalFormatting>
  <conditionalFormatting sqref="FJ39:FJ79">
    <cfRule type="expression" dxfId="4739" priority="792" stopIfTrue="1">
      <formula>IF($FJ$39&gt;$FJ$34,1)</formula>
    </cfRule>
  </conditionalFormatting>
  <conditionalFormatting sqref="FK39:FK79">
    <cfRule type="expression" dxfId="4738" priority="791" stopIfTrue="1">
      <formula>IF($FK39&gt;$FK$34,1)</formula>
    </cfRule>
  </conditionalFormatting>
  <conditionalFormatting sqref="EG39:EG79">
    <cfRule type="expression" dxfId="4737" priority="790" stopIfTrue="1">
      <formula>IF($EG39&gt;$EG$34,1)</formula>
    </cfRule>
  </conditionalFormatting>
  <conditionalFormatting sqref="FM39:FM79">
    <cfRule type="expression" dxfId="4736" priority="789" stopIfTrue="1">
      <formula>IF($FM39&gt;$FM$34,1)</formula>
    </cfRule>
  </conditionalFormatting>
  <conditionalFormatting sqref="FO39:FO79">
    <cfRule type="expression" dxfId="4735" priority="788" stopIfTrue="1">
      <formula>IF($FO39&gt;$FO$34,1)</formula>
    </cfRule>
  </conditionalFormatting>
  <conditionalFormatting sqref="FP39:FP79">
    <cfRule type="expression" dxfId="4734" priority="787" stopIfTrue="1">
      <formula>IF($FP39&gt;$FP$34,1)</formula>
    </cfRule>
  </conditionalFormatting>
  <conditionalFormatting sqref="FQ39:FQ79">
    <cfRule type="expression" dxfId="4733" priority="786" stopIfTrue="1">
      <formula>IF($FQ39&gt;$FQ$34,1)</formula>
    </cfRule>
  </conditionalFormatting>
  <conditionalFormatting sqref="FR39:FR79">
    <cfRule type="expression" dxfId="4732" priority="785" stopIfTrue="1">
      <formula>IF($FR39&gt;$FR$34,1)</formula>
    </cfRule>
  </conditionalFormatting>
  <conditionalFormatting sqref="GA39:GA79">
    <cfRule type="expression" dxfId="4731" priority="784" stopIfTrue="1">
      <formula>IF($GA39&gt;$GA$34,1)</formula>
    </cfRule>
  </conditionalFormatting>
  <conditionalFormatting sqref="GB39:GB79">
    <cfRule type="expression" dxfId="4730" priority="783" stopIfTrue="1">
      <formula>IF($GB39&gt;$GB$34,1)</formula>
    </cfRule>
  </conditionalFormatting>
  <conditionalFormatting sqref="GC39:GC79">
    <cfRule type="expression" dxfId="4729" priority="782" stopIfTrue="1">
      <formula>IF($GC39&gt;$GC$34,1)</formula>
    </cfRule>
  </conditionalFormatting>
  <conditionalFormatting sqref="GD39:GD79">
    <cfRule type="expression" dxfId="4728" priority="781" stopIfTrue="1">
      <formula>IF($GD39&gt;$GD$34,1)</formula>
    </cfRule>
  </conditionalFormatting>
  <conditionalFormatting sqref="GE39:GE79">
    <cfRule type="expression" dxfId="4727" priority="780" stopIfTrue="1">
      <formula>IF($GE39&gt;$GE$34,1)</formula>
    </cfRule>
  </conditionalFormatting>
  <conditionalFormatting sqref="GF39:GF79">
    <cfRule type="expression" dxfId="4726" priority="779" stopIfTrue="1">
      <formula>IF($GF39&gt;$GF$34,1)</formula>
    </cfRule>
  </conditionalFormatting>
  <conditionalFormatting sqref="GG39:GG79">
    <cfRule type="expression" dxfId="4725" priority="778" stopIfTrue="1">
      <formula>IF($GG39&gt;$GG$34,1)</formula>
    </cfRule>
  </conditionalFormatting>
  <conditionalFormatting sqref="GH39:GH79">
    <cfRule type="expression" dxfId="4724" priority="777" stopIfTrue="1">
      <formula>IF($GH39&gt;$GH$34,1)</formula>
    </cfRule>
  </conditionalFormatting>
  <conditionalFormatting sqref="GI39:GI79">
    <cfRule type="expression" dxfId="4723" priority="776" stopIfTrue="1">
      <formula>IF($GI39&gt;$GI$34,1)</formula>
    </cfRule>
  </conditionalFormatting>
  <conditionalFormatting sqref="GJ39:GJ79">
    <cfRule type="expression" dxfId="4722" priority="775" stopIfTrue="1">
      <formula>IF($GJ39&gt;$GJ$34,1)</formula>
    </cfRule>
  </conditionalFormatting>
  <conditionalFormatting sqref="GK39:GK79">
    <cfRule type="expression" dxfId="4721" priority="774" stopIfTrue="1">
      <formula>IF($GK39&gt;$GK$34,1)</formula>
    </cfRule>
  </conditionalFormatting>
  <conditionalFormatting sqref="GL39:GL79">
    <cfRule type="expression" dxfId="4720" priority="773" stopIfTrue="1">
      <formula>IF($GL39&gt;$GL$34,1)</formula>
    </cfRule>
  </conditionalFormatting>
  <conditionalFormatting sqref="GM39:GM79">
    <cfRule type="expression" dxfId="4719" priority="772" stopIfTrue="1">
      <formula>IF($GM39&gt;$GM$34,1)</formula>
    </cfRule>
  </conditionalFormatting>
  <conditionalFormatting sqref="GN39:GN79">
    <cfRule type="expression" dxfId="4718" priority="771" stopIfTrue="1">
      <formula>IF($GN39&gt;$GN$34,1)</formula>
    </cfRule>
  </conditionalFormatting>
  <conditionalFormatting sqref="GO39:GO79">
    <cfRule type="expression" dxfId="4717" priority="770" stopIfTrue="1">
      <formula>IF($GO39&gt;$GO$34,1)</formula>
    </cfRule>
  </conditionalFormatting>
  <conditionalFormatting sqref="GP39:GP79">
    <cfRule type="expression" dxfId="4716" priority="769" stopIfTrue="1">
      <formula>IF(______gpI39&gt;$GP$34,1)</formula>
    </cfRule>
  </conditionalFormatting>
  <conditionalFormatting sqref="GQ39:GQ79">
    <cfRule type="expression" dxfId="4715" priority="768" stopIfTrue="1">
      <formula>IF($GQ$39&gt;$GQ$34,1)</formula>
    </cfRule>
  </conditionalFormatting>
  <conditionalFormatting sqref="GR39:GR79">
    <cfRule type="expression" dxfId="4714" priority="767" stopIfTrue="1">
      <formula>IF($GR39&gt;$GR$34,1)</formula>
    </cfRule>
  </conditionalFormatting>
  <conditionalFormatting sqref="FN39:FN79">
    <cfRule type="expression" dxfId="4713" priority="766" stopIfTrue="1">
      <formula>IF($FN39&gt;$FN$34,1)</formula>
    </cfRule>
  </conditionalFormatting>
  <conditionalFormatting sqref="GT39:GT78">
    <cfRule type="expression" dxfId="4712" priority="765" stopIfTrue="1">
      <formula>IF($GT39&gt;$GT$34,1)</formula>
    </cfRule>
  </conditionalFormatting>
  <conditionalFormatting sqref="GV39:GV78">
    <cfRule type="expression" dxfId="4711" priority="764" stopIfTrue="1">
      <formula>IF($GV39&gt;$GV$34,1)</formula>
    </cfRule>
  </conditionalFormatting>
  <conditionalFormatting sqref="GW39:GW78">
    <cfRule type="expression" dxfId="4710" priority="763" stopIfTrue="1">
      <formula>IF($GW39&gt;$GW$34,1)</formula>
    </cfRule>
  </conditionalFormatting>
  <conditionalFormatting sqref="HA39:HA78">
    <cfRule type="expression" dxfId="4709" priority="762" stopIfTrue="1">
      <formula>IF($HA39&gt;$HA$34,1)</formula>
    </cfRule>
  </conditionalFormatting>
  <conditionalFormatting sqref="HB39:HB78">
    <cfRule type="expression" dxfId="4708" priority="761" stopIfTrue="1">
      <formula>IF($HB39&gt;$HB$34,1)</formula>
    </cfRule>
  </conditionalFormatting>
  <conditionalFormatting sqref="HC39:HC78">
    <cfRule type="expression" dxfId="4707" priority="760" stopIfTrue="1">
      <formula>IF($HC39&gt;$HC$34,1)</formula>
    </cfRule>
  </conditionalFormatting>
  <conditionalFormatting sqref="HD39:HD78">
    <cfRule type="expression" dxfId="4706" priority="759" stopIfTrue="1">
      <formula>IF($HD$39&gt;$HD$34,1)</formula>
    </cfRule>
  </conditionalFormatting>
  <conditionalFormatting sqref="HE39:HE78">
    <cfRule type="expression" dxfId="4705" priority="758" stopIfTrue="1">
      <formula>IF($HE39&gt;$HE$34,1)</formula>
    </cfRule>
  </conditionalFormatting>
  <conditionalFormatting sqref="HF39:HF78">
    <cfRule type="expression" dxfId="4704" priority="757" stopIfTrue="1">
      <formula>IF($HF39&gt;$HF$34,1)</formula>
    </cfRule>
  </conditionalFormatting>
  <conditionalFormatting sqref="GZ39">
    <cfRule type="expression" dxfId="4703" priority="756" stopIfTrue="1">
      <formula>IF($GZ$39&gt;$GZ$34,1)</formula>
    </cfRule>
  </conditionalFormatting>
  <conditionalFormatting sqref="HH39:HH78">
    <cfRule type="expression" dxfId="4702" priority="755" stopIfTrue="1">
      <formula>IF($HH39&gt;$HH$34,1)</formula>
    </cfRule>
  </conditionalFormatting>
  <conditionalFormatting sqref="HI39:HI78">
    <cfRule type="expression" dxfId="4701" priority="754" stopIfTrue="1">
      <formula>IF($HI39&gt;$HI$34,1)</formula>
    </cfRule>
  </conditionalFormatting>
  <conditionalFormatting sqref="HJ39:HJ78">
    <cfRule type="expression" dxfId="4700" priority="753" stopIfTrue="1">
      <formula>IF($HJ39&gt;$HJ$34,1)</formula>
    </cfRule>
  </conditionalFormatting>
  <conditionalFormatting sqref="HK39:HK78">
    <cfRule type="expression" dxfId="4699" priority="752" stopIfTrue="1">
      <formula>IF($HK39&gt;$HK$34,1)</formula>
    </cfRule>
  </conditionalFormatting>
  <conditionalFormatting sqref="HL39:HL78">
    <cfRule type="expression" dxfId="4698" priority="751" stopIfTrue="1">
      <formula>IF($HL39&gt;$HL$34,1)</formula>
    </cfRule>
  </conditionalFormatting>
  <conditionalFormatting sqref="HM39:HM78">
    <cfRule type="expression" dxfId="4697" priority="750" stopIfTrue="1">
      <formula>IF($HM39&gt;$HM$34,1)</formula>
    </cfRule>
  </conditionalFormatting>
  <conditionalFormatting sqref="HN39:HN78">
    <cfRule type="expression" dxfId="4696" priority="749" stopIfTrue="1">
      <formula>IF($HN39&gt;$HN$34,1)</formula>
    </cfRule>
  </conditionalFormatting>
  <conditionalFormatting sqref="HO39:HO78">
    <cfRule type="expression" dxfId="4695" priority="748" stopIfTrue="1">
      <formula>IF($HO39&gt;$HO$34,1)</formula>
    </cfRule>
  </conditionalFormatting>
  <conditionalFormatting sqref="HP39:HP78">
    <cfRule type="expression" dxfId="4694" priority="747" stopIfTrue="1">
      <formula>IF($HP39&gt;$HP$34,1)</formula>
    </cfRule>
  </conditionalFormatting>
  <conditionalFormatting sqref="HQ39:HQ78">
    <cfRule type="expression" dxfId="4693" priority="746" stopIfTrue="1">
      <formula>IF($HQ39&gt;$HQ$34,1)</formula>
    </cfRule>
  </conditionalFormatting>
  <conditionalFormatting sqref="HR39:HR78">
    <cfRule type="expression" dxfId="4692" priority="745" stopIfTrue="1">
      <formula>IF($HR39&gt;$HR$34,1)</formula>
    </cfRule>
  </conditionalFormatting>
  <conditionalFormatting sqref="HS39:HS78">
    <cfRule type="expression" dxfId="4691" priority="744" stopIfTrue="1">
      <formula>IF($HS39&gt;$HS$34,1)</formula>
    </cfRule>
  </conditionalFormatting>
  <conditionalFormatting sqref="HT39:HT78">
    <cfRule type="expression" dxfId="4690" priority="743" stopIfTrue="1">
      <formula>IF($HT39&gt;$HT$34,1)</formula>
    </cfRule>
  </conditionalFormatting>
  <conditionalFormatting sqref="HU39:HU78">
    <cfRule type="expression" dxfId="4689" priority="742" stopIfTrue="1">
      <formula>IF($HU39&gt;$HU$34,1)</formula>
    </cfRule>
  </conditionalFormatting>
  <conditionalFormatting sqref="HV39:HV78">
    <cfRule type="expression" dxfId="4688" priority="741" stopIfTrue="1">
      <formula>IF($HV39&gt;$HV$34,1)</formula>
    </cfRule>
  </conditionalFormatting>
  <conditionalFormatting sqref="HW39:HW78">
    <cfRule type="expression" dxfId="4687" priority="740" stopIfTrue="1">
      <formula>IF($HW39&gt;$HW$34,1)</formula>
    </cfRule>
  </conditionalFormatting>
  <conditionalFormatting sqref="GU39:GU78">
    <cfRule type="expression" dxfId="4686" priority="739" stopIfTrue="1">
      <formula>IF($GU39&gt;$GU$34,1)</formula>
    </cfRule>
  </conditionalFormatting>
  <conditionalFormatting sqref="GX39:GX78">
    <cfRule type="expression" dxfId="4685" priority="738" stopIfTrue="1">
      <formula>IF($GX39&gt;$GX$34,1)</formula>
    </cfRule>
  </conditionalFormatting>
  <conditionalFormatting sqref="GY39:GY78">
    <cfRule type="expression" dxfId="4684" priority="737" stopIfTrue="1">
      <formula>IF($GY39&gt;$GY$34,1)</formula>
    </cfRule>
  </conditionalFormatting>
  <conditionalFormatting sqref="HG39:HG78">
    <cfRule type="expression" dxfId="4683" priority="736" stopIfTrue="1">
      <formula>IF($HG39&gt;$HG$34,1)</formula>
    </cfRule>
  </conditionalFormatting>
  <conditionalFormatting sqref="HX39:HX78">
    <cfRule type="expression" dxfId="4682" priority="735" stopIfTrue="1">
      <formula>IF($HX39&gt;$HX$34,1)</formula>
    </cfRule>
  </conditionalFormatting>
  <conditionalFormatting sqref="HY39:HY78">
    <cfRule type="expression" dxfId="4681" priority="734" stopIfTrue="1">
      <formula>IF($HY39&gt;$HY$34,1)</formula>
    </cfRule>
  </conditionalFormatting>
  <conditionalFormatting sqref="D39:D40">
    <cfRule type="expression" dxfId="4680" priority="733" stopIfTrue="1">
      <formula>IF($D39&gt;$D$34,1)</formula>
    </cfRule>
  </conditionalFormatting>
  <conditionalFormatting sqref="E39">
    <cfRule type="expression" dxfId="4679" priority="732" stopIfTrue="1">
      <formula>IF($E39&gt;$E$34,1)</formula>
    </cfRule>
  </conditionalFormatting>
  <conditionalFormatting sqref="H41">
    <cfRule type="expression" dxfId="4678" priority="731" stopIfTrue="1">
      <formula>IF($H41&gt;$H$34,1)</formula>
    </cfRule>
  </conditionalFormatting>
  <conditionalFormatting sqref="C13">
    <cfRule type="cellIs" dxfId="4677" priority="729" stopIfTrue="1" operator="lessThan">
      <formula>$C$7</formula>
    </cfRule>
    <cfRule type="cellIs" dxfId="4676" priority="730" stopIfTrue="1" operator="greaterThanOrEqual">
      <formula>$C$7</formula>
    </cfRule>
  </conditionalFormatting>
  <conditionalFormatting sqref="C14">
    <cfRule type="cellIs" dxfId="4675" priority="727" stopIfTrue="1" operator="lessThan">
      <formula>0.5*SUM(C10:C12)</formula>
    </cfRule>
    <cfRule type="cellIs" dxfId="4674" priority="728" stopIfTrue="1" operator="greaterThanOrEqual">
      <formula>0.5*SUM(C10:C12)</formula>
    </cfRule>
  </conditionalFormatting>
  <conditionalFormatting sqref="F39">
    <cfRule type="expression" dxfId="4673" priority="726" stopIfTrue="1">
      <formula>IF($F39&gt;$F$34,1)</formula>
    </cfRule>
  </conditionalFormatting>
  <conditionalFormatting sqref="AI44 AI59">
    <cfRule type="expression" dxfId="4672" priority="725" stopIfTrue="1">
      <formula>IF($AI44&gt;$AI$34,1)</formula>
    </cfRule>
  </conditionalFormatting>
  <conditionalFormatting sqref="AK43">
    <cfRule type="expression" dxfId="4671" priority="724" stopIfTrue="1">
      <formula>IF($AK43&gt;$AK$34,1)</formula>
    </cfRule>
  </conditionalFormatting>
  <conditionalFormatting sqref="BS46">
    <cfRule type="expression" dxfId="4670" priority="723" stopIfTrue="1">
      <formula>IF($BS46&gt;$BS$34,1)</formula>
    </cfRule>
  </conditionalFormatting>
  <conditionalFormatting sqref="BP39:BP78">
    <cfRule type="expression" dxfId="4669" priority="722" stopIfTrue="1">
      <formula>IF($BP40&gt;$BP$34,1)</formula>
    </cfRule>
  </conditionalFormatting>
  <conditionalFormatting sqref="BP79">
    <cfRule type="expression" dxfId="4668" priority="721" stopIfTrue="1">
      <formula>IF($BP81&gt;$BP$34,1)</formula>
    </cfRule>
  </conditionalFormatting>
  <conditionalFormatting sqref="AN37:BP37 BU37:CW37 DB37:ED37 EI37:FK37 FP37:GR37 GW37:HY37 G37:AI37">
    <cfRule type="cellIs" dxfId="4667" priority="718" stopIfTrue="1" operator="equal">
      <formula>"Completed"</formula>
    </cfRule>
    <cfRule type="cellIs" dxfId="4666" priority="719" stopIfTrue="1" operator="equal">
      <formula>"Delayed - amber"</formula>
    </cfRule>
    <cfRule type="cellIs" dxfId="4665" priority="720" stopIfTrue="1" operator="equal">
      <formula>"Delayed - red"</formula>
    </cfRule>
  </conditionalFormatting>
  <conditionalFormatting sqref="AJ39:AJ80">
    <cfRule type="expression" dxfId="4664" priority="715" stopIfTrue="1">
      <formula>NOT(ISERROR(SEARCH("No rating",AJ39)))</formula>
    </cfRule>
    <cfRule type="expression" dxfId="4663" priority="716" stopIfTrue="1">
      <formula>NOT(ISERROR(SEARCH("Green",AJ39)))</formula>
    </cfRule>
    <cfRule type="expression" dxfId="4662" priority="717" stopIfTrue="1">
      <formula>NOT(ISERROR(SEARCH("Amber",AJ39)))</formula>
    </cfRule>
  </conditionalFormatting>
  <conditionalFormatting sqref="AJ35 BQ35 CX35 EE35 FL35 GS35 HZ35">
    <cfRule type="expression" dxfId="4661" priority="712" stopIfTrue="1">
      <formula>NOT(ISERROR(SEARCH("Green",AJ35)))</formula>
    </cfRule>
    <cfRule type="expression" dxfId="4660" priority="713" stopIfTrue="1">
      <formula>NOT(ISERROR(SEARCH("Amber",AJ35)))</formula>
    </cfRule>
    <cfRule type="expression" dxfId="4659" priority="714" stopIfTrue="1">
      <formula>NOT(ISERROR(SEARCH("Red",AJ35)))</formula>
    </cfRule>
  </conditionalFormatting>
  <conditionalFormatting sqref="D41:D79">
    <cfRule type="expression" dxfId="4658" priority="711" stopIfTrue="1">
      <formula>IF($D41&gt;$D$34,1)</formula>
    </cfRule>
  </conditionalFormatting>
  <conditionalFormatting sqref="E40:E79">
    <cfRule type="expression" dxfId="4657" priority="710" stopIfTrue="1">
      <formula>IF($E40&gt;$E$34,1)</formula>
    </cfRule>
  </conditionalFormatting>
  <conditionalFormatting sqref="F40:F79">
    <cfRule type="expression" dxfId="4656" priority="709" stopIfTrue="1">
      <formula>IF($F40&gt;$F$34,1)</formula>
    </cfRule>
  </conditionalFormatting>
  <conditionalFormatting sqref="G39:G79">
    <cfRule type="expression" dxfId="4655" priority="708" stopIfTrue="1">
      <formula>IF($G39&gt;$G$34,1)</formula>
    </cfRule>
  </conditionalFormatting>
  <conditionalFormatting sqref="H39:H40 H42:H79">
    <cfRule type="expression" dxfId="4654" priority="707" stopIfTrue="1">
      <formula>IF($H39&gt;$H$34,1)</formula>
    </cfRule>
  </conditionalFormatting>
  <conditionalFormatting sqref="I39:I79">
    <cfRule type="expression" dxfId="4653" priority="706" stopIfTrue="1">
      <formula>IF($I39&gt;$I$34,1)</formula>
    </cfRule>
  </conditionalFormatting>
  <conditionalFormatting sqref="J39:J79">
    <cfRule type="expression" dxfId="4652" priority="705" stopIfTrue="1">
      <formula>IF($J39&gt;$J$34,1)</formula>
    </cfRule>
  </conditionalFormatting>
  <conditionalFormatting sqref="K39:K79">
    <cfRule type="expression" dxfId="4651" priority="704" stopIfTrue="1">
      <formula>IF($K39&gt;$K$34,1)</formula>
    </cfRule>
  </conditionalFormatting>
  <conditionalFormatting sqref="L39:L79">
    <cfRule type="expression" dxfId="4650" priority="703" stopIfTrue="1">
      <formula>IF($L39&gt;$L$34,1)</formula>
    </cfRule>
  </conditionalFormatting>
  <conditionalFormatting sqref="M39:M79">
    <cfRule type="expression" dxfId="4649" priority="702" stopIfTrue="1">
      <formula>IF($M39&gt;$M$34,1)</formula>
    </cfRule>
  </conditionalFormatting>
  <conditionalFormatting sqref="N39:N79">
    <cfRule type="expression" dxfId="4648" priority="701" stopIfTrue="1">
      <formula>IF($N39&gt;$N$34,1)</formula>
    </cfRule>
  </conditionalFormatting>
  <conditionalFormatting sqref="O39:O79">
    <cfRule type="expression" dxfId="4647" priority="700" stopIfTrue="1">
      <formula>IF($O39&gt;$O$34,1)</formula>
    </cfRule>
  </conditionalFormatting>
  <conditionalFormatting sqref="P39:P79">
    <cfRule type="expression" dxfId="4646" priority="699" stopIfTrue="1">
      <formula>IF($P39&gt;$P$34,1)</formula>
    </cfRule>
  </conditionalFormatting>
  <conditionalFormatting sqref="Q39:Q79">
    <cfRule type="expression" dxfId="4645" priority="698" stopIfTrue="1">
      <formula>IF($Q39&gt;$Q$34,1)</formula>
    </cfRule>
  </conditionalFormatting>
  <conditionalFormatting sqref="R39:R79">
    <cfRule type="expression" dxfId="4644" priority="697" stopIfTrue="1">
      <formula>IF($R39&gt;$R$34,1)</formula>
    </cfRule>
  </conditionalFormatting>
  <conditionalFormatting sqref="S39:S79">
    <cfRule type="expression" dxfId="4643" priority="696" stopIfTrue="1">
      <formula>IF($S39&gt;$S$34,1)</formula>
    </cfRule>
  </conditionalFormatting>
  <conditionalFormatting sqref="T39:T79">
    <cfRule type="expression" dxfId="4642" priority="695" stopIfTrue="1">
      <formula>IF($T39&gt;$T$34,1)</formula>
    </cfRule>
  </conditionalFormatting>
  <conditionalFormatting sqref="U39:U79">
    <cfRule type="expression" dxfId="4641" priority="694" stopIfTrue="1">
      <formula>IF($U39&gt;$U$34,1)</formula>
    </cfRule>
  </conditionalFormatting>
  <conditionalFormatting sqref="V39:V79">
    <cfRule type="expression" dxfId="4640" priority="693" stopIfTrue="1">
      <formula>IF($V39&gt;$V$34,1)</formula>
    </cfRule>
  </conditionalFormatting>
  <conditionalFormatting sqref="W39:W79">
    <cfRule type="expression" dxfId="4639" priority="692" stopIfTrue="1">
      <formula>IF($W39&gt;$W$34,1)</formula>
    </cfRule>
  </conditionalFormatting>
  <conditionalFormatting sqref="X39:X78">
    <cfRule type="expression" dxfId="4638" priority="691" stopIfTrue="1">
      <formula>IF($X39&gt;$X$34,1)</formula>
    </cfRule>
  </conditionalFormatting>
  <conditionalFormatting sqref="Y39:Y78">
    <cfRule type="expression" dxfId="4637" priority="690" stopIfTrue="1">
      <formula>IF($Y39&gt;$Y$34,1)</formula>
    </cfRule>
  </conditionalFormatting>
  <conditionalFormatting sqref="Z39:Z78">
    <cfRule type="expression" dxfId="4636" priority="689" stopIfTrue="1">
      <formula>IF($Z39&gt;$Z$34,1)</formula>
    </cfRule>
  </conditionalFormatting>
  <conditionalFormatting sqref="AA39:AA78">
    <cfRule type="expression" dxfId="4635" priority="688" stopIfTrue="1">
      <formula>IF($AA39&gt;$AA$34,1)</formula>
    </cfRule>
  </conditionalFormatting>
  <conditionalFormatting sqref="AB39:AB79">
    <cfRule type="expression" dxfId="4634" priority="687" stopIfTrue="1">
      <formula>IF($AB39&gt;$AB$34,1)</formula>
    </cfRule>
  </conditionalFormatting>
  <conditionalFormatting sqref="AC39:AC79">
    <cfRule type="expression" dxfId="4633" priority="686" stopIfTrue="1">
      <formula>IF($AC39&gt;$AC$34,1)</formula>
    </cfRule>
  </conditionalFormatting>
  <conditionalFormatting sqref="AD39:AD79">
    <cfRule type="expression" dxfId="4632" priority="685" stopIfTrue="1">
      <formula>IF($AD39&gt;$AD$34,1)</formula>
    </cfRule>
  </conditionalFormatting>
  <conditionalFormatting sqref="AE39:AE79">
    <cfRule type="expression" dxfId="4631" priority="684" stopIfTrue="1">
      <formula>IF($AE39&gt;$AE$34,1)</formula>
    </cfRule>
  </conditionalFormatting>
  <conditionalFormatting sqref="AF39:AF79">
    <cfRule type="expression" dxfId="4630" priority="683" stopIfTrue="1">
      <formula>IF($AF39&gt;$AF$34,1)</formula>
    </cfRule>
  </conditionalFormatting>
  <conditionalFormatting sqref="AG39:AG79">
    <cfRule type="expression" dxfId="4629" priority="682" stopIfTrue="1">
      <formula>IF($AG39&gt;$AG$34,1)</formula>
    </cfRule>
  </conditionalFormatting>
  <conditionalFormatting sqref="AK39:AK42 AK44:AK79">
    <cfRule type="expression" dxfId="4628" priority="681" stopIfTrue="1">
      <formula>IF($AK39&gt;$AK$34,1)</formula>
    </cfRule>
  </conditionalFormatting>
  <conditionalFormatting sqref="AL39:AL79">
    <cfRule type="expression" dxfId="4627" priority="680" stopIfTrue="1">
      <formula>IF($AL39&gt;$AL$34,1)</formula>
    </cfRule>
  </conditionalFormatting>
  <conditionalFormatting sqref="GV79 AM39:AM79">
    <cfRule type="expression" dxfId="4626" priority="679" stopIfTrue="1">
      <formula>IF($AM39&gt;$AM$34,1)</formula>
    </cfRule>
  </conditionalFormatting>
  <conditionalFormatting sqref="AN39:AN79">
    <cfRule type="expression" dxfId="4625" priority="678" stopIfTrue="1">
      <formula>IF($AN39&gt;$AN$34,1)</formula>
    </cfRule>
  </conditionalFormatting>
  <conditionalFormatting sqref="AO39:AO79">
    <cfRule type="expression" dxfId="4624" priority="677" stopIfTrue="1">
      <formula>IF($AO39&gt;$AO$34,1)</formula>
    </cfRule>
  </conditionalFormatting>
  <conditionalFormatting sqref="AP39:AP79">
    <cfRule type="expression" dxfId="4623" priority="676" stopIfTrue="1">
      <formula>IF($AP39&gt;$AP$34,1)</formula>
    </cfRule>
  </conditionalFormatting>
  <conditionalFormatting sqref="AQ39:AQ79">
    <cfRule type="expression" dxfId="4622" priority="675" stopIfTrue="1">
      <formula>IF($AQ39&gt;$AQ$34,1)</formula>
    </cfRule>
  </conditionalFormatting>
  <conditionalFormatting sqref="AR39:AR79">
    <cfRule type="expression" dxfId="4621" priority="674" stopIfTrue="1">
      <formula>IF($AR39&gt;$AR$34,1)</formula>
    </cfRule>
  </conditionalFormatting>
  <conditionalFormatting sqref="AS39:AS79">
    <cfRule type="expression" dxfId="4620" priority="673" stopIfTrue="1">
      <formula>IF($AS39&gt;$AS$34,1)</formula>
    </cfRule>
  </conditionalFormatting>
  <conditionalFormatting sqref="AT39:AT79">
    <cfRule type="expression" dxfId="4619" priority="672" stopIfTrue="1">
      <formula>IF($AT39&gt;$AT$34,1)</formula>
    </cfRule>
  </conditionalFormatting>
  <conditionalFormatting sqref="AU39:AU79">
    <cfRule type="expression" dxfId="4618" priority="671" stopIfTrue="1">
      <formula>IF($AU39&gt;$AU$34,1)</formula>
    </cfRule>
  </conditionalFormatting>
  <conditionalFormatting sqref="AV39:AV79">
    <cfRule type="expression" dxfId="4617" priority="670" stopIfTrue="1">
      <formula>IF($AV39&gt;$AV$34,1)</formula>
    </cfRule>
  </conditionalFormatting>
  <conditionalFormatting sqref="AW39:AW79">
    <cfRule type="expression" dxfId="4616" priority="669" stopIfTrue="1">
      <formula>IF($AW39&gt;$AW$34,1)</formula>
    </cfRule>
  </conditionalFormatting>
  <conditionalFormatting sqref="AX39:AX79">
    <cfRule type="expression" dxfId="4615" priority="668" stopIfTrue="1">
      <formula>IF($AX39&gt;$AX$34,1)</formula>
    </cfRule>
  </conditionalFormatting>
  <conditionalFormatting sqref="AY39:AY79">
    <cfRule type="expression" dxfId="4614" priority="667" stopIfTrue="1">
      <formula>IF($AY39&gt;$AY$34,1)</formula>
    </cfRule>
  </conditionalFormatting>
  <conditionalFormatting sqref="AZ39:AZ79">
    <cfRule type="expression" dxfId="4613" priority="666" stopIfTrue="1">
      <formula>IF($AZ39&gt;$AZ$34,1)</formula>
    </cfRule>
  </conditionalFormatting>
  <conditionalFormatting sqref="BA39:BA79">
    <cfRule type="expression" dxfId="4612" priority="665" stopIfTrue="1">
      <formula>IF($BA39&gt;$BA$34,1)</formula>
    </cfRule>
  </conditionalFormatting>
  <conditionalFormatting sqref="BB39:BB79">
    <cfRule type="expression" dxfId="4611" priority="664" stopIfTrue="1">
      <formula>IF($BB39&gt;$BB$34,1)</formula>
    </cfRule>
  </conditionalFormatting>
  <conditionalFormatting sqref="BC39:BC79">
    <cfRule type="expression" dxfId="4610" priority="663" stopIfTrue="1">
      <formula>IF($BC39&gt;$BC$34,1)</formula>
    </cfRule>
  </conditionalFormatting>
  <conditionalFormatting sqref="BD39:BD79">
    <cfRule type="expression" dxfId="4609" priority="662" stopIfTrue="1">
      <formula>IF($BD39&gt;$BD$34,1)</formula>
    </cfRule>
  </conditionalFormatting>
  <conditionalFormatting sqref="BE39:BE79">
    <cfRule type="expression" dxfId="4608" priority="661" stopIfTrue="1">
      <formula>IF($BE39&gt;$BE$34,1)</formula>
    </cfRule>
  </conditionalFormatting>
  <conditionalFormatting sqref="BF39:BF79">
    <cfRule type="expression" dxfId="4607" priority="660" stopIfTrue="1">
      <formula>IF($BF39&gt;$BF$34,1)</formula>
    </cfRule>
  </conditionalFormatting>
  <conditionalFormatting sqref="BG39:BG79">
    <cfRule type="expression" dxfId="4606" priority="659" stopIfTrue="1">
      <formula>IF($BG39&gt;$BG$34,1)</formula>
    </cfRule>
  </conditionalFormatting>
  <conditionalFormatting sqref="BH39:BH79">
    <cfRule type="expression" dxfId="4605" priority="658" stopIfTrue="1">
      <formula>IF($BH39&gt;$BH$34,1)</formula>
    </cfRule>
  </conditionalFormatting>
  <conditionalFormatting sqref="BI39:BI79">
    <cfRule type="expression" dxfId="4604" priority="657" stopIfTrue="1">
      <formula>IF($BI39&gt;$BI$34,1)</formula>
    </cfRule>
  </conditionalFormatting>
  <conditionalFormatting sqref="BJ39:BJ79">
    <cfRule type="expression" dxfId="4603" priority="656" stopIfTrue="1">
      <formula>IF($BJ39&gt;$BJ$34,1)</formula>
    </cfRule>
  </conditionalFormatting>
  <conditionalFormatting sqref="BK39:BK79">
    <cfRule type="expression" dxfId="4602" priority="655" stopIfTrue="1">
      <formula>IF($BK39&gt;$BK$34,1)</formula>
    </cfRule>
  </conditionalFormatting>
  <conditionalFormatting sqref="BL39:BL79">
    <cfRule type="expression" dxfId="4601" priority="654" stopIfTrue="1">
      <formula>IF($BL39&gt;$BL$34,1)</formula>
    </cfRule>
  </conditionalFormatting>
  <conditionalFormatting sqref="BM39:BM79">
    <cfRule type="expression" dxfId="4600" priority="653" stopIfTrue="1">
      <formula>IF($BM39&gt;$BM$34,1)</formula>
    </cfRule>
  </conditionalFormatting>
  <conditionalFormatting sqref="BN39:BN79">
    <cfRule type="expression" dxfId="4599" priority="652" stopIfTrue="1">
      <formula>IF($BN39&gt;$BN$34,1)</formula>
    </cfRule>
  </conditionalFormatting>
  <conditionalFormatting sqref="BR39:BR79">
    <cfRule type="expression" dxfId="4598" priority="651" stopIfTrue="1">
      <formula>IF($BR39&gt;$BR$34,1)</formula>
    </cfRule>
  </conditionalFormatting>
  <conditionalFormatting sqref="BS39:BS45 BS47:BS79">
    <cfRule type="expression" dxfId="4597" priority="650" stopIfTrue="1">
      <formula>IF($BS39&gt;$BS$34,1)</formula>
    </cfRule>
  </conditionalFormatting>
  <conditionalFormatting sqref="BT39:BT79">
    <cfRule type="expression" dxfId="4596" priority="649" stopIfTrue="1">
      <formula>IF($BT39&gt;$BT$34,1)</formula>
    </cfRule>
  </conditionalFormatting>
  <conditionalFormatting sqref="BU39:BU79">
    <cfRule type="expression" dxfId="4595" priority="648" stopIfTrue="1">
      <formula>IF($BU39&gt;$BU$34,1)</formula>
    </cfRule>
  </conditionalFormatting>
  <conditionalFormatting sqref="BV39:BV79">
    <cfRule type="expression" dxfId="4594" priority="647" stopIfTrue="1">
      <formula>IF($BV39&gt;$BV$34,1)</formula>
    </cfRule>
  </conditionalFormatting>
  <conditionalFormatting sqref="BW39:BW79">
    <cfRule type="expression" dxfId="4593" priority="646" stopIfTrue="1">
      <formula>IF($BW39&gt;$BW$34,1)</formula>
    </cfRule>
  </conditionalFormatting>
  <conditionalFormatting sqref="BX39:BX79">
    <cfRule type="expression" dxfId="4592" priority="645" stopIfTrue="1">
      <formula>IF($BX39&gt;$BX$34,1)</formula>
    </cfRule>
  </conditionalFormatting>
  <conditionalFormatting sqref="BY39:BY79">
    <cfRule type="expression" dxfId="4591" priority="644" stopIfTrue="1">
      <formula>IF($BY39&gt;$BY$34,1)</formula>
    </cfRule>
  </conditionalFormatting>
  <conditionalFormatting sqref="BZ39:BZ79">
    <cfRule type="expression" dxfId="4590" priority="643" stopIfTrue="1">
      <formula>IF($BZ39&gt;$BZ$34,1)</formula>
    </cfRule>
  </conditionalFormatting>
  <conditionalFormatting sqref="CA39:CA79">
    <cfRule type="expression" dxfId="4589" priority="642" stopIfTrue="1">
      <formula>IF($CA39&gt;$CA$34,1)</formula>
    </cfRule>
  </conditionalFormatting>
  <conditionalFormatting sqref="CB39:CB79">
    <cfRule type="expression" dxfId="4588" priority="641" stopIfTrue="1">
      <formula>IF($CB$39&gt;$CB$34,1)</formula>
    </cfRule>
  </conditionalFormatting>
  <conditionalFormatting sqref="CC39:CC79">
    <cfRule type="expression" dxfId="4587" priority="640" stopIfTrue="1">
      <formula>IF($CC39&gt;$CC$34,1)</formula>
    </cfRule>
  </conditionalFormatting>
  <conditionalFormatting sqref="CD39:CD79">
    <cfRule type="expression" dxfId="4586" priority="639" stopIfTrue="1">
      <formula>IF($CD39&gt;$CD$34,1)</formula>
    </cfRule>
  </conditionalFormatting>
  <conditionalFormatting sqref="CE39:CE79">
    <cfRule type="expression" dxfId="4585" priority="638" stopIfTrue="1">
      <formula>IF($CE39&gt;$CE$34,1)</formula>
    </cfRule>
  </conditionalFormatting>
  <conditionalFormatting sqref="CF39:CF79">
    <cfRule type="expression" dxfId="4584" priority="637" stopIfTrue="1">
      <formula>IF($CF39&gt;$CF$34,1)</formula>
    </cfRule>
  </conditionalFormatting>
  <conditionalFormatting sqref="CG39:CG79">
    <cfRule type="expression" dxfId="4583" priority="636" stopIfTrue="1">
      <formula>IF($CG39&gt;$CG$34,1)</formula>
    </cfRule>
  </conditionalFormatting>
  <conditionalFormatting sqref="CH39:CH79">
    <cfRule type="expression" dxfId="4582" priority="635" stopIfTrue="1">
      <formula>IF($CH39&gt;$CH$34,1)</formula>
    </cfRule>
  </conditionalFormatting>
  <conditionalFormatting sqref="CI39:CI79">
    <cfRule type="expression" dxfId="4581" priority="634" stopIfTrue="1">
      <formula>IF($CI39&gt;$CI$34,1)</formula>
    </cfRule>
  </conditionalFormatting>
  <conditionalFormatting sqref="CJ39:CJ79">
    <cfRule type="expression" dxfId="4580" priority="633" stopIfTrue="1">
      <formula>IF($CJ39&gt;$CJ$34,1)</formula>
    </cfRule>
  </conditionalFormatting>
  <conditionalFormatting sqref="CK39:CK79">
    <cfRule type="expression" dxfId="4579" priority="632" stopIfTrue="1">
      <formula>IF($CK39&gt;$CK$34,1)</formula>
    </cfRule>
  </conditionalFormatting>
  <conditionalFormatting sqref="CL39:CL79">
    <cfRule type="expression" dxfId="4578" priority="631" stopIfTrue="1">
      <formula>IF($CL39&gt;$CL$34,1)</formula>
    </cfRule>
  </conditionalFormatting>
  <conditionalFormatting sqref="CM39:CM79">
    <cfRule type="expression" dxfId="4577" priority="630" stopIfTrue="1">
      <formula>IF($CM39&gt;$CM$34,1)</formula>
    </cfRule>
  </conditionalFormatting>
  <conditionalFormatting sqref="CN39:CN79">
    <cfRule type="expression" dxfId="4576" priority="629" stopIfTrue="1">
      <formula>IF($CN39&gt;$CN$34,1)</formula>
    </cfRule>
  </conditionalFormatting>
  <conditionalFormatting sqref="CO39:CO79">
    <cfRule type="expression" dxfId="4575" priority="628" stopIfTrue="1">
      <formula>IF($CO39&gt;$CO$34,1)</formula>
    </cfRule>
  </conditionalFormatting>
  <conditionalFormatting sqref="CP39:CP79">
    <cfRule type="expression" dxfId="4574" priority="627" stopIfTrue="1">
      <formula>IF($CP39&gt;$CP$34,1)</formula>
    </cfRule>
  </conditionalFormatting>
  <conditionalFormatting sqref="CQ39:CQ79">
    <cfRule type="expression" dxfId="4573" priority="626" stopIfTrue="1">
      <formula>IF($CQ39&gt;$CQ$34,1)</formula>
    </cfRule>
  </conditionalFormatting>
  <conditionalFormatting sqref="CR39:CR79">
    <cfRule type="expression" dxfId="4572" priority="625" stopIfTrue="1">
      <formula>IF($CR39&gt;$CR$34,1)</formula>
    </cfRule>
  </conditionalFormatting>
  <conditionalFormatting sqref="CS39:CS79">
    <cfRule type="expression" dxfId="4571" priority="624" stopIfTrue="1">
      <formula>IF($CS39&gt;$CS$34,1)</formula>
    </cfRule>
  </conditionalFormatting>
  <conditionalFormatting sqref="CT39:CT79">
    <cfRule type="expression" dxfId="4570" priority="623" stopIfTrue="1">
      <formula>IF($CT39&gt;$CT$34,1)</formula>
    </cfRule>
  </conditionalFormatting>
  <conditionalFormatting sqref="CU39:CU79">
    <cfRule type="expression" dxfId="4569" priority="622" stopIfTrue="1">
      <formula>IF($CU39&gt;$CU$34,1)</formula>
    </cfRule>
  </conditionalFormatting>
  <conditionalFormatting sqref="CV39:CV79">
    <cfRule type="expression" dxfId="4568" priority="621" stopIfTrue="1">
      <formula>IF($CV39&gt;$CV$34,1)</formula>
    </cfRule>
  </conditionalFormatting>
  <conditionalFormatting sqref="CW39:CW79">
    <cfRule type="expression" dxfId="4567" priority="620" stopIfTrue="1">
      <formula>IF($CW39&gt;$CW$34,1)</formula>
    </cfRule>
  </conditionalFormatting>
  <conditionalFormatting sqref="BO39:BO79">
    <cfRule type="expression" dxfId="4566" priority="619" stopIfTrue="1">
      <formula>IF($BO39&gt;$BO$34,1)</formula>
    </cfRule>
  </conditionalFormatting>
  <conditionalFormatting sqref="AH39:AH79">
    <cfRule type="expression" dxfId="4565" priority="618" stopIfTrue="1">
      <formula>IF($AH39&gt;$AH$34,1)</formula>
    </cfRule>
  </conditionalFormatting>
  <conditionalFormatting sqref="AI39:AI43 AI45:AI58 AI60:AI79">
    <cfRule type="expression" dxfId="4564" priority="617" stopIfTrue="1">
      <formula>IF($AI39&gt;$AI$34,1)</formula>
    </cfRule>
  </conditionalFormatting>
  <conditionalFormatting sqref="CY39:CY79">
    <cfRule type="expression" dxfId="4563" priority="616" stopIfTrue="1">
      <formula>IF($CY39&gt;$CY$34,1)</formula>
    </cfRule>
  </conditionalFormatting>
  <conditionalFormatting sqref="DA39:DA79">
    <cfRule type="expression" dxfId="4562" priority="615" stopIfTrue="1">
      <formula>IF($DA39&gt;$DA$34,1)</formula>
    </cfRule>
  </conditionalFormatting>
  <conditionalFormatting sqref="DB39:DB79">
    <cfRule type="expression" dxfId="4561" priority="614" stopIfTrue="1">
      <formula>IF($DB39&gt;$DB$34,1)</formula>
    </cfRule>
  </conditionalFormatting>
  <conditionalFormatting sqref="DC39:DC79">
    <cfRule type="expression" dxfId="4560" priority="613" stopIfTrue="1">
      <formula>IF($DC39&gt;$DC$34,1)</formula>
    </cfRule>
  </conditionalFormatting>
  <conditionalFormatting sqref="DD39:DD79">
    <cfRule type="expression" dxfId="4559" priority="612" stopIfTrue="1">
      <formula>IF($DD39&gt;$DD$34,1)</formula>
    </cfRule>
  </conditionalFormatting>
  <conditionalFormatting sqref="DE39:DE79">
    <cfRule type="expression" dxfId="4558" priority="611" stopIfTrue="1">
      <formula>IF($DE39&gt;$DE$34,1)</formula>
    </cfRule>
  </conditionalFormatting>
  <conditionalFormatting sqref="DF39">
    <cfRule type="expression" dxfId="4557" priority="610" stopIfTrue="1">
      <formula>IF($DF39&gt;$DF$34,1)</formula>
    </cfRule>
  </conditionalFormatting>
  <conditionalFormatting sqref="DG39:DG79">
    <cfRule type="expression" dxfId="4556" priority="609" stopIfTrue="1">
      <formula>IF($DG39&gt;$DG$34,1)</formula>
    </cfRule>
  </conditionalFormatting>
  <conditionalFormatting sqref="DH39:DH79">
    <cfRule type="expression" dxfId="4555" priority="608" stopIfTrue="1">
      <formula>IF($DH39&gt;$DH$34,1)</formula>
    </cfRule>
  </conditionalFormatting>
  <conditionalFormatting sqref="DI39:DI79">
    <cfRule type="expression" dxfId="4554" priority="607" stopIfTrue="1">
      <formula>IF($DI$39&gt;$DI$34,1)</formula>
    </cfRule>
  </conditionalFormatting>
  <conditionalFormatting sqref="DJ39:DJ79">
    <cfRule type="expression" dxfId="4553" priority="606" stopIfTrue="1">
      <formula>IF($DJ39&gt;$DJ$34,1)</formula>
    </cfRule>
  </conditionalFormatting>
  <conditionalFormatting sqref="DK39:DK79">
    <cfRule type="expression" dxfId="4552" priority="605" stopIfTrue="1">
      <formula>IF($DK39&gt;$DK$34,1)</formula>
    </cfRule>
  </conditionalFormatting>
  <conditionalFormatting sqref="DL39:DL79">
    <cfRule type="expression" dxfId="4551" priority="604" stopIfTrue="1">
      <formula>IF($DL$39&gt;$DL$34,1)</formula>
    </cfRule>
  </conditionalFormatting>
  <conditionalFormatting sqref="DM39:DM79">
    <cfRule type="expression" dxfId="4550" priority="603" stopIfTrue="1">
      <formula>IF($DM39&gt;$DM$34,1)</formula>
    </cfRule>
  </conditionalFormatting>
  <conditionalFormatting sqref="DN39:DN79">
    <cfRule type="expression" dxfId="4549" priority="602" stopIfTrue="1">
      <formula>IF($DN39&gt;$DN$34,1)</formula>
    </cfRule>
  </conditionalFormatting>
  <conditionalFormatting sqref="DO39:DO79">
    <cfRule type="expression" dxfId="4548" priority="601" stopIfTrue="1">
      <formula>IF($DO39&gt;$DO$34,1)</formula>
    </cfRule>
  </conditionalFormatting>
  <conditionalFormatting sqref="DP39:DP79">
    <cfRule type="expression" dxfId="4547" priority="600" stopIfTrue="1">
      <formula>IF($DP39&gt;$DP$34,1)</formula>
    </cfRule>
  </conditionalFormatting>
  <conditionalFormatting sqref="DQ39:DQ79">
    <cfRule type="expression" dxfId="4546" priority="599" stopIfTrue="1">
      <formula>IF($DQ39&gt;$DQ$34,1)</formula>
    </cfRule>
  </conditionalFormatting>
  <conditionalFormatting sqref="DR39:DR79">
    <cfRule type="expression" dxfId="4545" priority="598" stopIfTrue="1">
      <formula>IF($DR39&gt;$DR$34,1)</formula>
    </cfRule>
  </conditionalFormatting>
  <conditionalFormatting sqref="DS39:DS79">
    <cfRule type="expression" dxfId="4544" priority="597" stopIfTrue="1">
      <formula>IF($DS39&gt;$DS$34,1)</formula>
    </cfRule>
  </conditionalFormatting>
  <conditionalFormatting sqref="DT39:DT79">
    <cfRule type="expression" dxfId="4543" priority="596" stopIfTrue="1">
      <formula>IF($DT39&gt;$DT$34,1)</formula>
    </cfRule>
  </conditionalFormatting>
  <conditionalFormatting sqref="DU39:DU79">
    <cfRule type="expression" dxfId="4542" priority="595" stopIfTrue="1">
      <formula>IF($DU39&gt;$DU$34,1)</formula>
    </cfRule>
  </conditionalFormatting>
  <conditionalFormatting sqref="DV39:DV79">
    <cfRule type="expression" dxfId="4541" priority="594" stopIfTrue="1">
      <formula>IF($DV39&gt;$DV$34,1)</formula>
    </cfRule>
  </conditionalFormatting>
  <conditionalFormatting sqref="DW39:DW79">
    <cfRule type="expression" dxfId="4540" priority="593" stopIfTrue="1">
      <formula>IF($DW39&gt;$DW$34,1)</formula>
    </cfRule>
  </conditionalFormatting>
  <conditionalFormatting sqref="DX39:DX79">
    <cfRule type="expression" dxfId="4539" priority="592" stopIfTrue="1">
      <formula>IF($DX39&gt;$DX$34,1)</formula>
    </cfRule>
  </conditionalFormatting>
  <conditionalFormatting sqref="DY39:DY79">
    <cfRule type="expression" dxfId="4538" priority="591" stopIfTrue="1">
      <formula>IF($DY39&gt;$DY$34,1)</formula>
    </cfRule>
  </conditionalFormatting>
  <conditionalFormatting sqref="DZ39:DZ79">
    <cfRule type="expression" dxfId="4537" priority="590" stopIfTrue="1">
      <formula>IF($DZ39&gt;$DZ$34,1)</formula>
    </cfRule>
  </conditionalFormatting>
  <conditionalFormatting sqref="EA39:EA79">
    <cfRule type="expression" dxfId="4536" priority="589" stopIfTrue="1">
      <formula>IF($EA39&gt;$EA$34,1)</formula>
    </cfRule>
  </conditionalFormatting>
  <conditionalFormatting sqref="EB39:EB79">
    <cfRule type="expression" dxfId="4535" priority="588" stopIfTrue="1">
      <formula>IF($EB39&gt;$EB$34,1)</formula>
    </cfRule>
  </conditionalFormatting>
  <conditionalFormatting sqref="EC39:EC79">
    <cfRule type="expression" dxfId="4534" priority="587" stopIfTrue="1">
      <formula>IF($EC$39&gt;$EC$34,1)</formula>
    </cfRule>
  </conditionalFormatting>
  <conditionalFormatting sqref="ED39:ED79">
    <cfRule type="expression" dxfId="4533" priority="586" stopIfTrue="1">
      <formula>IF($ED39&gt;$ED$34,1)</formula>
    </cfRule>
  </conditionalFormatting>
  <conditionalFormatting sqref="CZ39:CZ79">
    <cfRule type="expression" dxfId="4532" priority="585" stopIfTrue="1">
      <formula>IF($CZ39&gt;$CZ$34,1)</formula>
    </cfRule>
  </conditionalFormatting>
  <conditionalFormatting sqref="EF39:EF79">
    <cfRule type="expression" dxfId="4531" priority="584" stopIfTrue="1">
      <formula>IF($EF39&gt;$EF$34,1)</formula>
    </cfRule>
  </conditionalFormatting>
  <conditionalFormatting sqref="EH39:EH79">
    <cfRule type="expression" dxfId="4530" priority="583" stopIfTrue="1">
      <formula>IF($EH39&gt;$EH$34,1)</formula>
    </cfRule>
  </conditionalFormatting>
  <conditionalFormatting sqref="EI39:EI79">
    <cfRule type="expression" dxfId="4529" priority="582" stopIfTrue="1">
      <formula>IF($EI39&gt;$EI$34,1)</formula>
    </cfRule>
  </conditionalFormatting>
  <conditionalFormatting sqref="EJ39:EJ79">
    <cfRule type="expression" dxfId="4528" priority="581" stopIfTrue="1">
      <formula>IF($EJ39&gt;$EJ$34,1)</formula>
    </cfRule>
  </conditionalFormatting>
  <conditionalFormatting sqref="EK39:EK79">
    <cfRule type="expression" dxfId="4527" priority="580" stopIfTrue="1">
      <formula>IF($EK39&gt;$EK$34,1)</formula>
    </cfRule>
  </conditionalFormatting>
  <conditionalFormatting sqref="EL39:EL79">
    <cfRule type="expression" dxfId="4526" priority="579" stopIfTrue="1">
      <formula>IF($EL39&gt;$EL$34,1)</formula>
    </cfRule>
  </conditionalFormatting>
  <conditionalFormatting sqref="EM39:EM79">
    <cfRule type="expression" dxfId="4525" priority="578" stopIfTrue="1">
      <formula>IF($EM39&gt;$EM$34,1)</formula>
    </cfRule>
  </conditionalFormatting>
  <conditionalFormatting sqref="EN39:EN79">
    <cfRule type="expression" dxfId="4524" priority="577" stopIfTrue="1">
      <formula>IF($EN39&gt;$EN$34,1)</formula>
    </cfRule>
  </conditionalFormatting>
  <conditionalFormatting sqref="EO39:EO79">
    <cfRule type="expression" dxfId="4523" priority="576" stopIfTrue="1">
      <formula>IF($EO39&gt;$EO$34,1)</formula>
    </cfRule>
  </conditionalFormatting>
  <conditionalFormatting sqref="EP39:EP79">
    <cfRule type="expression" dxfId="4522" priority="575" stopIfTrue="1">
      <formula>IF($EP$39&gt;$EP$34,1)</formula>
    </cfRule>
  </conditionalFormatting>
  <conditionalFormatting sqref="EQ39:EQ79">
    <cfRule type="expression" dxfId="4521" priority="574" stopIfTrue="1">
      <formula>IF($EQ39&gt;$EQ$34,1)</formula>
    </cfRule>
  </conditionalFormatting>
  <conditionalFormatting sqref="ER39:ER79">
    <cfRule type="expression" dxfId="4520" priority="573" stopIfTrue="1">
      <formula>IF($ER39&gt;$ER$34,1)</formula>
    </cfRule>
  </conditionalFormatting>
  <conditionalFormatting sqref="ES39:ES79">
    <cfRule type="expression" dxfId="4519" priority="572" stopIfTrue="1">
      <formula>IF($ES$39&gt;$ES$34,1)</formula>
    </cfRule>
  </conditionalFormatting>
  <conditionalFormatting sqref="ET39:ET79">
    <cfRule type="expression" dxfId="4518" priority="571" stopIfTrue="1">
      <formula>IF($ET39&gt;$ET$34,1)</formula>
    </cfRule>
  </conditionalFormatting>
  <conditionalFormatting sqref="EU39:EU79">
    <cfRule type="expression" dxfId="4517" priority="570" stopIfTrue="1">
      <formula>IF($EU39&gt;$EU$34,1)</formula>
    </cfRule>
  </conditionalFormatting>
  <conditionalFormatting sqref="EV39:EV79">
    <cfRule type="expression" dxfId="4516" priority="569" stopIfTrue="1">
      <formula>IF($EV39&gt;$EV$34,1)</formula>
    </cfRule>
  </conditionalFormatting>
  <conditionalFormatting sqref="EW39:EW79">
    <cfRule type="expression" dxfId="4515" priority="568" stopIfTrue="1">
      <formula>IF($EW39&gt;$EW$34,1)</formula>
    </cfRule>
  </conditionalFormatting>
  <conditionalFormatting sqref="EX39:EX79">
    <cfRule type="expression" dxfId="4514" priority="567" stopIfTrue="1">
      <formula>IF($EX39&gt;$EX$34,1)</formula>
    </cfRule>
  </conditionalFormatting>
  <conditionalFormatting sqref="EY39:EY79">
    <cfRule type="expression" dxfId="4513" priority="566" stopIfTrue="1">
      <formula>IF($EY39&gt;$EY$34,1)</formula>
    </cfRule>
  </conditionalFormatting>
  <conditionalFormatting sqref="EZ39:EZ79">
    <cfRule type="expression" dxfId="4512" priority="565" stopIfTrue="1">
      <formula>IF($EZ39&gt;$EZ$34,1)</formula>
    </cfRule>
  </conditionalFormatting>
  <conditionalFormatting sqref="FA39:FA79">
    <cfRule type="expression" dxfId="4511" priority="564" stopIfTrue="1">
      <formula>IF($FA39&gt;$FA$34,1)</formula>
    </cfRule>
  </conditionalFormatting>
  <conditionalFormatting sqref="FB39:FB79">
    <cfRule type="expression" dxfId="4510" priority="563" stopIfTrue="1">
      <formula>IF($FB39&gt;$FB$34,1)</formula>
    </cfRule>
  </conditionalFormatting>
  <conditionalFormatting sqref="FC39:FC79">
    <cfRule type="expression" dxfId="4509" priority="562" stopIfTrue="1">
      <formula>IF($FC39&gt;$FC$34,1)</formula>
    </cfRule>
  </conditionalFormatting>
  <conditionalFormatting sqref="FD39:FD79">
    <cfRule type="expression" dxfId="4508" priority="561" stopIfTrue="1">
      <formula>IF($FD39&gt;$FD$34,1)</formula>
    </cfRule>
  </conditionalFormatting>
  <conditionalFormatting sqref="FE39:FE79">
    <cfRule type="expression" dxfId="4507" priority="560" stopIfTrue="1">
      <formula>IF($FE39&gt;$FE$34,1)</formula>
    </cfRule>
  </conditionalFormatting>
  <conditionalFormatting sqref="FF39:FF79">
    <cfRule type="expression" dxfId="4506" priority="559" stopIfTrue="1">
      <formula>IF($FF39&gt;$FF$34,1)</formula>
    </cfRule>
  </conditionalFormatting>
  <conditionalFormatting sqref="FG39:FG79">
    <cfRule type="expression" dxfId="4505" priority="558" stopIfTrue="1">
      <formula>IF($FG39&gt;$FG$34,1)</formula>
    </cfRule>
  </conditionalFormatting>
  <conditionalFormatting sqref="FH39:FH79">
    <cfRule type="expression" dxfId="4504" priority="557" stopIfTrue="1">
      <formula>IF($FH39&gt;$FH$34,1)</formula>
    </cfRule>
  </conditionalFormatting>
  <conditionalFormatting sqref="FI39:FI79">
    <cfRule type="expression" dxfId="4503" priority="556" stopIfTrue="1">
      <formula>IF($FI39&gt;$FI$34,1)</formula>
    </cfRule>
  </conditionalFormatting>
  <conditionalFormatting sqref="FJ39:FJ79">
    <cfRule type="expression" dxfId="4502" priority="555" stopIfTrue="1">
      <formula>IF($FJ$39&gt;$FJ$34,1)</formula>
    </cfRule>
  </conditionalFormatting>
  <conditionalFormatting sqref="FK39:FK79">
    <cfRule type="expression" dxfId="4501" priority="554" stopIfTrue="1">
      <formula>IF($FK39&gt;$FK$34,1)</formula>
    </cfRule>
  </conditionalFormatting>
  <conditionalFormatting sqref="EG39:EG79">
    <cfRule type="expression" dxfId="4500" priority="553" stopIfTrue="1">
      <formula>IF($EG39&gt;$EG$34,1)</formula>
    </cfRule>
  </conditionalFormatting>
  <conditionalFormatting sqref="FM39:FM79">
    <cfRule type="expression" dxfId="4499" priority="552" stopIfTrue="1">
      <formula>IF($FM39&gt;$FM$34,1)</formula>
    </cfRule>
  </conditionalFormatting>
  <conditionalFormatting sqref="FO39:FO79">
    <cfRule type="expression" dxfId="4498" priority="551" stopIfTrue="1">
      <formula>IF($FO39&gt;$FO$34,1)</formula>
    </cfRule>
  </conditionalFormatting>
  <conditionalFormatting sqref="FP39:FP79">
    <cfRule type="expression" dxfId="4497" priority="550" stopIfTrue="1">
      <formula>IF($FP39&gt;$FP$34,1)</formula>
    </cfRule>
  </conditionalFormatting>
  <conditionalFormatting sqref="FQ39:FQ79">
    <cfRule type="expression" dxfId="4496" priority="549" stopIfTrue="1">
      <formula>IF($FQ39&gt;$FQ$34,1)</formula>
    </cfRule>
  </conditionalFormatting>
  <conditionalFormatting sqref="FR39:FR79">
    <cfRule type="expression" dxfId="4495" priority="548" stopIfTrue="1">
      <formula>IF($FR39&gt;$FR$34,1)</formula>
    </cfRule>
  </conditionalFormatting>
  <conditionalFormatting sqref="GA39:GA79">
    <cfRule type="expression" dxfId="4494" priority="547" stopIfTrue="1">
      <formula>IF($GA39&gt;$GA$34,1)</formula>
    </cfRule>
  </conditionalFormatting>
  <conditionalFormatting sqref="GB39:GB79">
    <cfRule type="expression" dxfId="4493" priority="546" stopIfTrue="1">
      <formula>IF($GB39&gt;$GB$34,1)</formula>
    </cfRule>
  </conditionalFormatting>
  <conditionalFormatting sqref="GC39:GC79">
    <cfRule type="expression" dxfId="4492" priority="545" stopIfTrue="1">
      <formula>IF($GC39&gt;$GC$34,1)</formula>
    </cfRule>
  </conditionalFormatting>
  <conditionalFormatting sqref="GD39:GD79">
    <cfRule type="expression" dxfId="4491" priority="544" stopIfTrue="1">
      <formula>IF($GD39&gt;$GD$34,1)</formula>
    </cfRule>
  </conditionalFormatting>
  <conditionalFormatting sqref="GE39:GE79">
    <cfRule type="expression" dxfId="4490" priority="543" stopIfTrue="1">
      <formula>IF($GE39&gt;$GE$34,1)</formula>
    </cfRule>
  </conditionalFormatting>
  <conditionalFormatting sqref="GF39:GF79">
    <cfRule type="expression" dxfId="4489" priority="542" stopIfTrue="1">
      <formula>IF($GF39&gt;$GF$34,1)</formula>
    </cfRule>
  </conditionalFormatting>
  <conditionalFormatting sqref="GG39:GG79">
    <cfRule type="expression" dxfId="4488" priority="541" stopIfTrue="1">
      <formula>IF($GG39&gt;$GG$34,1)</formula>
    </cfRule>
  </conditionalFormatting>
  <conditionalFormatting sqref="GH39:GH79">
    <cfRule type="expression" dxfId="4487" priority="540" stopIfTrue="1">
      <formula>IF($GH39&gt;$GH$34,1)</formula>
    </cfRule>
  </conditionalFormatting>
  <conditionalFormatting sqref="GI39:GI79">
    <cfRule type="expression" dxfId="4486" priority="539" stopIfTrue="1">
      <formula>IF($GI39&gt;$GI$34,1)</formula>
    </cfRule>
  </conditionalFormatting>
  <conditionalFormatting sqref="GJ39:GJ79">
    <cfRule type="expression" dxfId="4485" priority="538" stopIfTrue="1">
      <formula>IF($GJ39&gt;$GJ$34,1)</formula>
    </cfRule>
  </conditionalFormatting>
  <conditionalFormatting sqref="GK39:GK79">
    <cfRule type="expression" dxfId="4484" priority="537" stopIfTrue="1">
      <formula>IF($GK39&gt;$GK$34,1)</formula>
    </cfRule>
  </conditionalFormatting>
  <conditionalFormatting sqref="GL39:GL79">
    <cfRule type="expression" dxfId="4483" priority="536" stopIfTrue="1">
      <formula>IF($GL39&gt;$GL$34,1)</formula>
    </cfRule>
  </conditionalFormatting>
  <conditionalFormatting sqref="GM39:GM79">
    <cfRule type="expression" dxfId="4482" priority="535" stopIfTrue="1">
      <formula>IF($GM39&gt;$GM$34,1)</formula>
    </cfRule>
  </conditionalFormatting>
  <conditionalFormatting sqref="GN39:GN79">
    <cfRule type="expression" dxfId="4481" priority="534" stopIfTrue="1">
      <formula>IF($GN39&gt;$GN$34,1)</formula>
    </cfRule>
  </conditionalFormatting>
  <conditionalFormatting sqref="GO39:GO79">
    <cfRule type="expression" dxfId="4480" priority="533" stopIfTrue="1">
      <formula>IF($GO39&gt;$GO$34,1)</formula>
    </cfRule>
  </conditionalFormatting>
  <conditionalFormatting sqref="GP39:GP79">
    <cfRule type="expression" dxfId="4479" priority="532" stopIfTrue="1">
      <formula>IF(_gpI39&gt;$GP$34,1)</formula>
    </cfRule>
  </conditionalFormatting>
  <conditionalFormatting sqref="GQ39:GQ79">
    <cfRule type="expression" dxfId="4478" priority="531" stopIfTrue="1">
      <formula>IF($GQ$39&gt;$GQ$34,1)</formula>
    </cfRule>
  </conditionalFormatting>
  <conditionalFormatting sqref="GR39:GR79">
    <cfRule type="expression" dxfId="4477" priority="530" stopIfTrue="1">
      <formula>IF($GR39&gt;$GR$34,1)</formula>
    </cfRule>
  </conditionalFormatting>
  <conditionalFormatting sqref="FN39:FN79">
    <cfRule type="expression" dxfId="4476" priority="529" stopIfTrue="1">
      <formula>IF($FN39&gt;$FN$34,1)</formula>
    </cfRule>
  </conditionalFormatting>
  <conditionalFormatting sqref="GT39:GT78">
    <cfRule type="expression" dxfId="4475" priority="528" stopIfTrue="1">
      <formula>IF($GT39&gt;$GT$34,1)</formula>
    </cfRule>
  </conditionalFormatting>
  <conditionalFormatting sqref="GV39:GV78">
    <cfRule type="expression" dxfId="4474" priority="527" stopIfTrue="1">
      <formula>IF($GV39&gt;$GV$34,1)</formula>
    </cfRule>
  </conditionalFormatting>
  <conditionalFormatting sqref="GW39:GW78">
    <cfRule type="expression" dxfId="4473" priority="526" stopIfTrue="1">
      <formula>IF($GW39&gt;$GW$34,1)</formula>
    </cfRule>
  </conditionalFormatting>
  <conditionalFormatting sqref="HA39:HA78">
    <cfRule type="expression" dxfId="4472" priority="525" stopIfTrue="1">
      <formula>IF($HA39&gt;$HA$34,1)</formula>
    </cfRule>
  </conditionalFormatting>
  <conditionalFormatting sqref="HB39:HB78">
    <cfRule type="expression" dxfId="4471" priority="524" stopIfTrue="1">
      <formula>IF($HB39&gt;$HB$34,1)</formula>
    </cfRule>
  </conditionalFormatting>
  <conditionalFormatting sqref="HC39:HC78">
    <cfRule type="expression" dxfId="4470" priority="523" stopIfTrue="1">
      <formula>IF($HC39&gt;$HC$34,1)</formula>
    </cfRule>
  </conditionalFormatting>
  <conditionalFormatting sqref="HD39:HD78">
    <cfRule type="expression" dxfId="4469" priority="522" stopIfTrue="1">
      <formula>IF($HD$39&gt;$HD$34,1)</formula>
    </cfRule>
  </conditionalFormatting>
  <conditionalFormatting sqref="HE39:HE78">
    <cfRule type="expression" dxfId="4468" priority="521" stopIfTrue="1">
      <formula>IF($HE39&gt;$HE$34,1)</formula>
    </cfRule>
  </conditionalFormatting>
  <conditionalFormatting sqref="HF39:HF78">
    <cfRule type="expression" dxfId="4467" priority="520" stopIfTrue="1">
      <formula>IF($HF39&gt;$HF$34,1)</formula>
    </cfRule>
  </conditionalFormatting>
  <conditionalFormatting sqref="GZ39">
    <cfRule type="expression" dxfId="4466" priority="519" stopIfTrue="1">
      <formula>IF($GZ$39&gt;$GZ$34,1)</formula>
    </cfRule>
  </conditionalFormatting>
  <conditionalFormatting sqref="HH39:HH78">
    <cfRule type="expression" dxfId="4465" priority="518" stopIfTrue="1">
      <formula>IF($HH39&gt;$HH$34,1)</formula>
    </cfRule>
  </conditionalFormatting>
  <conditionalFormatting sqref="HI39:HI78">
    <cfRule type="expression" dxfId="4464" priority="517" stopIfTrue="1">
      <formula>IF($HI39&gt;$HI$34,1)</formula>
    </cfRule>
  </conditionalFormatting>
  <conditionalFormatting sqref="HJ39:HJ78">
    <cfRule type="expression" dxfId="4463" priority="516" stopIfTrue="1">
      <formula>IF($HJ39&gt;$HJ$34,1)</formula>
    </cfRule>
  </conditionalFormatting>
  <conditionalFormatting sqref="HK39:HK78">
    <cfRule type="expression" dxfId="4462" priority="515" stopIfTrue="1">
      <formula>IF($HK39&gt;$HK$34,1)</formula>
    </cfRule>
  </conditionalFormatting>
  <conditionalFormatting sqref="HL39:HL78">
    <cfRule type="expression" dxfId="4461" priority="514" stopIfTrue="1">
      <formula>IF($HL39&gt;$HL$34,1)</formula>
    </cfRule>
  </conditionalFormatting>
  <conditionalFormatting sqref="HM39:HM78">
    <cfRule type="expression" dxfId="4460" priority="513" stopIfTrue="1">
      <formula>IF($HM39&gt;$HM$34,1)</formula>
    </cfRule>
  </conditionalFormatting>
  <conditionalFormatting sqref="HN39:HN78">
    <cfRule type="expression" dxfId="4459" priority="512" stopIfTrue="1">
      <formula>IF($HN39&gt;$HN$34,1)</formula>
    </cfRule>
  </conditionalFormatting>
  <conditionalFormatting sqref="HO39:HO78">
    <cfRule type="expression" dxfId="4458" priority="511" stopIfTrue="1">
      <formula>IF($HO39&gt;$HO$34,1)</formula>
    </cfRule>
  </conditionalFormatting>
  <conditionalFormatting sqref="HP39:HP78">
    <cfRule type="expression" dxfId="4457" priority="510" stopIfTrue="1">
      <formula>IF($HP39&gt;$HP$34,1)</formula>
    </cfRule>
  </conditionalFormatting>
  <conditionalFormatting sqref="HQ39:HQ78">
    <cfRule type="expression" dxfId="4456" priority="509" stopIfTrue="1">
      <formula>IF($HQ39&gt;$HQ$34,1)</formula>
    </cfRule>
  </conditionalFormatting>
  <conditionalFormatting sqref="HR39:HR78">
    <cfRule type="expression" dxfId="4455" priority="508" stopIfTrue="1">
      <formula>IF($HR39&gt;$HR$34,1)</formula>
    </cfRule>
  </conditionalFormatting>
  <conditionalFormatting sqref="HS39:HS78">
    <cfRule type="expression" dxfId="4454" priority="507" stopIfTrue="1">
      <formula>IF($HS39&gt;$HS$34,1)</formula>
    </cfRule>
  </conditionalFormatting>
  <conditionalFormatting sqref="HT39:HT78">
    <cfRule type="expression" dxfId="4453" priority="506" stopIfTrue="1">
      <formula>IF($HT39&gt;$HT$34,1)</formula>
    </cfRule>
  </conditionalFormatting>
  <conditionalFormatting sqref="HU39:HU78">
    <cfRule type="expression" dxfId="4452" priority="505" stopIfTrue="1">
      <formula>IF($HU39&gt;$HU$34,1)</formula>
    </cfRule>
  </conditionalFormatting>
  <conditionalFormatting sqref="HV39:HV78">
    <cfRule type="expression" dxfId="4451" priority="504" stopIfTrue="1">
      <formula>IF($HV39&gt;$HV$34,1)</formula>
    </cfRule>
  </conditionalFormatting>
  <conditionalFormatting sqref="HW39:HW78">
    <cfRule type="expression" dxfId="4450" priority="503" stopIfTrue="1">
      <formula>IF($HW39&gt;$HW$34,1)</formula>
    </cfRule>
  </conditionalFormatting>
  <conditionalFormatting sqref="GU39:GU78">
    <cfRule type="expression" dxfId="4449" priority="502" stopIfTrue="1">
      <formula>IF($GU39&gt;$GU$34,1)</formula>
    </cfRule>
  </conditionalFormatting>
  <conditionalFormatting sqref="GX39:GX78">
    <cfRule type="expression" dxfId="4448" priority="501" stopIfTrue="1">
      <formula>IF($GX39&gt;$GX$34,1)</formula>
    </cfRule>
  </conditionalFormatting>
  <conditionalFormatting sqref="GY39:GY78">
    <cfRule type="expression" dxfId="4447" priority="500" stopIfTrue="1">
      <formula>IF($GY39&gt;$GY$34,1)</formula>
    </cfRule>
  </conditionalFormatting>
  <conditionalFormatting sqref="HG39:HG78">
    <cfRule type="expression" dxfId="4446" priority="499" stopIfTrue="1">
      <formula>IF($HG39&gt;$HG$34,1)</formula>
    </cfRule>
  </conditionalFormatting>
  <conditionalFormatting sqref="HX39:HX78">
    <cfRule type="expression" dxfId="4445" priority="498" stopIfTrue="1">
      <formula>IF($HX39&gt;$HX$34,1)</formula>
    </cfRule>
  </conditionalFormatting>
  <conditionalFormatting sqref="HY39:HY78">
    <cfRule type="expression" dxfId="4444" priority="497" stopIfTrue="1">
      <formula>IF($HY39&gt;$HY$34,1)</formula>
    </cfRule>
  </conditionalFormatting>
  <conditionalFormatting sqref="D39:D40">
    <cfRule type="expression" dxfId="4443" priority="496" stopIfTrue="1">
      <formula>IF($D39&gt;$D$34,1)</formula>
    </cfRule>
  </conditionalFormatting>
  <conditionalFormatting sqref="E39">
    <cfRule type="expression" dxfId="4442" priority="495" stopIfTrue="1">
      <formula>IF($E39&gt;$E$34,1)</formula>
    </cfRule>
  </conditionalFormatting>
  <conditionalFormatting sqref="H41">
    <cfRule type="expression" dxfId="4441" priority="494" stopIfTrue="1">
      <formula>IF($H41&gt;$H$34,1)</formula>
    </cfRule>
  </conditionalFormatting>
  <conditionalFormatting sqref="C13">
    <cfRule type="cellIs" dxfId="4440" priority="492" stopIfTrue="1" operator="lessThan">
      <formula>$C$7</formula>
    </cfRule>
    <cfRule type="cellIs" dxfId="4439" priority="493" stopIfTrue="1" operator="greaterThanOrEqual">
      <formula>$C$7</formula>
    </cfRule>
  </conditionalFormatting>
  <conditionalFormatting sqref="C14">
    <cfRule type="cellIs" dxfId="4438" priority="490" stopIfTrue="1" operator="lessThan">
      <formula>0.5*SUM(C10:C12)</formula>
    </cfRule>
    <cfRule type="cellIs" dxfId="4437" priority="491" stopIfTrue="1" operator="greaterThanOrEqual">
      <formula>0.5*SUM(C10:C12)</formula>
    </cfRule>
  </conditionalFormatting>
  <conditionalFormatting sqref="F39">
    <cfRule type="expression" dxfId="4436" priority="489" stopIfTrue="1">
      <formula>IF($F39&gt;$F$34,1)</formula>
    </cfRule>
  </conditionalFormatting>
  <conditionalFormatting sqref="AI44 AI59">
    <cfRule type="expression" dxfId="4435" priority="488" stopIfTrue="1">
      <formula>IF($AI44&gt;$AI$34,1)</formula>
    </cfRule>
  </conditionalFormatting>
  <conditionalFormatting sqref="AK43">
    <cfRule type="expression" dxfId="4434" priority="487" stopIfTrue="1">
      <formula>IF($AK43&gt;$AK$34,1)</formula>
    </cfRule>
  </conditionalFormatting>
  <conditionalFormatting sqref="BS46">
    <cfRule type="expression" dxfId="4433" priority="486" stopIfTrue="1">
      <formula>IF($BS46&gt;$BS$34,1)</formula>
    </cfRule>
  </conditionalFormatting>
  <conditionalFormatting sqref="BP39:BP78">
    <cfRule type="expression" dxfId="4432" priority="485" stopIfTrue="1">
      <formula>IF($BP40&gt;$BP$34,1)</formula>
    </cfRule>
  </conditionalFormatting>
  <conditionalFormatting sqref="BP79">
    <cfRule type="expression" dxfId="4431" priority="484" stopIfTrue="1">
      <formula>IF($BP81&gt;$BP$34,1)</formula>
    </cfRule>
  </conditionalFormatting>
  <conditionalFormatting sqref="AN37:BP37 BU37:CW37 DB37:ED37 EI37:FK37 FP37:GR37 GW37:HY37 G37:AI37">
    <cfRule type="cellIs" dxfId="4430" priority="481" stopIfTrue="1" operator="equal">
      <formula>"Completed"</formula>
    </cfRule>
    <cfRule type="cellIs" dxfId="4429" priority="482" stopIfTrue="1" operator="equal">
      <formula>"Delayed - amber"</formula>
    </cfRule>
    <cfRule type="cellIs" dxfId="4428" priority="483" stopIfTrue="1" operator="equal">
      <formula>"Delayed - red"</formula>
    </cfRule>
  </conditionalFormatting>
  <conditionalFormatting sqref="AJ39:AJ80">
    <cfRule type="expression" dxfId="4427" priority="478" stopIfTrue="1">
      <formula>NOT(ISERROR(SEARCH("No rating",AJ39)))</formula>
    </cfRule>
    <cfRule type="expression" dxfId="4426" priority="479" stopIfTrue="1">
      <formula>NOT(ISERROR(SEARCH("Green",AJ39)))</formula>
    </cfRule>
    <cfRule type="expression" dxfId="4425" priority="480" stopIfTrue="1">
      <formula>NOT(ISERROR(SEARCH("Amber",AJ39)))</formula>
    </cfRule>
  </conditionalFormatting>
  <conditionalFormatting sqref="AJ35 BQ35 CX35 EE35 FL35 GS35 HZ35">
    <cfRule type="expression" dxfId="4424" priority="475" stopIfTrue="1">
      <formula>NOT(ISERROR(SEARCH("Green",AJ35)))</formula>
    </cfRule>
    <cfRule type="expression" dxfId="4423" priority="476" stopIfTrue="1">
      <formula>NOT(ISERROR(SEARCH("Amber",AJ35)))</formula>
    </cfRule>
    <cfRule type="expression" dxfId="4422" priority="477" stopIfTrue="1">
      <formula>NOT(ISERROR(SEARCH("Red",AJ35)))</formula>
    </cfRule>
  </conditionalFormatting>
  <conditionalFormatting sqref="D41:D79">
    <cfRule type="expression" dxfId="4421" priority="474" stopIfTrue="1">
      <formula>IF($D41&gt;$D$34,1)</formula>
    </cfRule>
  </conditionalFormatting>
  <conditionalFormatting sqref="E40:E79">
    <cfRule type="expression" dxfId="4420" priority="473" stopIfTrue="1">
      <formula>IF($E40&gt;$E$34,1)</formula>
    </cfRule>
  </conditionalFormatting>
  <conditionalFormatting sqref="F40:F79">
    <cfRule type="expression" dxfId="4419" priority="472" stopIfTrue="1">
      <formula>IF($F40&gt;$F$34,1)</formula>
    </cfRule>
  </conditionalFormatting>
  <conditionalFormatting sqref="G39:G79">
    <cfRule type="expression" dxfId="4418" priority="471" stopIfTrue="1">
      <formula>IF($G39&gt;$G$34,1)</formula>
    </cfRule>
  </conditionalFormatting>
  <conditionalFormatting sqref="H39:H40 H42:H79">
    <cfRule type="expression" dxfId="4417" priority="470" stopIfTrue="1">
      <formula>IF($H39&gt;$H$34,1)</formula>
    </cfRule>
  </conditionalFormatting>
  <conditionalFormatting sqref="I39:I79">
    <cfRule type="expression" dxfId="4416" priority="469" stopIfTrue="1">
      <formula>IF($I39&gt;$I$34,1)</formula>
    </cfRule>
  </conditionalFormatting>
  <conditionalFormatting sqref="J39:J79">
    <cfRule type="expression" dxfId="4415" priority="468" stopIfTrue="1">
      <formula>IF($J39&gt;$J$34,1)</formula>
    </cfRule>
  </conditionalFormatting>
  <conditionalFormatting sqref="K39:K79">
    <cfRule type="expression" dxfId="4414" priority="467" stopIfTrue="1">
      <formula>IF($K39&gt;$K$34,1)</formula>
    </cfRule>
  </conditionalFormatting>
  <conditionalFormatting sqref="L39:L79">
    <cfRule type="expression" dxfId="4413" priority="466" stopIfTrue="1">
      <formula>IF($L39&gt;$L$34,1)</formula>
    </cfRule>
  </conditionalFormatting>
  <conditionalFormatting sqref="M39:M79">
    <cfRule type="expression" dxfId="4412" priority="465" stopIfTrue="1">
      <formula>IF($M39&gt;$M$34,1)</formula>
    </cfRule>
  </conditionalFormatting>
  <conditionalFormatting sqref="N39:N79">
    <cfRule type="expression" dxfId="4411" priority="464" stopIfTrue="1">
      <formula>IF($N39&gt;$N$34,1)</formula>
    </cfRule>
  </conditionalFormatting>
  <conditionalFormatting sqref="O39:O79">
    <cfRule type="expression" dxfId="4410" priority="463" stopIfTrue="1">
      <formula>IF($O39&gt;$O$34,1)</formula>
    </cfRule>
  </conditionalFormatting>
  <conditionalFormatting sqref="P39:P79">
    <cfRule type="expression" dxfId="4409" priority="462" stopIfTrue="1">
      <formula>IF($P39&gt;$P$34,1)</formula>
    </cfRule>
  </conditionalFormatting>
  <conditionalFormatting sqref="Q39:Q79">
    <cfRule type="expression" dxfId="4408" priority="461" stopIfTrue="1">
      <formula>IF($Q39&gt;$Q$34,1)</formula>
    </cfRule>
  </conditionalFormatting>
  <conditionalFormatting sqref="R39:R79">
    <cfRule type="expression" dxfId="4407" priority="460" stopIfTrue="1">
      <formula>IF($R39&gt;$R$34,1)</formula>
    </cfRule>
  </conditionalFormatting>
  <conditionalFormatting sqref="S39:S79">
    <cfRule type="expression" dxfId="4406" priority="459" stopIfTrue="1">
      <formula>IF($S39&gt;$S$34,1)</formula>
    </cfRule>
  </conditionalFormatting>
  <conditionalFormatting sqref="T39:T79">
    <cfRule type="expression" dxfId="4405" priority="458" stopIfTrue="1">
      <formula>IF($T39&gt;$T$34,1)</formula>
    </cfRule>
  </conditionalFormatting>
  <conditionalFormatting sqref="U39:U79">
    <cfRule type="expression" dxfId="4404" priority="457" stopIfTrue="1">
      <formula>IF($U39&gt;$U$34,1)</formula>
    </cfRule>
  </conditionalFormatting>
  <conditionalFormatting sqref="V39:V79">
    <cfRule type="expression" dxfId="4403" priority="456" stopIfTrue="1">
      <formula>IF($V39&gt;$V$34,1)</formula>
    </cfRule>
  </conditionalFormatting>
  <conditionalFormatting sqref="W39:W79">
    <cfRule type="expression" dxfId="4402" priority="455" stopIfTrue="1">
      <formula>IF($W39&gt;$W$34,1)</formula>
    </cfRule>
  </conditionalFormatting>
  <conditionalFormatting sqref="X39:X78">
    <cfRule type="expression" dxfId="4401" priority="454" stopIfTrue="1">
      <formula>IF($X39&gt;$X$34,1)</formula>
    </cfRule>
  </conditionalFormatting>
  <conditionalFormatting sqref="Y39:Y78">
    <cfRule type="expression" dxfId="4400" priority="453" stopIfTrue="1">
      <formula>IF($Y39&gt;$Y$34,1)</formula>
    </cfRule>
  </conditionalFormatting>
  <conditionalFormatting sqref="Z39:Z78">
    <cfRule type="expression" dxfId="4399" priority="452" stopIfTrue="1">
      <formula>IF($Z39&gt;$Z$34,1)</formula>
    </cfRule>
  </conditionalFormatting>
  <conditionalFormatting sqref="AA39:AA78">
    <cfRule type="expression" dxfId="4398" priority="451" stopIfTrue="1">
      <formula>IF($AA39&gt;$AA$34,1)</formula>
    </cfRule>
  </conditionalFormatting>
  <conditionalFormatting sqref="AB39:AB79">
    <cfRule type="expression" dxfId="4397" priority="450" stopIfTrue="1">
      <formula>IF($AB39&gt;$AB$34,1)</formula>
    </cfRule>
  </conditionalFormatting>
  <conditionalFormatting sqref="AC39:AC79">
    <cfRule type="expression" dxfId="4396" priority="449" stopIfTrue="1">
      <formula>IF($AC39&gt;$AC$34,1)</formula>
    </cfRule>
  </conditionalFormatting>
  <conditionalFormatting sqref="AD39:AD79">
    <cfRule type="expression" dxfId="4395" priority="448" stopIfTrue="1">
      <formula>IF($AD39&gt;$AD$34,1)</formula>
    </cfRule>
  </conditionalFormatting>
  <conditionalFormatting sqref="AE39:AE79">
    <cfRule type="expression" dxfId="4394" priority="447" stopIfTrue="1">
      <formula>IF($AE39&gt;$AE$34,1)</formula>
    </cfRule>
  </conditionalFormatting>
  <conditionalFormatting sqref="AF39:AF79">
    <cfRule type="expression" dxfId="4393" priority="446" stopIfTrue="1">
      <formula>IF($AF39&gt;$AF$34,1)</formula>
    </cfRule>
  </conditionalFormatting>
  <conditionalFormatting sqref="AG39:AG79">
    <cfRule type="expression" dxfId="4392" priority="445" stopIfTrue="1">
      <formula>IF($AG39&gt;$AG$34,1)</formula>
    </cfRule>
  </conditionalFormatting>
  <conditionalFormatting sqref="AK39:AK42 AK44:AK79">
    <cfRule type="expression" dxfId="4391" priority="444" stopIfTrue="1">
      <formula>IF($AK39&gt;$AK$34,1)</formula>
    </cfRule>
  </conditionalFormatting>
  <conditionalFormatting sqref="AL39:AL79">
    <cfRule type="expression" dxfId="4390" priority="443" stopIfTrue="1">
      <formula>IF($AL39&gt;$AL$34,1)</formula>
    </cfRule>
  </conditionalFormatting>
  <conditionalFormatting sqref="GV79 AM39:AM79">
    <cfRule type="expression" dxfId="4389" priority="442" stopIfTrue="1">
      <formula>IF($AM39&gt;$AM$34,1)</formula>
    </cfRule>
  </conditionalFormatting>
  <conditionalFormatting sqref="AN39:AN79">
    <cfRule type="expression" dxfId="4388" priority="441" stopIfTrue="1">
      <formula>IF($AN39&gt;$AN$34,1)</formula>
    </cfRule>
  </conditionalFormatting>
  <conditionalFormatting sqref="AO39:AO79">
    <cfRule type="expression" dxfId="4387" priority="440" stopIfTrue="1">
      <formula>IF($AO39&gt;$AO$34,1)</formula>
    </cfRule>
  </conditionalFormatting>
  <conditionalFormatting sqref="AP39:AP79">
    <cfRule type="expression" dxfId="4386" priority="439" stopIfTrue="1">
      <formula>IF($AP39&gt;$AP$34,1)</formula>
    </cfRule>
  </conditionalFormatting>
  <conditionalFormatting sqref="AQ39:AQ79">
    <cfRule type="expression" dxfId="4385" priority="438" stopIfTrue="1">
      <formula>IF($AQ39&gt;$AQ$34,1)</formula>
    </cfRule>
  </conditionalFormatting>
  <conditionalFormatting sqref="AR39:AR79">
    <cfRule type="expression" dxfId="4384" priority="437" stopIfTrue="1">
      <formula>IF($AR39&gt;$AR$34,1)</formula>
    </cfRule>
  </conditionalFormatting>
  <conditionalFormatting sqref="AS39:AS79">
    <cfRule type="expression" dxfId="4383" priority="436" stopIfTrue="1">
      <formula>IF($AS39&gt;$AS$34,1)</formula>
    </cfRule>
  </conditionalFormatting>
  <conditionalFormatting sqref="AT39:AT79">
    <cfRule type="expression" dxfId="4382" priority="435" stopIfTrue="1">
      <formula>IF($AT39&gt;$AT$34,1)</formula>
    </cfRule>
  </conditionalFormatting>
  <conditionalFormatting sqref="AU39:AU79">
    <cfRule type="expression" dxfId="4381" priority="434" stopIfTrue="1">
      <formula>IF($AU39&gt;$AU$34,1)</formula>
    </cfRule>
  </conditionalFormatting>
  <conditionalFormatting sqref="AV39:AV79">
    <cfRule type="expression" dxfId="4380" priority="433" stopIfTrue="1">
      <formula>IF($AV39&gt;$AV$34,1)</formula>
    </cfRule>
  </conditionalFormatting>
  <conditionalFormatting sqref="AW39:AW79">
    <cfRule type="expression" dxfId="4379" priority="432" stopIfTrue="1">
      <formula>IF($AW39&gt;$AW$34,1)</formula>
    </cfRule>
  </conditionalFormatting>
  <conditionalFormatting sqref="AX39:AX79">
    <cfRule type="expression" dxfId="4378" priority="431" stopIfTrue="1">
      <formula>IF($AX39&gt;$AX$34,1)</formula>
    </cfRule>
  </conditionalFormatting>
  <conditionalFormatting sqref="AY39:AY79">
    <cfRule type="expression" dxfId="4377" priority="430" stopIfTrue="1">
      <formula>IF($AY39&gt;$AY$34,1)</formula>
    </cfRule>
  </conditionalFormatting>
  <conditionalFormatting sqref="AZ39:AZ79">
    <cfRule type="expression" dxfId="4376" priority="429" stopIfTrue="1">
      <formula>IF($AZ39&gt;$AZ$34,1)</formula>
    </cfRule>
  </conditionalFormatting>
  <conditionalFormatting sqref="BA39:BA79">
    <cfRule type="expression" dxfId="4375" priority="428" stopIfTrue="1">
      <formula>IF($BA39&gt;$BA$34,1)</formula>
    </cfRule>
  </conditionalFormatting>
  <conditionalFormatting sqref="BB39:BB79">
    <cfRule type="expression" dxfId="4374" priority="427" stopIfTrue="1">
      <formula>IF($BB39&gt;$BB$34,1)</formula>
    </cfRule>
  </conditionalFormatting>
  <conditionalFormatting sqref="BC39:BC79">
    <cfRule type="expression" dxfId="4373" priority="426" stopIfTrue="1">
      <formula>IF($BC39&gt;$BC$34,1)</formula>
    </cfRule>
  </conditionalFormatting>
  <conditionalFormatting sqref="BD39:BD79">
    <cfRule type="expression" dxfId="4372" priority="425" stopIfTrue="1">
      <formula>IF($BD39&gt;$BD$34,1)</formula>
    </cfRule>
  </conditionalFormatting>
  <conditionalFormatting sqref="BE39:BE79">
    <cfRule type="expression" dxfId="4371" priority="424" stopIfTrue="1">
      <formula>IF($BE39&gt;$BE$34,1)</formula>
    </cfRule>
  </conditionalFormatting>
  <conditionalFormatting sqref="BF39:BF79">
    <cfRule type="expression" dxfId="4370" priority="423" stopIfTrue="1">
      <formula>IF($BF39&gt;$BF$34,1)</formula>
    </cfRule>
  </conditionalFormatting>
  <conditionalFormatting sqref="BG39:BG79">
    <cfRule type="expression" dxfId="4369" priority="422" stopIfTrue="1">
      <formula>IF($BG39&gt;$BG$34,1)</formula>
    </cfRule>
  </conditionalFormatting>
  <conditionalFormatting sqref="BH39:BH79">
    <cfRule type="expression" dxfId="4368" priority="421" stopIfTrue="1">
      <formula>IF($BH39&gt;$BH$34,1)</formula>
    </cfRule>
  </conditionalFormatting>
  <conditionalFormatting sqref="BI39:BI79">
    <cfRule type="expression" dxfId="4367" priority="420" stopIfTrue="1">
      <formula>IF($BI39&gt;$BI$34,1)</formula>
    </cfRule>
  </conditionalFormatting>
  <conditionalFormatting sqref="BJ39:BJ79">
    <cfRule type="expression" dxfId="4366" priority="419" stopIfTrue="1">
      <formula>IF($BJ39&gt;$BJ$34,1)</formula>
    </cfRule>
  </conditionalFormatting>
  <conditionalFormatting sqref="BK39:BK79">
    <cfRule type="expression" dxfId="4365" priority="418" stopIfTrue="1">
      <formula>IF($BK39&gt;$BK$34,1)</formula>
    </cfRule>
  </conditionalFormatting>
  <conditionalFormatting sqref="BL39:BL79">
    <cfRule type="expression" dxfId="4364" priority="417" stopIfTrue="1">
      <formula>IF($BL39&gt;$BL$34,1)</formula>
    </cfRule>
  </conditionalFormatting>
  <conditionalFormatting sqref="BM39:BM79">
    <cfRule type="expression" dxfId="4363" priority="416" stopIfTrue="1">
      <formula>IF($BM39&gt;$BM$34,1)</formula>
    </cfRule>
  </conditionalFormatting>
  <conditionalFormatting sqref="BN39:BN79">
    <cfRule type="expression" dxfId="4362" priority="415" stopIfTrue="1">
      <formula>IF($BN39&gt;$BN$34,1)</formula>
    </cfRule>
  </conditionalFormatting>
  <conditionalFormatting sqref="BR39:BR79">
    <cfRule type="expression" dxfId="4361" priority="414" stopIfTrue="1">
      <formula>IF($BR39&gt;$BR$34,1)</formula>
    </cfRule>
  </conditionalFormatting>
  <conditionalFormatting sqref="BS39:BS45 BS47:BS79">
    <cfRule type="expression" dxfId="4360" priority="413" stopIfTrue="1">
      <formula>IF($BS39&gt;$BS$34,1)</formula>
    </cfRule>
  </conditionalFormatting>
  <conditionalFormatting sqref="BT39:BT79">
    <cfRule type="expression" dxfId="4359" priority="412" stopIfTrue="1">
      <formula>IF($BT39&gt;$BT$34,1)</formula>
    </cfRule>
  </conditionalFormatting>
  <conditionalFormatting sqref="BU39:BU79">
    <cfRule type="expression" dxfId="4358" priority="411" stopIfTrue="1">
      <formula>IF($BU39&gt;$BU$34,1)</formula>
    </cfRule>
  </conditionalFormatting>
  <conditionalFormatting sqref="BV39:BV79">
    <cfRule type="expression" dxfId="4357" priority="410" stopIfTrue="1">
      <formula>IF($BV39&gt;$BV$34,1)</formula>
    </cfRule>
  </conditionalFormatting>
  <conditionalFormatting sqref="BW39:BW79">
    <cfRule type="expression" dxfId="4356" priority="409" stopIfTrue="1">
      <formula>IF($BW39&gt;$BW$34,1)</formula>
    </cfRule>
  </conditionalFormatting>
  <conditionalFormatting sqref="BX39:BX79">
    <cfRule type="expression" dxfId="4355" priority="408" stopIfTrue="1">
      <formula>IF($BX39&gt;$BX$34,1)</formula>
    </cfRule>
  </conditionalFormatting>
  <conditionalFormatting sqref="BY39:BY79">
    <cfRule type="expression" dxfId="4354" priority="407" stopIfTrue="1">
      <formula>IF($BY39&gt;$BY$34,1)</formula>
    </cfRule>
  </conditionalFormatting>
  <conditionalFormatting sqref="BZ39:BZ79">
    <cfRule type="expression" dxfId="4353" priority="406" stopIfTrue="1">
      <formula>IF($BZ39&gt;$BZ$34,1)</formula>
    </cfRule>
  </conditionalFormatting>
  <conditionalFormatting sqref="CA39:CA79">
    <cfRule type="expression" dxfId="4352" priority="405" stopIfTrue="1">
      <formula>IF($CA39&gt;$CA$34,1)</formula>
    </cfRule>
  </conditionalFormatting>
  <conditionalFormatting sqref="CB39:CB79">
    <cfRule type="expression" dxfId="4351" priority="404" stopIfTrue="1">
      <formula>IF($CB$39&gt;$CB$34,1)</formula>
    </cfRule>
  </conditionalFormatting>
  <conditionalFormatting sqref="CC39:CC79">
    <cfRule type="expression" dxfId="4350" priority="403" stopIfTrue="1">
      <formula>IF($CC39&gt;$CC$34,1)</formula>
    </cfRule>
  </conditionalFormatting>
  <conditionalFormatting sqref="CD39:CD79">
    <cfRule type="expression" dxfId="4349" priority="402" stopIfTrue="1">
      <formula>IF($CD39&gt;$CD$34,1)</formula>
    </cfRule>
  </conditionalFormatting>
  <conditionalFormatting sqref="CE39:CE79">
    <cfRule type="expression" dxfId="4348" priority="401" stopIfTrue="1">
      <formula>IF($CE39&gt;$CE$34,1)</formula>
    </cfRule>
  </conditionalFormatting>
  <conditionalFormatting sqref="CF39:CF79">
    <cfRule type="expression" dxfId="4347" priority="400" stopIfTrue="1">
      <formula>IF($CF39&gt;$CF$34,1)</formula>
    </cfRule>
  </conditionalFormatting>
  <conditionalFormatting sqref="CG39:CG79">
    <cfRule type="expression" dxfId="4346" priority="399" stopIfTrue="1">
      <formula>IF($CG39&gt;$CG$34,1)</formula>
    </cfRule>
  </conditionalFormatting>
  <conditionalFormatting sqref="CH39:CH79">
    <cfRule type="expression" dxfId="4345" priority="398" stopIfTrue="1">
      <formula>IF($CH39&gt;$CH$34,1)</formula>
    </cfRule>
  </conditionalFormatting>
  <conditionalFormatting sqref="CI39:CI79">
    <cfRule type="expression" dxfId="4344" priority="397" stopIfTrue="1">
      <formula>IF($CI39&gt;$CI$34,1)</formula>
    </cfRule>
  </conditionalFormatting>
  <conditionalFormatting sqref="CJ39:CJ79">
    <cfRule type="expression" dxfId="4343" priority="396" stopIfTrue="1">
      <formula>IF($CJ39&gt;$CJ$34,1)</formula>
    </cfRule>
  </conditionalFormatting>
  <conditionalFormatting sqref="CK39:CK79">
    <cfRule type="expression" dxfId="4342" priority="395" stopIfTrue="1">
      <formula>IF($CK39&gt;$CK$34,1)</formula>
    </cfRule>
  </conditionalFormatting>
  <conditionalFormatting sqref="CL39:CL79">
    <cfRule type="expression" dxfId="4341" priority="394" stopIfTrue="1">
      <formula>IF($CL39&gt;$CL$34,1)</formula>
    </cfRule>
  </conditionalFormatting>
  <conditionalFormatting sqref="CM39:CM79">
    <cfRule type="expression" dxfId="4340" priority="393" stopIfTrue="1">
      <formula>IF($CM39&gt;$CM$34,1)</formula>
    </cfRule>
  </conditionalFormatting>
  <conditionalFormatting sqref="CN39:CN79">
    <cfRule type="expression" dxfId="4339" priority="392" stopIfTrue="1">
      <formula>IF($CN39&gt;$CN$34,1)</formula>
    </cfRule>
  </conditionalFormatting>
  <conditionalFormatting sqref="CO39:CO79">
    <cfRule type="expression" dxfId="4338" priority="391" stopIfTrue="1">
      <formula>IF($CO39&gt;$CO$34,1)</formula>
    </cfRule>
  </conditionalFormatting>
  <conditionalFormatting sqref="CP39:CP79">
    <cfRule type="expression" dxfId="4337" priority="390" stopIfTrue="1">
      <formula>IF($CP39&gt;$CP$34,1)</formula>
    </cfRule>
  </conditionalFormatting>
  <conditionalFormatting sqref="CQ39:CQ79">
    <cfRule type="expression" dxfId="4336" priority="389" stopIfTrue="1">
      <formula>IF($CQ39&gt;$CQ$34,1)</formula>
    </cfRule>
  </conditionalFormatting>
  <conditionalFormatting sqref="CR39:CR79">
    <cfRule type="expression" dxfId="4335" priority="388" stopIfTrue="1">
      <formula>IF($CR39&gt;$CR$34,1)</formula>
    </cfRule>
  </conditionalFormatting>
  <conditionalFormatting sqref="CS39:CS79">
    <cfRule type="expression" dxfId="4334" priority="387" stopIfTrue="1">
      <formula>IF($CS39&gt;$CS$34,1)</formula>
    </cfRule>
  </conditionalFormatting>
  <conditionalFormatting sqref="CT39:CT79">
    <cfRule type="expression" dxfId="4333" priority="386" stopIfTrue="1">
      <formula>IF($CT39&gt;$CT$34,1)</formula>
    </cfRule>
  </conditionalFormatting>
  <conditionalFormatting sqref="CU39:CU79">
    <cfRule type="expression" dxfId="4332" priority="385" stopIfTrue="1">
      <formula>IF($CU39&gt;$CU$34,1)</formula>
    </cfRule>
  </conditionalFormatting>
  <conditionalFormatting sqref="CV39:CV79">
    <cfRule type="expression" dxfId="4331" priority="384" stopIfTrue="1">
      <formula>IF($CV39&gt;$CV$34,1)</formula>
    </cfRule>
  </conditionalFormatting>
  <conditionalFormatting sqref="CW39:CW79">
    <cfRule type="expression" dxfId="4330" priority="383" stopIfTrue="1">
      <formula>IF($CW39&gt;$CW$34,1)</formula>
    </cfRule>
  </conditionalFormatting>
  <conditionalFormatting sqref="BO39:BO79">
    <cfRule type="expression" dxfId="4329" priority="382" stopIfTrue="1">
      <formula>IF($BO39&gt;$BO$34,1)</formula>
    </cfRule>
  </conditionalFormatting>
  <conditionalFormatting sqref="AH39:AH79">
    <cfRule type="expression" dxfId="4328" priority="381" stopIfTrue="1">
      <formula>IF($AH39&gt;$AH$34,1)</formula>
    </cfRule>
  </conditionalFormatting>
  <conditionalFormatting sqref="AI39:AI43 AI45:AI58 AI60:AI79">
    <cfRule type="expression" dxfId="4327" priority="380" stopIfTrue="1">
      <formula>IF($AI39&gt;$AI$34,1)</formula>
    </cfRule>
  </conditionalFormatting>
  <conditionalFormatting sqref="CY39:CY79">
    <cfRule type="expression" dxfId="4326" priority="379" stopIfTrue="1">
      <formula>IF($CY39&gt;$CY$34,1)</formula>
    </cfRule>
  </conditionalFormatting>
  <conditionalFormatting sqref="DA39:DA79">
    <cfRule type="expression" dxfId="4325" priority="378" stopIfTrue="1">
      <formula>IF($DA39&gt;$DA$34,1)</formula>
    </cfRule>
  </conditionalFormatting>
  <conditionalFormatting sqref="DB39:DB79">
    <cfRule type="expression" dxfId="4324" priority="377" stopIfTrue="1">
      <formula>IF($DB39&gt;$DB$34,1)</formula>
    </cfRule>
  </conditionalFormatting>
  <conditionalFormatting sqref="DC39:DC79">
    <cfRule type="expression" dxfId="4323" priority="376" stopIfTrue="1">
      <formula>IF($DC39&gt;$DC$34,1)</formula>
    </cfRule>
  </conditionalFormatting>
  <conditionalFormatting sqref="DD39:DD79">
    <cfRule type="expression" dxfId="4322" priority="375" stopIfTrue="1">
      <formula>IF($DD39&gt;$DD$34,1)</formula>
    </cfRule>
  </conditionalFormatting>
  <conditionalFormatting sqref="DE39:DE79">
    <cfRule type="expression" dxfId="4321" priority="374" stopIfTrue="1">
      <formula>IF($DE39&gt;$DE$34,1)</formula>
    </cfRule>
  </conditionalFormatting>
  <conditionalFormatting sqref="DF39">
    <cfRule type="expression" dxfId="4320" priority="373" stopIfTrue="1">
      <formula>IF($DF39&gt;$DF$34,1)</formula>
    </cfRule>
  </conditionalFormatting>
  <conditionalFormatting sqref="DG39:DG79">
    <cfRule type="expression" dxfId="4319" priority="372" stopIfTrue="1">
      <formula>IF($DG39&gt;$DG$34,1)</formula>
    </cfRule>
  </conditionalFormatting>
  <conditionalFormatting sqref="DH39:DH79">
    <cfRule type="expression" dxfId="4318" priority="371" stopIfTrue="1">
      <formula>IF($DH39&gt;$DH$34,1)</formula>
    </cfRule>
  </conditionalFormatting>
  <conditionalFormatting sqref="DI39:DI79">
    <cfRule type="expression" dxfId="4317" priority="370" stopIfTrue="1">
      <formula>IF($DI$39&gt;$DI$34,1)</formula>
    </cfRule>
  </conditionalFormatting>
  <conditionalFormatting sqref="DJ39:DJ79">
    <cfRule type="expression" dxfId="4316" priority="369" stopIfTrue="1">
      <formula>IF($DJ39&gt;$DJ$34,1)</formula>
    </cfRule>
  </conditionalFormatting>
  <conditionalFormatting sqref="DK39:DK79">
    <cfRule type="expression" dxfId="4315" priority="368" stopIfTrue="1">
      <formula>IF($DK39&gt;$DK$34,1)</formula>
    </cfRule>
  </conditionalFormatting>
  <conditionalFormatting sqref="DL39:DL79">
    <cfRule type="expression" dxfId="4314" priority="367" stopIfTrue="1">
      <formula>IF($DL$39&gt;$DL$34,1)</formula>
    </cfRule>
  </conditionalFormatting>
  <conditionalFormatting sqref="DM39:DM79">
    <cfRule type="expression" dxfId="4313" priority="366" stopIfTrue="1">
      <formula>IF($DM39&gt;$DM$34,1)</formula>
    </cfRule>
  </conditionalFormatting>
  <conditionalFormatting sqref="DN39:DN79">
    <cfRule type="expression" dxfId="4312" priority="365" stopIfTrue="1">
      <formula>IF($DN39&gt;$DN$34,1)</formula>
    </cfRule>
  </conditionalFormatting>
  <conditionalFormatting sqref="DO39:DO79">
    <cfRule type="expression" dxfId="4311" priority="364" stopIfTrue="1">
      <formula>IF($DO39&gt;$DO$34,1)</formula>
    </cfRule>
  </conditionalFormatting>
  <conditionalFormatting sqref="DP39:DP79">
    <cfRule type="expression" dxfId="4310" priority="363" stopIfTrue="1">
      <formula>IF($DP39&gt;$DP$34,1)</formula>
    </cfRule>
  </conditionalFormatting>
  <conditionalFormatting sqref="DQ39:DQ79">
    <cfRule type="expression" dxfId="4309" priority="362" stopIfTrue="1">
      <formula>IF($DQ39&gt;$DQ$34,1)</formula>
    </cfRule>
  </conditionalFormatting>
  <conditionalFormatting sqref="DR39:DR79">
    <cfRule type="expression" dxfId="4308" priority="361" stopIfTrue="1">
      <formula>IF($DR39&gt;$DR$34,1)</formula>
    </cfRule>
  </conditionalFormatting>
  <conditionalFormatting sqref="DS39:DS79">
    <cfRule type="expression" dxfId="4307" priority="360" stopIfTrue="1">
      <formula>IF($DS39&gt;$DS$34,1)</formula>
    </cfRule>
  </conditionalFormatting>
  <conditionalFormatting sqref="DT39:DT79">
    <cfRule type="expression" dxfId="4306" priority="359" stopIfTrue="1">
      <formula>IF($DT39&gt;$DT$34,1)</formula>
    </cfRule>
  </conditionalFormatting>
  <conditionalFormatting sqref="DU39:DU79">
    <cfRule type="expression" dxfId="4305" priority="358" stopIfTrue="1">
      <formula>IF($DU39&gt;$DU$34,1)</formula>
    </cfRule>
  </conditionalFormatting>
  <conditionalFormatting sqref="DV39:DV79">
    <cfRule type="expression" dxfId="4304" priority="357" stopIfTrue="1">
      <formula>IF($DV39&gt;$DV$34,1)</formula>
    </cfRule>
  </conditionalFormatting>
  <conditionalFormatting sqref="DW39:DW79">
    <cfRule type="expression" dxfId="4303" priority="356" stopIfTrue="1">
      <formula>IF($DW39&gt;$DW$34,1)</formula>
    </cfRule>
  </conditionalFormatting>
  <conditionalFormatting sqref="DX39:DX79">
    <cfRule type="expression" dxfId="4302" priority="355" stopIfTrue="1">
      <formula>IF($DX39&gt;$DX$34,1)</formula>
    </cfRule>
  </conditionalFormatting>
  <conditionalFormatting sqref="DY39:DY79">
    <cfRule type="expression" dxfId="4301" priority="354" stopIfTrue="1">
      <formula>IF($DY39&gt;$DY$34,1)</formula>
    </cfRule>
  </conditionalFormatting>
  <conditionalFormatting sqref="DZ39:DZ79">
    <cfRule type="expression" dxfId="4300" priority="353" stopIfTrue="1">
      <formula>IF($DZ39&gt;$DZ$34,1)</formula>
    </cfRule>
  </conditionalFormatting>
  <conditionalFormatting sqref="EA39:EA79">
    <cfRule type="expression" dxfId="4299" priority="352" stopIfTrue="1">
      <formula>IF($EA39&gt;$EA$34,1)</formula>
    </cfRule>
  </conditionalFormatting>
  <conditionalFormatting sqref="EB39:EB79">
    <cfRule type="expression" dxfId="4298" priority="351" stopIfTrue="1">
      <formula>IF($EB39&gt;$EB$34,1)</formula>
    </cfRule>
  </conditionalFormatting>
  <conditionalFormatting sqref="EC39:EC79">
    <cfRule type="expression" dxfId="4297" priority="350" stopIfTrue="1">
      <formula>IF($EC$39&gt;$EC$34,1)</formula>
    </cfRule>
  </conditionalFormatting>
  <conditionalFormatting sqref="ED39:ED79">
    <cfRule type="expression" dxfId="4296" priority="349" stopIfTrue="1">
      <formula>IF($ED39&gt;$ED$34,1)</formula>
    </cfRule>
  </conditionalFormatting>
  <conditionalFormatting sqref="CZ39:CZ79">
    <cfRule type="expression" dxfId="4295" priority="348" stopIfTrue="1">
      <formula>IF($CZ39&gt;$CZ$34,1)</formula>
    </cfRule>
  </conditionalFormatting>
  <conditionalFormatting sqref="EF39:EF79">
    <cfRule type="expression" dxfId="4294" priority="347" stopIfTrue="1">
      <formula>IF($EF39&gt;$EF$34,1)</formula>
    </cfRule>
  </conditionalFormatting>
  <conditionalFormatting sqref="EH39:EH79">
    <cfRule type="expression" dxfId="4293" priority="346" stopIfTrue="1">
      <formula>IF($EH39&gt;$EH$34,1)</formula>
    </cfRule>
  </conditionalFormatting>
  <conditionalFormatting sqref="EI39:EI79">
    <cfRule type="expression" dxfId="4292" priority="345" stopIfTrue="1">
      <formula>IF($EI39&gt;$EI$34,1)</formula>
    </cfRule>
  </conditionalFormatting>
  <conditionalFormatting sqref="EJ39:EJ79">
    <cfRule type="expression" dxfId="4291" priority="344" stopIfTrue="1">
      <formula>IF($EJ39&gt;$EJ$34,1)</formula>
    </cfRule>
  </conditionalFormatting>
  <conditionalFormatting sqref="EK39:EK79">
    <cfRule type="expression" dxfId="4290" priority="343" stopIfTrue="1">
      <formula>IF($EK39&gt;$EK$34,1)</formula>
    </cfRule>
  </conditionalFormatting>
  <conditionalFormatting sqref="EL39:EL79">
    <cfRule type="expression" dxfId="4289" priority="342" stopIfTrue="1">
      <formula>IF($EL39&gt;$EL$34,1)</formula>
    </cfRule>
  </conditionalFormatting>
  <conditionalFormatting sqref="EM39:EM79">
    <cfRule type="expression" dxfId="4288" priority="341" stopIfTrue="1">
      <formula>IF($EM39&gt;$EM$34,1)</formula>
    </cfRule>
  </conditionalFormatting>
  <conditionalFormatting sqref="EN39:EN79">
    <cfRule type="expression" dxfId="4287" priority="340" stopIfTrue="1">
      <formula>IF($EN39&gt;$EN$34,1)</formula>
    </cfRule>
  </conditionalFormatting>
  <conditionalFormatting sqref="EO39:EO79">
    <cfRule type="expression" dxfId="4286" priority="339" stopIfTrue="1">
      <formula>IF($EO39&gt;$EO$34,1)</formula>
    </cfRule>
  </conditionalFormatting>
  <conditionalFormatting sqref="EP39:EP79">
    <cfRule type="expression" dxfId="4285" priority="338" stopIfTrue="1">
      <formula>IF($EP$39&gt;$EP$34,1)</formula>
    </cfRule>
  </conditionalFormatting>
  <conditionalFormatting sqref="EQ39:EQ79">
    <cfRule type="expression" dxfId="4284" priority="337" stopIfTrue="1">
      <formula>IF($EQ39&gt;$EQ$34,1)</formula>
    </cfRule>
  </conditionalFormatting>
  <conditionalFormatting sqref="ER39:ER79">
    <cfRule type="expression" dxfId="4283" priority="336" stopIfTrue="1">
      <formula>IF($ER39&gt;$ER$34,1)</formula>
    </cfRule>
  </conditionalFormatting>
  <conditionalFormatting sqref="ES39:ES79">
    <cfRule type="expression" dxfId="4282" priority="335" stopIfTrue="1">
      <formula>IF($ES$39&gt;$ES$34,1)</formula>
    </cfRule>
  </conditionalFormatting>
  <conditionalFormatting sqref="ET39:ET79">
    <cfRule type="expression" dxfId="4281" priority="334" stopIfTrue="1">
      <formula>IF($ET39&gt;$ET$34,1)</formula>
    </cfRule>
  </conditionalFormatting>
  <conditionalFormatting sqref="EU39:EU79">
    <cfRule type="expression" dxfId="4280" priority="333" stopIfTrue="1">
      <formula>IF($EU39&gt;$EU$34,1)</formula>
    </cfRule>
  </conditionalFormatting>
  <conditionalFormatting sqref="EV39:EV79">
    <cfRule type="expression" dxfId="4279" priority="332" stopIfTrue="1">
      <formula>IF($EV39&gt;$EV$34,1)</formula>
    </cfRule>
  </conditionalFormatting>
  <conditionalFormatting sqref="EW39:EW79">
    <cfRule type="expression" dxfId="4278" priority="331" stopIfTrue="1">
      <formula>IF($EW39&gt;$EW$34,1)</formula>
    </cfRule>
  </conditionalFormatting>
  <conditionalFormatting sqref="EX39:EX79">
    <cfRule type="expression" dxfId="4277" priority="330" stopIfTrue="1">
      <formula>IF($EX39&gt;$EX$34,1)</formula>
    </cfRule>
  </conditionalFormatting>
  <conditionalFormatting sqref="EY39:EY79">
    <cfRule type="expression" dxfId="4276" priority="329" stopIfTrue="1">
      <formula>IF($EY39&gt;$EY$34,1)</formula>
    </cfRule>
  </conditionalFormatting>
  <conditionalFormatting sqref="EZ39:EZ79">
    <cfRule type="expression" dxfId="4275" priority="328" stopIfTrue="1">
      <formula>IF($EZ39&gt;$EZ$34,1)</formula>
    </cfRule>
  </conditionalFormatting>
  <conditionalFormatting sqref="FA39:FA79">
    <cfRule type="expression" dxfId="4274" priority="327" stopIfTrue="1">
      <formula>IF($FA39&gt;$FA$34,1)</formula>
    </cfRule>
  </conditionalFormatting>
  <conditionalFormatting sqref="FB39:FB79">
    <cfRule type="expression" dxfId="4273" priority="326" stopIfTrue="1">
      <formula>IF($FB39&gt;$FB$34,1)</formula>
    </cfRule>
  </conditionalFormatting>
  <conditionalFormatting sqref="FC39:FC79">
    <cfRule type="expression" dxfId="4272" priority="325" stopIfTrue="1">
      <formula>IF($FC39&gt;$FC$34,1)</formula>
    </cfRule>
  </conditionalFormatting>
  <conditionalFormatting sqref="FD39:FD79">
    <cfRule type="expression" dxfId="4271" priority="324" stopIfTrue="1">
      <formula>IF($FD39&gt;$FD$34,1)</formula>
    </cfRule>
  </conditionalFormatting>
  <conditionalFormatting sqref="FE39:FE79">
    <cfRule type="expression" dxfId="4270" priority="323" stopIfTrue="1">
      <formula>IF($FE39&gt;$FE$34,1)</formula>
    </cfRule>
  </conditionalFormatting>
  <conditionalFormatting sqref="FF39:FF79">
    <cfRule type="expression" dxfId="4269" priority="322" stopIfTrue="1">
      <formula>IF($FF39&gt;$FF$34,1)</formula>
    </cfRule>
  </conditionalFormatting>
  <conditionalFormatting sqref="FG39:FG79">
    <cfRule type="expression" dxfId="4268" priority="321" stopIfTrue="1">
      <formula>IF($FG39&gt;$FG$34,1)</formula>
    </cfRule>
  </conditionalFormatting>
  <conditionalFormatting sqref="FH39:FH79">
    <cfRule type="expression" dxfId="4267" priority="320" stopIfTrue="1">
      <formula>IF($FH39&gt;$FH$34,1)</formula>
    </cfRule>
  </conditionalFormatting>
  <conditionalFormatting sqref="FI39:FI79">
    <cfRule type="expression" dxfId="4266" priority="319" stopIfTrue="1">
      <formula>IF($FI39&gt;$FI$34,1)</formula>
    </cfRule>
  </conditionalFormatting>
  <conditionalFormatting sqref="FJ39:FJ79">
    <cfRule type="expression" dxfId="4265" priority="318" stopIfTrue="1">
      <formula>IF($FJ$39&gt;$FJ$34,1)</formula>
    </cfRule>
  </conditionalFormatting>
  <conditionalFormatting sqref="FK39:FK79">
    <cfRule type="expression" dxfId="4264" priority="317" stopIfTrue="1">
      <formula>IF($FK39&gt;$FK$34,1)</formula>
    </cfRule>
  </conditionalFormatting>
  <conditionalFormatting sqref="EG39:EG79">
    <cfRule type="expression" dxfId="4263" priority="316" stopIfTrue="1">
      <formula>IF($EG39&gt;$EG$34,1)</formula>
    </cfRule>
  </conditionalFormatting>
  <conditionalFormatting sqref="FM39:FM79">
    <cfRule type="expression" dxfId="4262" priority="315" stopIfTrue="1">
      <formula>IF($FM39&gt;$FM$34,1)</formula>
    </cfRule>
  </conditionalFormatting>
  <conditionalFormatting sqref="FO39:FO79">
    <cfRule type="expression" dxfId="4261" priority="314" stopIfTrue="1">
      <formula>IF($FO39&gt;$FO$34,1)</formula>
    </cfRule>
  </conditionalFormatting>
  <conditionalFormatting sqref="FP39:FP79">
    <cfRule type="expression" dxfId="4260" priority="313" stopIfTrue="1">
      <formula>IF($FP39&gt;$FP$34,1)</formula>
    </cfRule>
  </conditionalFormatting>
  <conditionalFormatting sqref="FQ39:FQ79">
    <cfRule type="expression" dxfId="4259" priority="312" stopIfTrue="1">
      <formula>IF($FQ39&gt;$FQ$34,1)</formula>
    </cfRule>
  </conditionalFormatting>
  <conditionalFormatting sqref="FR39:FR79">
    <cfRule type="expression" dxfId="4258" priority="311" stopIfTrue="1">
      <formula>IF($FR39&gt;$FR$34,1)</formula>
    </cfRule>
  </conditionalFormatting>
  <conditionalFormatting sqref="GA39:GA79">
    <cfRule type="expression" dxfId="4257" priority="310" stopIfTrue="1">
      <formula>IF($GA39&gt;$GA$34,1)</formula>
    </cfRule>
  </conditionalFormatting>
  <conditionalFormatting sqref="GB39:GB79">
    <cfRule type="expression" dxfId="4256" priority="309" stopIfTrue="1">
      <formula>IF($GB39&gt;$GB$34,1)</formula>
    </cfRule>
  </conditionalFormatting>
  <conditionalFormatting sqref="GC39:GC79">
    <cfRule type="expression" dxfId="4255" priority="308" stopIfTrue="1">
      <formula>IF($GC39&gt;$GC$34,1)</formula>
    </cfRule>
  </conditionalFormatting>
  <conditionalFormatting sqref="GD39:GD79">
    <cfRule type="expression" dxfId="4254" priority="307" stopIfTrue="1">
      <formula>IF($GD39&gt;$GD$34,1)</formula>
    </cfRule>
  </conditionalFormatting>
  <conditionalFormatting sqref="GE39:GE79">
    <cfRule type="expression" dxfId="4253" priority="306" stopIfTrue="1">
      <formula>IF($GE39&gt;$GE$34,1)</formula>
    </cfRule>
  </conditionalFormatting>
  <conditionalFormatting sqref="GF39:GF79">
    <cfRule type="expression" dxfId="4252" priority="305" stopIfTrue="1">
      <formula>IF($GF39&gt;$GF$34,1)</formula>
    </cfRule>
  </conditionalFormatting>
  <conditionalFormatting sqref="GG39:GG79">
    <cfRule type="expression" dxfId="4251" priority="304" stopIfTrue="1">
      <formula>IF($GG39&gt;$GG$34,1)</formula>
    </cfRule>
  </conditionalFormatting>
  <conditionalFormatting sqref="GH39:GH79">
    <cfRule type="expression" dxfId="4250" priority="303" stopIfTrue="1">
      <formula>IF($GH39&gt;$GH$34,1)</formula>
    </cfRule>
  </conditionalFormatting>
  <conditionalFormatting sqref="GI39:GI79">
    <cfRule type="expression" dxfId="4249" priority="302" stopIfTrue="1">
      <formula>IF($GI39&gt;$GI$34,1)</formula>
    </cfRule>
  </conditionalFormatting>
  <conditionalFormatting sqref="GJ39:GJ79">
    <cfRule type="expression" dxfId="4248" priority="301" stopIfTrue="1">
      <formula>IF($GJ39&gt;$GJ$34,1)</formula>
    </cfRule>
  </conditionalFormatting>
  <conditionalFormatting sqref="GK39:GK79">
    <cfRule type="expression" dxfId="4247" priority="300" stopIfTrue="1">
      <formula>IF($GK39&gt;$GK$34,1)</formula>
    </cfRule>
  </conditionalFormatting>
  <conditionalFormatting sqref="GL39:GL79">
    <cfRule type="expression" dxfId="4246" priority="299" stopIfTrue="1">
      <formula>IF($GL39&gt;$GL$34,1)</formula>
    </cfRule>
  </conditionalFormatting>
  <conditionalFormatting sqref="GM39:GM79">
    <cfRule type="expression" dxfId="4245" priority="298" stopIfTrue="1">
      <formula>IF($GM39&gt;$GM$34,1)</formula>
    </cfRule>
  </conditionalFormatting>
  <conditionalFormatting sqref="GN39:GN79">
    <cfRule type="expression" dxfId="4244" priority="297" stopIfTrue="1">
      <formula>IF($GN39&gt;$GN$34,1)</formula>
    </cfRule>
  </conditionalFormatting>
  <conditionalFormatting sqref="GO39:GO79">
    <cfRule type="expression" dxfId="4243" priority="296" stopIfTrue="1">
      <formula>IF($GO39&gt;$GO$34,1)</formula>
    </cfRule>
  </conditionalFormatting>
  <conditionalFormatting sqref="GP39:GP79">
    <cfRule type="expression" dxfId="4242" priority="295" stopIfTrue="1">
      <formula>IF(___gpI39&gt;$GP$34,1)</formula>
    </cfRule>
  </conditionalFormatting>
  <conditionalFormatting sqref="GQ39:GQ79">
    <cfRule type="expression" dxfId="4241" priority="294" stopIfTrue="1">
      <formula>IF($GQ$39&gt;$GQ$34,1)</formula>
    </cfRule>
  </conditionalFormatting>
  <conditionalFormatting sqref="GR39:GR79">
    <cfRule type="expression" dxfId="4240" priority="293" stopIfTrue="1">
      <formula>IF($GR39&gt;$GR$34,1)</formula>
    </cfRule>
  </conditionalFormatting>
  <conditionalFormatting sqref="FN39:FN79">
    <cfRule type="expression" dxfId="4239" priority="292" stopIfTrue="1">
      <formula>IF($FN39&gt;$FN$34,1)</formula>
    </cfRule>
  </conditionalFormatting>
  <conditionalFormatting sqref="GT39:GT78">
    <cfRule type="expression" dxfId="4238" priority="291" stopIfTrue="1">
      <formula>IF($GT39&gt;$GT$34,1)</formula>
    </cfRule>
  </conditionalFormatting>
  <conditionalFormatting sqref="GV39:GV78">
    <cfRule type="expression" dxfId="4237" priority="290" stopIfTrue="1">
      <formula>IF($GV39&gt;$GV$34,1)</formula>
    </cfRule>
  </conditionalFormatting>
  <conditionalFormatting sqref="GW39:GW78">
    <cfRule type="expression" dxfId="4236" priority="289" stopIfTrue="1">
      <formula>IF($GW39&gt;$GW$34,1)</formula>
    </cfRule>
  </conditionalFormatting>
  <conditionalFormatting sqref="HA39:HA78">
    <cfRule type="expression" dxfId="4235" priority="288" stopIfTrue="1">
      <formula>IF($HA39&gt;$HA$34,1)</formula>
    </cfRule>
  </conditionalFormatting>
  <conditionalFormatting sqref="HB39:HB78">
    <cfRule type="expression" dxfId="4234" priority="287" stopIfTrue="1">
      <formula>IF($HB39&gt;$HB$34,1)</formula>
    </cfRule>
  </conditionalFormatting>
  <conditionalFormatting sqref="HC39:HC78">
    <cfRule type="expression" dxfId="4233" priority="286" stopIfTrue="1">
      <formula>IF($HC39&gt;$HC$34,1)</formula>
    </cfRule>
  </conditionalFormatting>
  <conditionalFormatting sqref="HD39:HD78">
    <cfRule type="expression" dxfId="4232" priority="285" stopIfTrue="1">
      <formula>IF($HD$39&gt;$HD$34,1)</formula>
    </cfRule>
  </conditionalFormatting>
  <conditionalFormatting sqref="HE39:HE78">
    <cfRule type="expression" dxfId="4231" priority="284" stopIfTrue="1">
      <formula>IF($HE39&gt;$HE$34,1)</formula>
    </cfRule>
  </conditionalFormatting>
  <conditionalFormatting sqref="HF39:HF78">
    <cfRule type="expression" dxfId="4230" priority="283" stopIfTrue="1">
      <formula>IF($HF39&gt;$HF$34,1)</formula>
    </cfRule>
  </conditionalFormatting>
  <conditionalFormatting sqref="GZ39">
    <cfRule type="expression" dxfId="4229" priority="282" stopIfTrue="1">
      <formula>IF($GZ$39&gt;$GZ$34,1)</formula>
    </cfRule>
  </conditionalFormatting>
  <conditionalFormatting sqref="HH39:HH78">
    <cfRule type="expression" dxfId="4228" priority="281" stopIfTrue="1">
      <formula>IF($HH39&gt;$HH$34,1)</formula>
    </cfRule>
  </conditionalFormatting>
  <conditionalFormatting sqref="HI39:HI78">
    <cfRule type="expression" dxfId="4227" priority="280" stopIfTrue="1">
      <formula>IF($HI39&gt;$HI$34,1)</formula>
    </cfRule>
  </conditionalFormatting>
  <conditionalFormatting sqref="HJ39:HJ78">
    <cfRule type="expression" dxfId="4226" priority="279" stopIfTrue="1">
      <formula>IF($HJ39&gt;$HJ$34,1)</formula>
    </cfRule>
  </conditionalFormatting>
  <conditionalFormatting sqref="HK39:HK78">
    <cfRule type="expression" dxfId="4225" priority="278" stopIfTrue="1">
      <formula>IF($HK39&gt;$HK$34,1)</formula>
    </cfRule>
  </conditionalFormatting>
  <conditionalFormatting sqref="HL39:HL78">
    <cfRule type="expression" dxfId="4224" priority="277" stopIfTrue="1">
      <formula>IF($HL39&gt;$HL$34,1)</formula>
    </cfRule>
  </conditionalFormatting>
  <conditionalFormatting sqref="HM39:HM78">
    <cfRule type="expression" dxfId="4223" priority="276" stopIfTrue="1">
      <formula>IF($HM39&gt;$HM$34,1)</formula>
    </cfRule>
  </conditionalFormatting>
  <conditionalFormatting sqref="HN39:HN78">
    <cfRule type="expression" dxfId="4222" priority="275" stopIfTrue="1">
      <formula>IF($HN39&gt;$HN$34,1)</formula>
    </cfRule>
  </conditionalFormatting>
  <conditionalFormatting sqref="HO39:HO78">
    <cfRule type="expression" dxfId="4221" priority="274" stopIfTrue="1">
      <formula>IF($HO39&gt;$HO$34,1)</formula>
    </cfRule>
  </conditionalFormatting>
  <conditionalFormatting sqref="HP39:HP78">
    <cfRule type="expression" dxfId="4220" priority="273" stopIfTrue="1">
      <formula>IF($HP39&gt;$HP$34,1)</formula>
    </cfRule>
  </conditionalFormatting>
  <conditionalFormatting sqref="HQ39:HQ78">
    <cfRule type="expression" dxfId="4219" priority="272" stopIfTrue="1">
      <formula>IF($HQ39&gt;$HQ$34,1)</formula>
    </cfRule>
  </conditionalFormatting>
  <conditionalFormatting sqref="HR39:HR78">
    <cfRule type="expression" dxfId="4218" priority="271" stopIfTrue="1">
      <formula>IF($HR39&gt;$HR$34,1)</formula>
    </cfRule>
  </conditionalFormatting>
  <conditionalFormatting sqref="HS39:HS78">
    <cfRule type="expression" dxfId="4217" priority="270" stopIfTrue="1">
      <formula>IF($HS39&gt;$HS$34,1)</formula>
    </cfRule>
  </conditionalFormatting>
  <conditionalFormatting sqref="HT39:HT78">
    <cfRule type="expression" dxfId="4216" priority="269" stopIfTrue="1">
      <formula>IF($HT39&gt;$HT$34,1)</formula>
    </cfRule>
  </conditionalFormatting>
  <conditionalFormatting sqref="HU39:HU78">
    <cfRule type="expression" dxfId="4215" priority="268" stopIfTrue="1">
      <formula>IF($HU39&gt;$HU$34,1)</formula>
    </cfRule>
  </conditionalFormatting>
  <conditionalFormatting sqref="HV39:HV78">
    <cfRule type="expression" dxfId="4214" priority="267" stopIfTrue="1">
      <formula>IF($HV39&gt;$HV$34,1)</formula>
    </cfRule>
  </conditionalFormatting>
  <conditionalFormatting sqref="HW39:HW78">
    <cfRule type="expression" dxfId="4213" priority="266" stopIfTrue="1">
      <formula>IF($HW39&gt;$HW$34,1)</formula>
    </cfRule>
  </conditionalFormatting>
  <conditionalFormatting sqref="GU39:GU78">
    <cfRule type="expression" dxfId="4212" priority="265" stopIfTrue="1">
      <formula>IF($GU39&gt;$GU$34,1)</formula>
    </cfRule>
  </conditionalFormatting>
  <conditionalFormatting sqref="GX39:GX78">
    <cfRule type="expression" dxfId="4211" priority="264" stopIfTrue="1">
      <formula>IF($GX39&gt;$GX$34,1)</formula>
    </cfRule>
  </conditionalFormatting>
  <conditionalFormatting sqref="GY39:GY78">
    <cfRule type="expression" dxfId="4210" priority="263" stopIfTrue="1">
      <formula>IF($GY39&gt;$GY$34,1)</formula>
    </cfRule>
  </conditionalFormatting>
  <conditionalFormatting sqref="HG39:HG78">
    <cfRule type="expression" dxfId="4209" priority="262" stopIfTrue="1">
      <formula>IF($HG39&gt;$HG$34,1)</formula>
    </cfRule>
  </conditionalFormatting>
  <conditionalFormatting sqref="HX39:HX78">
    <cfRule type="expression" dxfId="4208" priority="261" stopIfTrue="1">
      <formula>IF($HX39&gt;$HX$34,1)</formula>
    </cfRule>
  </conditionalFormatting>
  <conditionalFormatting sqref="HY39:HY78">
    <cfRule type="expression" dxfId="4207" priority="260" stopIfTrue="1">
      <formula>IF($HY39&gt;$HY$34,1)</formula>
    </cfRule>
  </conditionalFormatting>
  <conditionalFormatting sqref="D39:D40">
    <cfRule type="expression" dxfId="4206" priority="259" stopIfTrue="1">
      <formula>IF($D39&gt;$D$34,1)</formula>
    </cfRule>
  </conditionalFormatting>
  <conditionalFormatting sqref="E39">
    <cfRule type="expression" dxfId="4205" priority="258" stopIfTrue="1">
      <formula>IF($E39&gt;$E$34,1)</formula>
    </cfRule>
  </conditionalFormatting>
  <conditionalFormatting sqref="H41">
    <cfRule type="expression" dxfId="4204" priority="257" stopIfTrue="1">
      <formula>IF($H41&gt;$H$34,1)</formula>
    </cfRule>
  </conditionalFormatting>
  <conditionalFormatting sqref="C13">
    <cfRule type="cellIs" dxfId="4203" priority="255" stopIfTrue="1" operator="lessThan">
      <formula>$C$7</formula>
    </cfRule>
    <cfRule type="cellIs" dxfId="4202" priority="256" stopIfTrue="1" operator="greaterThanOrEqual">
      <formula>$C$7</formula>
    </cfRule>
  </conditionalFormatting>
  <conditionalFormatting sqref="C14">
    <cfRule type="cellIs" dxfId="4201" priority="253" stopIfTrue="1" operator="lessThan">
      <formula>0.5*SUM(C10:C12)</formula>
    </cfRule>
    <cfRule type="cellIs" dxfId="4200" priority="254" stopIfTrue="1" operator="greaterThanOrEqual">
      <formula>0.5*SUM(C10:C12)</formula>
    </cfRule>
  </conditionalFormatting>
  <conditionalFormatting sqref="F39">
    <cfRule type="expression" dxfId="4199" priority="252" stopIfTrue="1">
      <formula>IF($F39&gt;$F$34,1)</formula>
    </cfRule>
  </conditionalFormatting>
  <conditionalFormatting sqref="AI44 AI59">
    <cfRule type="expression" dxfId="4198" priority="251" stopIfTrue="1">
      <formula>IF($AI44&gt;$AI$34,1)</formula>
    </cfRule>
  </conditionalFormatting>
  <conditionalFormatting sqref="AK43">
    <cfRule type="expression" dxfId="4197" priority="250" stopIfTrue="1">
      <formula>IF($AK43&gt;$AK$34,1)</formula>
    </cfRule>
  </conditionalFormatting>
  <conditionalFormatting sqref="BS46">
    <cfRule type="expression" dxfId="4196" priority="249" stopIfTrue="1">
      <formula>IF($BS46&gt;$BS$34,1)</formula>
    </cfRule>
  </conditionalFormatting>
  <conditionalFormatting sqref="BP39:BP78">
    <cfRule type="expression" dxfId="4195" priority="248" stopIfTrue="1">
      <formula>IF($BP40&gt;$BP$34,1)</formula>
    </cfRule>
  </conditionalFormatting>
  <conditionalFormatting sqref="BP79">
    <cfRule type="expression" dxfId="4194" priority="247" stopIfTrue="1">
      <formula>IF($BP81&gt;$BP$34,1)</formula>
    </cfRule>
  </conditionalFormatting>
  <conditionalFormatting sqref="AN37:BP37 BU37:CW37 DB37:ED37 EI37:FK37 FP37:GR37 GW37:HY37 G37:AI37">
    <cfRule type="cellIs" dxfId="4193" priority="244" stopIfTrue="1" operator="equal">
      <formula>"Completed"</formula>
    </cfRule>
    <cfRule type="cellIs" dxfId="4192" priority="245" stopIfTrue="1" operator="equal">
      <formula>"Delayed - amber"</formula>
    </cfRule>
    <cfRule type="cellIs" dxfId="4191" priority="246" stopIfTrue="1" operator="equal">
      <formula>"Delayed - red"</formula>
    </cfRule>
  </conditionalFormatting>
  <conditionalFormatting sqref="AJ39:AJ80">
    <cfRule type="expression" dxfId="4190" priority="241" stopIfTrue="1">
      <formula>NOT(ISERROR(SEARCH("No rating",AJ39)))</formula>
    </cfRule>
    <cfRule type="expression" dxfId="4189" priority="242" stopIfTrue="1">
      <formula>NOT(ISERROR(SEARCH("Green",AJ39)))</formula>
    </cfRule>
    <cfRule type="expression" dxfId="4188" priority="243" stopIfTrue="1">
      <formula>NOT(ISERROR(SEARCH("Amber",AJ39)))</formula>
    </cfRule>
  </conditionalFormatting>
  <conditionalFormatting sqref="AJ35 BQ35 CX35 EE35 FL35 GS35 HZ35">
    <cfRule type="expression" dxfId="4187" priority="238" stopIfTrue="1">
      <formula>NOT(ISERROR(SEARCH("Green",AJ35)))</formula>
    </cfRule>
    <cfRule type="expression" dxfId="4186" priority="239" stopIfTrue="1">
      <formula>NOT(ISERROR(SEARCH("Amber",AJ35)))</formula>
    </cfRule>
    <cfRule type="expression" dxfId="4185" priority="240" stopIfTrue="1">
      <formula>NOT(ISERROR(SEARCH("Red",AJ35)))</formula>
    </cfRule>
  </conditionalFormatting>
  <conditionalFormatting sqref="D41:D79">
    <cfRule type="expression" dxfId="4184" priority="237" stopIfTrue="1">
      <formula>IF($D41&gt;$D$34,1)</formula>
    </cfRule>
  </conditionalFormatting>
  <conditionalFormatting sqref="E40:E79">
    <cfRule type="expression" dxfId="4183" priority="236" stopIfTrue="1">
      <formula>IF($E40&gt;$E$34,1)</formula>
    </cfRule>
  </conditionalFormatting>
  <conditionalFormatting sqref="F40:F79">
    <cfRule type="expression" dxfId="4182" priority="235" stopIfTrue="1">
      <formula>IF($F40&gt;$F$34,1)</formula>
    </cfRule>
  </conditionalFormatting>
  <conditionalFormatting sqref="G39:G79">
    <cfRule type="expression" dxfId="4181" priority="234" stopIfTrue="1">
      <formula>IF($G39&gt;$G$34,1)</formula>
    </cfRule>
  </conditionalFormatting>
  <conditionalFormatting sqref="H39:H40 H42:H79">
    <cfRule type="expression" dxfId="4180" priority="233" stopIfTrue="1">
      <formula>IF($H39&gt;$H$34,1)</formula>
    </cfRule>
  </conditionalFormatting>
  <conditionalFormatting sqref="I39:I79">
    <cfRule type="expression" dxfId="4179" priority="232" stopIfTrue="1">
      <formula>IF($I39&gt;$I$34,1)</formula>
    </cfRule>
  </conditionalFormatting>
  <conditionalFormatting sqref="J39:J79">
    <cfRule type="expression" dxfId="4178" priority="231" stopIfTrue="1">
      <formula>IF($J39&gt;$J$34,1)</formula>
    </cfRule>
  </conditionalFormatting>
  <conditionalFormatting sqref="K39:K79">
    <cfRule type="expression" dxfId="4177" priority="230" stopIfTrue="1">
      <formula>IF($K39&gt;$K$34,1)</formula>
    </cfRule>
  </conditionalFormatting>
  <conditionalFormatting sqref="L39:L79">
    <cfRule type="expression" dxfId="4176" priority="229" stopIfTrue="1">
      <formula>IF($L39&gt;$L$34,1)</formula>
    </cfRule>
  </conditionalFormatting>
  <conditionalFormatting sqref="M39:M79">
    <cfRule type="expression" dxfId="4175" priority="228" stopIfTrue="1">
      <formula>IF($M39&gt;$M$34,1)</formula>
    </cfRule>
  </conditionalFormatting>
  <conditionalFormatting sqref="N39:N79">
    <cfRule type="expression" dxfId="4174" priority="227" stopIfTrue="1">
      <formula>IF($N39&gt;$N$34,1)</formula>
    </cfRule>
  </conditionalFormatting>
  <conditionalFormatting sqref="O39:O79">
    <cfRule type="expression" dxfId="4173" priority="226" stopIfTrue="1">
      <formula>IF($O39&gt;$O$34,1)</formula>
    </cfRule>
  </conditionalFormatting>
  <conditionalFormatting sqref="P39:P79">
    <cfRule type="expression" dxfId="4172" priority="225" stopIfTrue="1">
      <formula>IF($P39&gt;$P$34,1)</formula>
    </cfRule>
  </conditionalFormatting>
  <conditionalFormatting sqref="Q39:Q79">
    <cfRule type="expression" dxfId="4171" priority="224" stopIfTrue="1">
      <formula>IF($Q39&gt;$Q$34,1)</formula>
    </cfRule>
  </conditionalFormatting>
  <conditionalFormatting sqref="R39:R79">
    <cfRule type="expression" dxfId="4170" priority="223" stopIfTrue="1">
      <formula>IF($R39&gt;$R$34,1)</formula>
    </cfRule>
  </conditionalFormatting>
  <conditionalFormatting sqref="S39:S79">
    <cfRule type="expression" dxfId="4169" priority="222" stopIfTrue="1">
      <formula>IF($S39&gt;$S$34,1)</formula>
    </cfRule>
  </conditionalFormatting>
  <conditionalFormatting sqref="T39:T79">
    <cfRule type="expression" dxfId="4168" priority="221" stopIfTrue="1">
      <formula>IF($T39&gt;$T$34,1)</formula>
    </cfRule>
  </conditionalFormatting>
  <conditionalFormatting sqref="U39:U79">
    <cfRule type="expression" dxfId="4167" priority="220" stopIfTrue="1">
      <formula>IF($U39&gt;$U$34,1)</formula>
    </cfRule>
  </conditionalFormatting>
  <conditionalFormatting sqref="V39:V79">
    <cfRule type="expression" dxfId="4166" priority="219" stopIfTrue="1">
      <formula>IF($V39&gt;$V$34,1)</formula>
    </cfRule>
  </conditionalFormatting>
  <conditionalFormatting sqref="W39:W79">
    <cfRule type="expression" dxfId="4165" priority="218" stopIfTrue="1">
      <formula>IF($W39&gt;$W$34,1)</formula>
    </cfRule>
  </conditionalFormatting>
  <conditionalFormatting sqref="X39:X78">
    <cfRule type="expression" dxfId="4164" priority="217" stopIfTrue="1">
      <formula>IF($X39&gt;$X$34,1)</formula>
    </cfRule>
  </conditionalFormatting>
  <conditionalFormatting sqref="Y39:Y78">
    <cfRule type="expression" dxfId="4163" priority="216" stopIfTrue="1">
      <formula>IF($Y39&gt;$Y$34,1)</formula>
    </cfRule>
  </conditionalFormatting>
  <conditionalFormatting sqref="Z39:Z78">
    <cfRule type="expression" dxfId="4162" priority="215" stopIfTrue="1">
      <formula>IF($Z39&gt;$Z$34,1)</formula>
    </cfRule>
  </conditionalFormatting>
  <conditionalFormatting sqref="AA39:AA78">
    <cfRule type="expression" dxfId="4161" priority="214" stopIfTrue="1">
      <formula>IF($AA39&gt;$AA$34,1)</formula>
    </cfRule>
  </conditionalFormatting>
  <conditionalFormatting sqref="AB39:AB79">
    <cfRule type="expression" dxfId="4160" priority="213" stopIfTrue="1">
      <formula>IF($AB39&gt;$AB$34,1)</formula>
    </cfRule>
  </conditionalFormatting>
  <conditionalFormatting sqref="AC39:AC79">
    <cfRule type="expression" dxfId="4159" priority="212" stopIfTrue="1">
      <formula>IF($AC39&gt;$AC$34,1)</formula>
    </cfRule>
  </conditionalFormatting>
  <conditionalFormatting sqref="AD39:AD79">
    <cfRule type="expression" dxfId="4158" priority="211" stopIfTrue="1">
      <formula>IF($AD39&gt;$AD$34,1)</formula>
    </cfRule>
  </conditionalFormatting>
  <conditionalFormatting sqref="AE39:AE79">
    <cfRule type="expression" dxfId="4157" priority="210" stopIfTrue="1">
      <formula>IF($AE39&gt;$AE$34,1)</formula>
    </cfRule>
  </conditionalFormatting>
  <conditionalFormatting sqref="AF39:AF79">
    <cfRule type="expression" dxfId="4156" priority="209" stopIfTrue="1">
      <formula>IF($AF39&gt;$AF$34,1)</formula>
    </cfRule>
  </conditionalFormatting>
  <conditionalFormatting sqref="AG39:AG79">
    <cfRule type="expression" dxfId="4155" priority="208" stopIfTrue="1">
      <formula>IF($AG39&gt;$AG$34,1)</formula>
    </cfRule>
  </conditionalFormatting>
  <conditionalFormatting sqref="AK39:AK42 AK44:AK79">
    <cfRule type="expression" dxfId="4154" priority="207" stopIfTrue="1">
      <formula>IF($AK39&gt;$AK$34,1)</formula>
    </cfRule>
  </conditionalFormatting>
  <conditionalFormatting sqref="AL39:AL79">
    <cfRule type="expression" dxfId="4153" priority="206" stopIfTrue="1">
      <formula>IF($AL39&gt;$AL$34,1)</formula>
    </cfRule>
  </conditionalFormatting>
  <conditionalFormatting sqref="GV79 AM39:AM79">
    <cfRule type="expression" dxfId="4152" priority="205" stopIfTrue="1">
      <formula>IF($AM39&gt;$AM$34,1)</formula>
    </cfRule>
  </conditionalFormatting>
  <conditionalFormatting sqref="AN39:AN79">
    <cfRule type="expression" dxfId="4151" priority="204" stopIfTrue="1">
      <formula>IF($AN39&gt;$AN$34,1)</formula>
    </cfRule>
  </conditionalFormatting>
  <conditionalFormatting sqref="AO39:AO79">
    <cfRule type="expression" dxfId="4150" priority="203" stopIfTrue="1">
      <formula>IF($AO39&gt;$AO$34,1)</formula>
    </cfRule>
  </conditionalFormatting>
  <conditionalFormatting sqref="AP39:AP79">
    <cfRule type="expression" dxfId="4149" priority="202" stopIfTrue="1">
      <formula>IF($AP39&gt;$AP$34,1)</formula>
    </cfRule>
  </conditionalFormatting>
  <conditionalFormatting sqref="AQ39:AQ79">
    <cfRule type="expression" dxfId="4148" priority="201" stopIfTrue="1">
      <formula>IF($AQ39&gt;$AQ$34,1)</formula>
    </cfRule>
  </conditionalFormatting>
  <conditionalFormatting sqref="AR39:AR79">
    <cfRule type="expression" dxfId="4147" priority="200" stopIfTrue="1">
      <formula>IF($AR39&gt;$AR$34,1)</formula>
    </cfRule>
  </conditionalFormatting>
  <conditionalFormatting sqref="AS39:AS79">
    <cfRule type="expression" dxfId="4146" priority="199" stopIfTrue="1">
      <formula>IF($AS39&gt;$AS$34,1)</formula>
    </cfRule>
  </conditionalFormatting>
  <conditionalFormatting sqref="AT39:AT79">
    <cfRule type="expression" dxfId="4145" priority="198" stopIfTrue="1">
      <formula>IF($AT39&gt;$AT$34,1)</formula>
    </cfRule>
  </conditionalFormatting>
  <conditionalFormatting sqref="AU39:AU79">
    <cfRule type="expression" dxfId="4144" priority="197" stopIfTrue="1">
      <formula>IF($AU39&gt;$AU$34,1)</formula>
    </cfRule>
  </conditionalFormatting>
  <conditionalFormatting sqref="AV39:AV79">
    <cfRule type="expression" dxfId="4143" priority="196" stopIfTrue="1">
      <formula>IF($AV39&gt;$AV$34,1)</formula>
    </cfRule>
  </conditionalFormatting>
  <conditionalFormatting sqref="AW39:AW79">
    <cfRule type="expression" dxfId="4142" priority="195" stopIfTrue="1">
      <formula>IF($AW39&gt;$AW$34,1)</formula>
    </cfRule>
  </conditionalFormatting>
  <conditionalFormatting sqref="AX39:AX79">
    <cfRule type="expression" dxfId="4141" priority="194" stopIfTrue="1">
      <formula>IF($AX39&gt;$AX$34,1)</formula>
    </cfRule>
  </conditionalFormatting>
  <conditionalFormatting sqref="AY39:AY79">
    <cfRule type="expression" dxfId="4140" priority="193" stopIfTrue="1">
      <formula>IF($AY39&gt;$AY$34,1)</formula>
    </cfRule>
  </conditionalFormatting>
  <conditionalFormatting sqref="AZ39:AZ79">
    <cfRule type="expression" dxfId="4139" priority="192" stopIfTrue="1">
      <formula>IF($AZ39&gt;$AZ$34,1)</formula>
    </cfRule>
  </conditionalFormatting>
  <conditionalFormatting sqref="BA39:BA79">
    <cfRule type="expression" dxfId="4138" priority="191" stopIfTrue="1">
      <formula>IF($BA39&gt;$BA$34,1)</formula>
    </cfRule>
  </conditionalFormatting>
  <conditionalFormatting sqref="BB39:BB79">
    <cfRule type="expression" dxfId="4137" priority="190" stopIfTrue="1">
      <formula>IF($BB39&gt;$BB$34,1)</formula>
    </cfRule>
  </conditionalFormatting>
  <conditionalFormatting sqref="BC39:BC79">
    <cfRule type="expression" dxfId="4136" priority="189" stopIfTrue="1">
      <formula>IF($BC39&gt;$BC$34,1)</formula>
    </cfRule>
  </conditionalFormatting>
  <conditionalFormatting sqref="BD39:BD79">
    <cfRule type="expression" dxfId="4135" priority="188" stopIfTrue="1">
      <formula>IF($BD39&gt;$BD$34,1)</formula>
    </cfRule>
  </conditionalFormatting>
  <conditionalFormatting sqref="BE39:BE79">
    <cfRule type="expression" dxfId="4134" priority="187" stopIfTrue="1">
      <formula>IF($BE39&gt;$BE$34,1)</formula>
    </cfRule>
  </conditionalFormatting>
  <conditionalFormatting sqref="BF39:BF79">
    <cfRule type="expression" dxfId="4133" priority="186" stopIfTrue="1">
      <formula>IF($BF39&gt;$BF$34,1)</formula>
    </cfRule>
  </conditionalFormatting>
  <conditionalFormatting sqref="BG39:BG79">
    <cfRule type="expression" dxfId="4132" priority="185" stopIfTrue="1">
      <formula>IF($BG39&gt;$BG$34,1)</formula>
    </cfRule>
  </conditionalFormatting>
  <conditionalFormatting sqref="BH39:BH79">
    <cfRule type="expression" dxfId="4131" priority="184" stopIfTrue="1">
      <formula>IF($BH39&gt;$BH$34,1)</formula>
    </cfRule>
  </conditionalFormatting>
  <conditionalFormatting sqref="BI39:BI79">
    <cfRule type="expression" dxfId="4130" priority="183" stopIfTrue="1">
      <formula>IF($BI39&gt;$BI$34,1)</formula>
    </cfRule>
  </conditionalFormatting>
  <conditionalFormatting sqref="BJ39:BJ79">
    <cfRule type="expression" dxfId="4129" priority="182" stopIfTrue="1">
      <formula>IF($BJ39&gt;$BJ$34,1)</formula>
    </cfRule>
  </conditionalFormatting>
  <conditionalFormatting sqref="BK39:BK79">
    <cfRule type="expression" dxfId="4128" priority="181" stopIfTrue="1">
      <formula>IF($BK39&gt;$BK$34,1)</formula>
    </cfRule>
  </conditionalFormatting>
  <conditionalFormatting sqref="BL39:BL79">
    <cfRule type="expression" dxfId="4127" priority="180" stopIfTrue="1">
      <formula>IF($BL39&gt;$BL$34,1)</formula>
    </cfRule>
  </conditionalFormatting>
  <conditionalFormatting sqref="BM39:BM79">
    <cfRule type="expression" dxfId="4126" priority="179" stopIfTrue="1">
      <formula>IF($BM39&gt;$BM$34,1)</formula>
    </cfRule>
  </conditionalFormatting>
  <conditionalFormatting sqref="BN39:BN79">
    <cfRule type="expression" dxfId="4125" priority="178" stopIfTrue="1">
      <formula>IF($BN39&gt;$BN$34,1)</formula>
    </cfRule>
  </conditionalFormatting>
  <conditionalFormatting sqref="BR39:BR79">
    <cfRule type="expression" dxfId="4124" priority="177" stopIfTrue="1">
      <formula>IF($BR39&gt;$BR$34,1)</formula>
    </cfRule>
  </conditionalFormatting>
  <conditionalFormatting sqref="BS39:BS45 BS47:BS79">
    <cfRule type="expression" dxfId="4123" priority="176" stopIfTrue="1">
      <formula>IF($BS39&gt;$BS$34,1)</formula>
    </cfRule>
  </conditionalFormatting>
  <conditionalFormatting sqref="BT39:BT79">
    <cfRule type="expression" dxfId="4122" priority="175" stopIfTrue="1">
      <formula>IF($BT39&gt;$BT$34,1)</formula>
    </cfRule>
  </conditionalFormatting>
  <conditionalFormatting sqref="BU39:BU79">
    <cfRule type="expression" dxfId="4121" priority="174" stopIfTrue="1">
      <formula>IF($BU39&gt;$BU$34,1)</formula>
    </cfRule>
  </conditionalFormatting>
  <conditionalFormatting sqref="BV39:BV79">
    <cfRule type="expression" dxfId="4120" priority="173" stopIfTrue="1">
      <formula>IF($BV39&gt;$BV$34,1)</formula>
    </cfRule>
  </conditionalFormatting>
  <conditionalFormatting sqref="BW39:BW79">
    <cfRule type="expression" dxfId="4119" priority="172" stopIfTrue="1">
      <formula>IF($BW39&gt;$BW$34,1)</formula>
    </cfRule>
  </conditionalFormatting>
  <conditionalFormatting sqref="BX39:BX79">
    <cfRule type="expression" dxfId="4118" priority="171" stopIfTrue="1">
      <formula>IF($BX39&gt;$BX$34,1)</formula>
    </cfRule>
  </conditionalFormatting>
  <conditionalFormatting sqref="BY39:BY79">
    <cfRule type="expression" dxfId="4117" priority="170" stopIfTrue="1">
      <formula>IF($BY39&gt;$BY$34,1)</formula>
    </cfRule>
  </conditionalFormatting>
  <conditionalFormatting sqref="BZ39:BZ79">
    <cfRule type="expression" dxfId="4116" priority="169" stopIfTrue="1">
      <formula>IF($BZ39&gt;$BZ$34,1)</formula>
    </cfRule>
  </conditionalFormatting>
  <conditionalFormatting sqref="CA39:CA79">
    <cfRule type="expression" dxfId="4115" priority="168" stopIfTrue="1">
      <formula>IF($CA39&gt;$CA$34,1)</formula>
    </cfRule>
  </conditionalFormatting>
  <conditionalFormatting sqref="CB39:CB79">
    <cfRule type="expression" dxfId="4114" priority="167" stopIfTrue="1">
      <formula>IF($CB$39&gt;$CB$34,1)</formula>
    </cfRule>
  </conditionalFormatting>
  <conditionalFormatting sqref="CC39:CC79">
    <cfRule type="expression" dxfId="4113" priority="166" stopIfTrue="1">
      <formula>IF($CC39&gt;$CC$34,1)</formula>
    </cfRule>
  </conditionalFormatting>
  <conditionalFormatting sqref="CD39:CD79">
    <cfRule type="expression" dxfId="4112" priority="165" stopIfTrue="1">
      <formula>IF($CD39&gt;$CD$34,1)</formula>
    </cfRule>
  </conditionalFormatting>
  <conditionalFormatting sqref="CE39:CE79">
    <cfRule type="expression" dxfId="4111" priority="164" stopIfTrue="1">
      <formula>IF($CE39&gt;$CE$34,1)</formula>
    </cfRule>
  </conditionalFormatting>
  <conditionalFormatting sqref="CF39:CF79">
    <cfRule type="expression" dxfId="4110" priority="163" stopIfTrue="1">
      <formula>IF($CF39&gt;$CF$34,1)</formula>
    </cfRule>
  </conditionalFormatting>
  <conditionalFormatting sqref="CG39:CG79">
    <cfRule type="expression" dxfId="4109" priority="162" stopIfTrue="1">
      <formula>IF($CG39&gt;$CG$34,1)</formula>
    </cfRule>
  </conditionalFormatting>
  <conditionalFormatting sqref="CH39:CH79">
    <cfRule type="expression" dxfId="4108" priority="161" stopIfTrue="1">
      <formula>IF($CH39&gt;$CH$34,1)</formula>
    </cfRule>
  </conditionalFormatting>
  <conditionalFormatting sqref="CI39:CI79">
    <cfRule type="expression" dxfId="4107" priority="160" stopIfTrue="1">
      <formula>IF($CI39&gt;$CI$34,1)</formula>
    </cfRule>
  </conditionalFormatting>
  <conditionalFormatting sqref="CJ39:CJ79">
    <cfRule type="expression" dxfId="4106" priority="159" stopIfTrue="1">
      <formula>IF($CJ39&gt;$CJ$34,1)</formula>
    </cfRule>
  </conditionalFormatting>
  <conditionalFormatting sqref="CK39:CK79">
    <cfRule type="expression" dxfId="4105" priority="158" stopIfTrue="1">
      <formula>IF($CK39&gt;$CK$34,1)</formula>
    </cfRule>
  </conditionalFormatting>
  <conditionalFormatting sqref="CL39:CL79">
    <cfRule type="expression" dxfId="4104" priority="157" stopIfTrue="1">
      <formula>IF($CL39&gt;$CL$34,1)</formula>
    </cfRule>
  </conditionalFormatting>
  <conditionalFormatting sqref="CM39:CM79">
    <cfRule type="expression" dxfId="4103" priority="156" stopIfTrue="1">
      <formula>IF($CM39&gt;$CM$34,1)</formula>
    </cfRule>
  </conditionalFormatting>
  <conditionalFormatting sqref="CN39:CN79">
    <cfRule type="expression" dxfId="4102" priority="155" stopIfTrue="1">
      <formula>IF($CN39&gt;$CN$34,1)</formula>
    </cfRule>
  </conditionalFormatting>
  <conditionalFormatting sqref="CO39:CO79">
    <cfRule type="expression" dxfId="4101" priority="154" stopIfTrue="1">
      <formula>IF($CO39&gt;$CO$34,1)</formula>
    </cfRule>
  </conditionalFormatting>
  <conditionalFormatting sqref="CP39:CP79">
    <cfRule type="expression" dxfId="4100" priority="153" stopIfTrue="1">
      <formula>IF($CP39&gt;$CP$34,1)</formula>
    </cfRule>
  </conditionalFormatting>
  <conditionalFormatting sqref="CQ39:CQ79">
    <cfRule type="expression" dxfId="4099" priority="152" stopIfTrue="1">
      <formula>IF($CQ39&gt;$CQ$34,1)</formula>
    </cfRule>
  </conditionalFormatting>
  <conditionalFormatting sqref="CR39:CR79">
    <cfRule type="expression" dxfId="4098" priority="151" stopIfTrue="1">
      <formula>IF($CR39&gt;$CR$34,1)</formula>
    </cfRule>
  </conditionalFormatting>
  <conditionalFormatting sqref="CS39:CS79">
    <cfRule type="expression" dxfId="4097" priority="150" stopIfTrue="1">
      <formula>IF($CS39&gt;$CS$34,1)</formula>
    </cfRule>
  </conditionalFormatting>
  <conditionalFormatting sqref="CT39:CT79">
    <cfRule type="expression" dxfId="4096" priority="149" stopIfTrue="1">
      <formula>IF($CT39&gt;$CT$34,1)</formula>
    </cfRule>
  </conditionalFormatting>
  <conditionalFormatting sqref="CU39:CU79">
    <cfRule type="expression" dxfId="4095" priority="148" stopIfTrue="1">
      <formula>IF($CU39&gt;$CU$34,1)</formula>
    </cfRule>
  </conditionalFormatting>
  <conditionalFormatting sqref="CV39:CV79">
    <cfRule type="expression" dxfId="4094" priority="147" stopIfTrue="1">
      <formula>IF($CV39&gt;$CV$34,1)</formula>
    </cfRule>
  </conditionalFormatting>
  <conditionalFormatting sqref="CW39:CW79">
    <cfRule type="expression" dxfId="4093" priority="146" stopIfTrue="1">
      <formula>IF($CW39&gt;$CW$34,1)</formula>
    </cfRule>
  </conditionalFormatting>
  <conditionalFormatting sqref="BO39:BO79">
    <cfRule type="expression" dxfId="4092" priority="145" stopIfTrue="1">
      <formula>IF($BO39&gt;$BO$34,1)</formula>
    </cfRule>
  </conditionalFormatting>
  <conditionalFormatting sqref="AH39:AH79">
    <cfRule type="expression" dxfId="4091" priority="144" stopIfTrue="1">
      <formula>IF($AH39&gt;$AH$34,1)</formula>
    </cfRule>
  </conditionalFormatting>
  <conditionalFormatting sqref="AI39:AI43 AI45:AI58 AI60:AI79">
    <cfRule type="expression" dxfId="4090" priority="143" stopIfTrue="1">
      <formula>IF($AI39&gt;$AI$34,1)</formula>
    </cfRule>
  </conditionalFormatting>
  <conditionalFormatting sqref="CY39:CY79">
    <cfRule type="expression" dxfId="4089" priority="142" stopIfTrue="1">
      <formula>IF($CY39&gt;$CY$34,1)</formula>
    </cfRule>
  </conditionalFormatting>
  <conditionalFormatting sqref="DA39:DA79">
    <cfRule type="expression" dxfId="4088" priority="141" stopIfTrue="1">
      <formula>IF($DA39&gt;$DA$34,1)</formula>
    </cfRule>
  </conditionalFormatting>
  <conditionalFormatting sqref="DB39:DB79">
    <cfRule type="expression" dxfId="4087" priority="140" stopIfTrue="1">
      <formula>IF($DB39&gt;$DB$34,1)</formula>
    </cfRule>
  </conditionalFormatting>
  <conditionalFormatting sqref="DC39:DC79">
    <cfRule type="expression" dxfId="4086" priority="139" stopIfTrue="1">
      <formula>IF($DC39&gt;$DC$34,1)</formula>
    </cfRule>
  </conditionalFormatting>
  <conditionalFormatting sqref="DD39:DD79">
    <cfRule type="expression" dxfId="4085" priority="138" stopIfTrue="1">
      <formula>IF($DD39&gt;$DD$34,1)</formula>
    </cfRule>
  </conditionalFormatting>
  <conditionalFormatting sqref="DE39:DE79">
    <cfRule type="expression" dxfId="4084" priority="137" stopIfTrue="1">
      <formula>IF($DE39&gt;$DE$34,1)</formula>
    </cfRule>
  </conditionalFormatting>
  <conditionalFormatting sqref="DF39">
    <cfRule type="expression" dxfId="4083" priority="136" stopIfTrue="1">
      <formula>IF($DF39&gt;$DF$34,1)</formula>
    </cfRule>
  </conditionalFormatting>
  <conditionalFormatting sqref="DG39:DG79">
    <cfRule type="expression" dxfId="4082" priority="135" stopIfTrue="1">
      <formula>IF($DG39&gt;$DG$34,1)</formula>
    </cfRule>
  </conditionalFormatting>
  <conditionalFormatting sqref="DH39:DH79">
    <cfRule type="expression" dxfId="4081" priority="134" stopIfTrue="1">
      <formula>IF($DH39&gt;$DH$34,1)</formula>
    </cfRule>
  </conditionalFormatting>
  <conditionalFormatting sqref="DI39:DI79">
    <cfRule type="expression" dxfId="4080" priority="133" stopIfTrue="1">
      <formula>IF($DI$39&gt;$DI$34,1)</formula>
    </cfRule>
  </conditionalFormatting>
  <conditionalFormatting sqref="DJ39:DJ79">
    <cfRule type="expression" dxfId="4079" priority="132" stopIfTrue="1">
      <formula>IF($DJ39&gt;$DJ$34,1)</formula>
    </cfRule>
  </conditionalFormatting>
  <conditionalFormatting sqref="DK39:DK79">
    <cfRule type="expression" dxfId="4078" priority="131" stopIfTrue="1">
      <formula>IF($DK39&gt;$DK$34,1)</formula>
    </cfRule>
  </conditionalFormatting>
  <conditionalFormatting sqref="DL39:DL79">
    <cfRule type="expression" dxfId="4077" priority="130" stopIfTrue="1">
      <formula>IF($DL$39&gt;$DL$34,1)</formula>
    </cfRule>
  </conditionalFormatting>
  <conditionalFormatting sqref="DM39:DM79">
    <cfRule type="expression" dxfId="4076" priority="129" stopIfTrue="1">
      <formula>IF($DM39&gt;$DM$34,1)</formula>
    </cfRule>
  </conditionalFormatting>
  <conditionalFormatting sqref="DN39:DN79">
    <cfRule type="expression" dxfId="4075" priority="128" stopIfTrue="1">
      <formula>IF($DN39&gt;$DN$34,1)</formula>
    </cfRule>
  </conditionalFormatting>
  <conditionalFormatting sqref="DO39:DO79">
    <cfRule type="expression" dxfId="4074" priority="127" stopIfTrue="1">
      <formula>IF($DO39&gt;$DO$34,1)</formula>
    </cfRule>
  </conditionalFormatting>
  <conditionalFormatting sqref="DP39:DP79">
    <cfRule type="expression" dxfId="4073" priority="126" stopIfTrue="1">
      <formula>IF($DP39&gt;$DP$34,1)</formula>
    </cfRule>
  </conditionalFormatting>
  <conditionalFormatting sqref="DQ39:DQ79">
    <cfRule type="expression" dxfId="4072" priority="125" stopIfTrue="1">
      <formula>IF($DQ39&gt;$DQ$34,1)</formula>
    </cfRule>
  </conditionalFormatting>
  <conditionalFormatting sqref="DR39:DR79">
    <cfRule type="expression" dxfId="4071" priority="124" stopIfTrue="1">
      <formula>IF($DR39&gt;$DR$34,1)</formula>
    </cfRule>
  </conditionalFormatting>
  <conditionalFormatting sqref="DS39:DS79">
    <cfRule type="expression" dxfId="4070" priority="123" stopIfTrue="1">
      <formula>IF($DS39&gt;$DS$34,1)</formula>
    </cfRule>
  </conditionalFormatting>
  <conditionalFormatting sqref="DT39:DT79">
    <cfRule type="expression" dxfId="4069" priority="122" stopIfTrue="1">
      <formula>IF($DT39&gt;$DT$34,1)</formula>
    </cfRule>
  </conditionalFormatting>
  <conditionalFormatting sqref="DU39:DU79">
    <cfRule type="expression" dxfId="4068" priority="121" stopIfTrue="1">
      <formula>IF($DU39&gt;$DU$34,1)</formula>
    </cfRule>
  </conditionalFormatting>
  <conditionalFormatting sqref="DV39:DV79">
    <cfRule type="expression" dxfId="4067" priority="120" stopIfTrue="1">
      <formula>IF($DV39&gt;$DV$34,1)</formula>
    </cfRule>
  </conditionalFormatting>
  <conditionalFormatting sqref="DW39:DW79">
    <cfRule type="expression" dxfId="4066" priority="119" stopIfTrue="1">
      <formula>IF($DW39&gt;$DW$34,1)</formula>
    </cfRule>
  </conditionalFormatting>
  <conditionalFormatting sqref="DX39:DX79">
    <cfRule type="expression" dxfId="4065" priority="118" stopIfTrue="1">
      <formula>IF($DX39&gt;$DX$34,1)</formula>
    </cfRule>
  </conditionalFormatting>
  <conditionalFormatting sqref="DY39:DY79">
    <cfRule type="expression" dxfId="4064" priority="117" stopIfTrue="1">
      <formula>IF($DY39&gt;$DY$34,1)</formula>
    </cfRule>
  </conditionalFormatting>
  <conditionalFormatting sqref="DZ39:DZ79">
    <cfRule type="expression" dxfId="4063" priority="116" stopIfTrue="1">
      <formula>IF($DZ39&gt;$DZ$34,1)</formula>
    </cfRule>
  </conditionalFormatting>
  <conditionalFormatting sqref="EA39:EA79">
    <cfRule type="expression" dxfId="4062" priority="115" stopIfTrue="1">
      <formula>IF($EA39&gt;$EA$34,1)</formula>
    </cfRule>
  </conditionalFormatting>
  <conditionalFormatting sqref="EB39:EB79">
    <cfRule type="expression" dxfId="4061" priority="114" stopIfTrue="1">
      <formula>IF($EB39&gt;$EB$34,1)</formula>
    </cfRule>
  </conditionalFormatting>
  <conditionalFormatting sqref="EC39:EC79">
    <cfRule type="expression" dxfId="4060" priority="113" stopIfTrue="1">
      <formula>IF($EC$39&gt;$EC$34,1)</formula>
    </cfRule>
  </conditionalFormatting>
  <conditionalFormatting sqref="ED39:ED79">
    <cfRule type="expression" dxfId="4059" priority="112" stopIfTrue="1">
      <formula>IF($ED39&gt;$ED$34,1)</formula>
    </cfRule>
  </conditionalFormatting>
  <conditionalFormatting sqref="CZ39:CZ79">
    <cfRule type="expression" dxfId="4058" priority="111" stopIfTrue="1">
      <formula>IF($CZ39&gt;$CZ$34,1)</formula>
    </cfRule>
  </conditionalFormatting>
  <conditionalFormatting sqref="EF39:EF79">
    <cfRule type="expression" dxfId="4057" priority="110" stopIfTrue="1">
      <formula>IF($EF39&gt;$EF$34,1)</formula>
    </cfRule>
  </conditionalFormatting>
  <conditionalFormatting sqref="EH39:EH79">
    <cfRule type="expression" dxfId="4056" priority="109" stopIfTrue="1">
      <formula>IF($EH39&gt;$EH$34,1)</formula>
    </cfRule>
  </conditionalFormatting>
  <conditionalFormatting sqref="EI39:EI79">
    <cfRule type="expression" dxfId="4055" priority="108" stopIfTrue="1">
      <formula>IF($EI39&gt;$EI$34,1)</formula>
    </cfRule>
  </conditionalFormatting>
  <conditionalFormatting sqref="EJ39:EJ79">
    <cfRule type="expression" dxfId="4054" priority="107" stopIfTrue="1">
      <formula>IF($EJ39&gt;$EJ$34,1)</formula>
    </cfRule>
  </conditionalFormatting>
  <conditionalFormatting sqref="EK39:EK79">
    <cfRule type="expression" dxfId="4053" priority="106" stopIfTrue="1">
      <formula>IF($EK39&gt;$EK$34,1)</formula>
    </cfRule>
  </conditionalFormatting>
  <conditionalFormatting sqref="EL39:EL79">
    <cfRule type="expression" dxfId="4052" priority="105" stopIfTrue="1">
      <formula>IF($EL39&gt;$EL$34,1)</formula>
    </cfRule>
  </conditionalFormatting>
  <conditionalFormatting sqref="EM39:EM79">
    <cfRule type="expression" dxfId="4051" priority="104" stopIfTrue="1">
      <formula>IF($EM39&gt;$EM$34,1)</formula>
    </cfRule>
  </conditionalFormatting>
  <conditionalFormatting sqref="EN39:EN79">
    <cfRule type="expression" dxfId="4050" priority="103" stopIfTrue="1">
      <formula>IF($EN39&gt;$EN$34,1)</formula>
    </cfRule>
  </conditionalFormatting>
  <conditionalFormatting sqref="EO39:EO79">
    <cfRule type="expression" dxfId="4049" priority="102" stopIfTrue="1">
      <formula>IF($EO39&gt;$EO$34,1)</formula>
    </cfRule>
  </conditionalFormatting>
  <conditionalFormatting sqref="EP39:EP79">
    <cfRule type="expression" dxfId="4048" priority="101" stopIfTrue="1">
      <formula>IF($EP$39&gt;$EP$34,1)</formula>
    </cfRule>
  </conditionalFormatting>
  <conditionalFormatting sqref="EQ39:EQ79">
    <cfRule type="expression" dxfId="4047" priority="100" stopIfTrue="1">
      <formula>IF($EQ39&gt;$EQ$34,1)</formula>
    </cfRule>
  </conditionalFormatting>
  <conditionalFormatting sqref="ER39:ER79">
    <cfRule type="expression" dxfId="4046" priority="99" stopIfTrue="1">
      <formula>IF($ER39&gt;$ER$34,1)</formula>
    </cfRule>
  </conditionalFormatting>
  <conditionalFormatting sqref="ES39:ES79">
    <cfRule type="expression" dxfId="4045" priority="98" stopIfTrue="1">
      <formula>IF($ES$39&gt;$ES$34,1)</formula>
    </cfRule>
  </conditionalFormatting>
  <conditionalFormatting sqref="ET39:ET79">
    <cfRule type="expression" dxfId="4044" priority="97" stopIfTrue="1">
      <formula>IF($ET39&gt;$ET$34,1)</formula>
    </cfRule>
  </conditionalFormatting>
  <conditionalFormatting sqref="EU39:EU79">
    <cfRule type="expression" dxfId="4043" priority="96" stopIfTrue="1">
      <formula>IF($EU39&gt;$EU$34,1)</formula>
    </cfRule>
  </conditionalFormatting>
  <conditionalFormatting sqref="EV39:EV79">
    <cfRule type="expression" dxfId="4042" priority="95" stopIfTrue="1">
      <formula>IF($EV39&gt;$EV$34,1)</formula>
    </cfRule>
  </conditionalFormatting>
  <conditionalFormatting sqref="EW39:EW79">
    <cfRule type="expression" dxfId="4041" priority="94" stopIfTrue="1">
      <formula>IF($EW39&gt;$EW$34,1)</formula>
    </cfRule>
  </conditionalFormatting>
  <conditionalFormatting sqref="EX39:EX79">
    <cfRule type="expression" dxfId="4040" priority="93" stopIfTrue="1">
      <formula>IF($EX39&gt;$EX$34,1)</formula>
    </cfRule>
  </conditionalFormatting>
  <conditionalFormatting sqref="EY39:EY79">
    <cfRule type="expression" dxfId="4039" priority="92" stopIfTrue="1">
      <formula>IF($EY39&gt;$EY$34,1)</formula>
    </cfRule>
  </conditionalFormatting>
  <conditionalFormatting sqref="EZ39:EZ79">
    <cfRule type="expression" dxfId="4038" priority="91" stopIfTrue="1">
      <formula>IF($EZ39&gt;$EZ$34,1)</formula>
    </cfRule>
  </conditionalFormatting>
  <conditionalFormatting sqref="FA39:FA79">
    <cfRule type="expression" dxfId="4037" priority="90" stopIfTrue="1">
      <formula>IF($FA39&gt;$FA$34,1)</formula>
    </cfRule>
  </conditionalFormatting>
  <conditionalFormatting sqref="FB39:FB79">
    <cfRule type="expression" dxfId="4036" priority="89" stopIfTrue="1">
      <formula>IF($FB39&gt;$FB$34,1)</formula>
    </cfRule>
  </conditionalFormatting>
  <conditionalFormatting sqref="FC39:FC79">
    <cfRule type="expression" dxfId="4035" priority="88" stopIfTrue="1">
      <formula>IF($FC39&gt;$FC$34,1)</formula>
    </cfRule>
  </conditionalFormatting>
  <conditionalFormatting sqref="FD39:FD79">
    <cfRule type="expression" dxfId="4034" priority="87" stopIfTrue="1">
      <formula>IF($FD39&gt;$FD$34,1)</formula>
    </cfRule>
  </conditionalFormatting>
  <conditionalFormatting sqref="FE39:FE79">
    <cfRule type="expression" dxfId="4033" priority="86" stopIfTrue="1">
      <formula>IF($FE39&gt;$FE$34,1)</formula>
    </cfRule>
  </conditionalFormatting>
  <conditionalFormatting sqref="FF39:FF79">
    <cfRule type="expression" dxfId="4032" priority="85" stopIfTrue="1">
      <formula>IF($FF39&gt;$FF$34,1)</formula>
    </cfRule>
  </conditionalFormatting>
  <conditionalFormatting sqref="FG39:FG79">
    <cfRule type="expression" dxfId="4031" priority="84" stopIfTrue="1">
      <formula>IF($FG39&gt;$FG$34,1)</formula>
    </cfRule>
  </conditionalFormatting>
  <conditionalFormatting sqref="FH39:FH79">
    <cfRule type="expression" dxfId="4030" priority="83" stopIfTrue="1">
      <formula>IF($FH39&gt;$FH$34,1)</formula>
    </cfRule>
  </conditionalFormatting>
  <conditionalFormatting sqref="FI39:FI79">
    <cfRule type="expression" dxfId="4029" priority="82" stopIfTrue="1">
      <formula>IF($FI39&gt;$FI$34,1)</formula>
    </cfRule>
  </conditionalFormatting>
  <conditionalFormatting sqref="FJ39:FJ79">
    <cfRule type="expression" dxfId="4028" priority="81" stopIfTrue="1">
      <formula>IF($FJ$39&gt;$FJ$34,1)</formula>
    </cfRule>
  </conditionalFormatting>
  <conditionalFormatting sqref="FK39:FK79">
    <cfRule type="expression" dxfId="4027" priority="80" stopIfTrue="1">
      <formula>IF($FK39&gt;$FK$34,1)</formula>
    </cfRule>
  </conditionalFormatting>
  <conditionalFormatting sqref="EG39:EG79">
    <cfRule type="expression" dxfId="4026" priority="79" stopIfTrue="1">
      <formula>IF($EG39&gt;$EG$34,1)</formula>
    </cfRule>
  </conditionalFormatting>
  <conditionalFormatting sqref="FM39:FM79">
    <cfRule type="expression" dxfId="4025" priority="78" stopIfTrue="1">
      <formula>IF($FM39&gt;$FM$34,1)</formula>
    </cfRule>
  </conditionalFormatting>
  <conditionalFormatting sqref="FO39:FO79">
    <cfRule type="expression" dxfId="4024" priority="77" stopIfTrue="1">
      <formula>IF($FO39&gt;$FO$34,1)</formula>
    </cfRule>
  </conditionalFormatting>
  <conditionalFormatting sqref="FP39:FP79">
    <cfRule type="expression" dxfId="4023" priority="76" stopIfTrue="1">
      <formula>IF($FP39&gt;$FP$34,1)</formula>
    </cfRule>
  </conditionalFormatting>
  <conditionalFormatting sqref="FQ39:FQ79">
    <cfRule type="expression" dxfId="4022" priority="75" stopIfTrue="1">
      <formula>IF($FQ39&gt;$FQ$34,1)</formula>
    </cfRule>
  </conditionalFormatting>
  <conditionalFormatting sqref="FR39:FR79">
    <cfRule type="expression" dxfId="4021" priority="74" stopIfTrue="1">
      <formula>IF($FR39&gt;$FR$34,1)</formula>
    </cfRule>
  </conditionalFormatting>
  <conditionalFormatting sqref="GA39:GA79">
    <cfRule type="expression" dxfId="4020" priority="73" stopIfTrue="1">
      <formula>IF($GA39&gt;$GA$34,1)</formula>
    </cfRule>
  </conditionalFormatting>
  <conditionalFormatting sqref="GB39:GB79">
    <cfRule type="expression" dxfId="4019" priority="72" stopIfTrue="1">
      <formula>IF($GB39&gt;$GB$34,1)</formula>
    </cfRule>
  </conditionalFormatting>
  <conditionalFormatting sqref="GC39:GC79">
    <cfRule type="expression" dxfId="4018" priority="71" stopIfTrue="1">
      <formula>IF($GC39&gt;$GC$34,1)</formula>
    </cfRule>
  </conditionalFormatting>
  <conditionalFormatting sqref="GD39:GD79">
    <cfRule type="expression" dxfId="4017" priority="70" stopIfTrue="1">
      <formula>IF($GD39&gt;$GD$34,1)</formula>
    </cfRule>
  </conditionalFormatting>
  <conditionalFormatting sqref="GE39:GE79">
    <cfRule type="expression" dxfId="4016" priority="69" stopIfTrue="1">
      <formula>IF($GE39&gt;$GE$34,1)</formula>
    </cfRule>
  </conditionalFormatting>
  <conditionalFormatting sqref="GF39:GF79">
    <cfRule type="expression" dxfId="4015" priority="68" stopIfTrue="1">
      <formula>IF($GF39&gt;$GF$34,1)</formula>
    </cfRule>
  </conditionalFormatting>
  <conditionalFormatting sqref="GG39:GG79">
    <cfRule type="expression" dxfId="4014" priority="67" stopIfTrue="1">
      <formula>IF($GG39&gt;$GG$34,1)</formula>
    </cfRule>
  </conditionalFormatting>
  <conditionalFormatting sqref="GH39:GH79">
    <cfRule type="expression" dxfId="4013" priority="66" stopIfTrue="1">
      <formula>IF($GH39&gt;$GH$34,1)</formula>
    </cfRule>
  </conditionalFormatting>
  <conditionalFormatting sqref="GI39:GI79">
    <cfRule type="expression" dxfId="4012" priority="65" stopIfTrue="1">
      <formula>IF($GI39&gt;$GI$34,1)</formula>
    </cfRule>
  </conditionalFormatting>
  <conditionalFormatting sqref="GJ39:GJ79">
    <cfRule type="expression" dxfId="4011" priority="64" stopIfTrue="1">
      <formula>IF($GJ39&gt;$GJ$34,1)</formula>
    </cfRule>
  </conditionalFormatting>
  <conditionalFormatting sqref="GK39:GK79">
    <cfRule type="expression" dxfId="4010" priority="63" stopIfTrue="1">
      <formula>IF($GK39&gt;$GK$34,1)</formula>
    </cfRule>
  </conditionalFormatting>
  <conditionalFormatting sqref="GL39:GL79">
    <cfRule type="expression" dxfId="4009" priority="62" stopIfTrue="1">
      <formula>IF($GL39&gt;$GL$34,1)</formula>
    </cfRule>
  </conditionalFormatting>
  <conditionalFormatting sqref="GM39:GM79">
    <cfRule type="expression" dxfId="4008" priority="61" stopIfTrue="1">
      <formula>IF($GM39&gt;$GM$34,1)</formula>
    </cfRule>
  </conditionalFormatting>
  <conditionalFormatting sqref="GN39:GN79">
    <cfRule type="expression" dxfId="4007" priority="60" stopIfTrue="1">
      <formula>IF($GN39&gt;$GN$34,1)</formula>
    </cfRule>
  </conditionalFormatting>
  <conditionalFormatting sqref="GO39:GO79">
    <cfRule type="expression" dxfId="4006" priority="59" stopIfTrue="1">
      <formula>IF($GO39&gt;$GO$34,1)</formula>
    </cfRule>
  </conditionalFormatting>
  <conditionalFormatting sqref="GP39:GP79">
    <cfRule type="expression" dxfId="4005" priority="58" stopIfTrue="1">
      <formula>IF(______gpI39&gt;$GP$34,1)</formula>
    </cfRule>
  </conditionalFormatting>
  <conditionalFormatting sqref="GQ39:GQ79">
    <cfRule type="expression" dxfId="4004" priority="57" stopIfTrue="1">
      <formula>IF($GQ$39&gt;$GQ$34,1)</formula>
    </cfRule>
  </conditionalFormatting>
  <conditionalFormatting sqref="GR39:GR79">
    <cfRule type="expression" dxfId="4003" priority="56" stopIfTrue="1">
      <formula>IF($GR39&gt;$GR$34,1)</formula>
    </cfRule>
  </conditionalFormatting>
  <conditionalFormatting sqref="FN39:FN79">
    <cfRule type="expression" dxfId="4002" priority="55" stopIfTrue="1">
      <formula>IF($FN39&gt;$FN$34,1)</formula>
    </cfRule>
  </conditionalFormatting>
  <conditionalFormatting sqref="GT39:GT78">
    <cfRule type="expression" dxfId="4001" priority="54" stopIfTrue="1">
      <formula>IF($GT39&gt;$GT$34,1)</formula>
    </cfRule>
  </conditionalFormatting>
  <conditionalFormatting sqref="GV39:GV78">
    <cfRule type="expression" dxfId="4000" priority="53" stopIfTrue="1">
      <formula>IF($GV39&gt;$GV$34,1)</formula>
    </cfRule>
  </conditionalFormatting>
  <conditionalFormatting sqref="GW39:GW78">
    <cfRule type="expression" dxfId="3999" priority="52" stopIfTrue="1">
      <formula>IF($GW39&gt;$GW$34,1)</formula>
    </cfRule>
  </conditionalFormatting>
  <conditionalFormatting sqref="HA39:HA78">
    <cfRule type="expression" dxfId="3998" priority="51" stopIfTrue="1">
      <formula>IF($HA39&gt;$HA$34,1)</formula>
    </cfRule>
  </conditionalFormatting>
  <conditionalFormatting sqref="HB39:HB78">
    <cfRule type="expression" dxfId="3997" priority="50" stopIfTrue="1">
      <formula>IF($HB39&gt;$HB$34,1)</formula>
    </cfRule>
  </conditionalFormatting>
  <conditionalFormatting sqref="HC39:HC78">
    <cfRule type="expression" dxfId="3996" priority="49" stopIfTrue="1">
      <formula>IF($HC39&gt;$HC$34,1)</formula>
    </cfRule>
  </conditionalFormatting>
  <conditionalFormatting sqref="HD39:HD78">
    <cfRule type="expression" dxfId="3995" priority="48" stopIfTrue="1">
      <formula>IF($HD$39&gt;$HD$34,1)</formula>
    </cfRule>
  </conditionalFormatting>
  <conditionalFormatting sqref="HE39:HE78">
    <cfRule type="expression" dxfId="3994" priority="47" stopIfTrue="1">
      <formula>IF($HE39&gt;$HE$34,1)</formula>
    </cfRule>
  </conditionalFormatting>
  <conditionalFormatting sqref="HF39:HF78">
    <cfRule type="expression" dxfId="3993" priority="46" stopIfTrue="1">
      <formula>IF($HF39&gt;$HF$34,1)</formula>
    </cfRule>
  </conditionalFormatting>
  <conditionalFormatting sqref="GZ39">
    <cfRule type="expression" dxfId="3992" priority="45" stopIfTrue="1">
      <formula>IF($GZ$39&gt;$GZ$34,1)</formula>
    </cfRule>
  </conditionalFormatting>
  <conditionalFormatting sqref="HH39:HH78">
    <cfRule type="expression" dxfId="3991" priority="44" stopIfTrue="1">
      <formula>IF($HH39&gt;$HH$34,1)</formula>
    </cfRule>
  </conditionalFormatting>
  <conditionalFormatting sqref="HI39:HI78">
    <cfRule type="expression" dxfId="3990" priority="43" stopIfTrue="1">
      <formula>IF($HI39&gt;$HI$34,1)</formula>
    </cfRule>
  </conditionalFormatting>
  <conditionalFormatting sqref="HJ39:HJ78">
    <cfRule type="expression" dxfId="3989" priority="42" stopIfTrue="1">
      <formula>IF($HJ39&gt;$HJ$34,1)</formula>
    </cfRule>
  </conditionalFormatting>
  <conditionalFormatting sqref="HK39:HK78">
    <cfRule type="expression" dxfId="3988" priority="41" stopIfTrue="1">
      <formula>IF($HK39&gt;$HK$34,1)</formula>
    </cfRule>
  </conditionalFormatting>
  <conditionalFormatting sqref="HL39:HL78">
    <cfRule type="expression" dxfId="3987" priority="40" stopIfTrue="1">
      <formula>IF($HL39&gt;$HL$34,1)</formula>
    </cfRule>
  </conditionalFormatting>
  <conditionalFormatting sqref="HM39:HM78">
    <cfRule type="expression" dxfId="3986" priority="39" stopIfTrue="1">
      <formula>IF($HM39&gt;$HM$34,1)</formula>
    </cfRule>
  </conditionalFormatting>
  <conditionalFormatting sqref="HN39:HN78">
    <cfRule type="expression" dxfId="3985" priority="38" stopIfTrue="1">
      <formula>IF($HN39&gt;$HN$34,1)</formula>
    </cfRule>
  </conditionalFormatting>
  <conditionalFormatting sqref="HO39:HO78">
    <cfRule type="expression" dxfId="3984" priority="37" stopIfTrue="1">
      <formula>IF($HO39&gt;$HO$34,1)</formula>
    </cfRule>
  </conditionalFormatting>
  <conditionalFormatting sqref="HP39:HP78">
    <cfRule type="expression" dxfId="3983" priority="36" stopIfTrue="1">
      <formula>IF($HP39&gt;$HP$34,1)</formula>
    </cfRule>
  </conditionalFormatting>
  <conditionalFormatting sqref="HQ39:HQ78">
    <cfRule type="expression" dxfId="3982" priority="35" stopIfTrue="1">
      <formula>IF($HQ39&gt;$HQ$34,1)</formula>
    </cfRule>
  </conditionalFormatting>
  <conditionalFormatting sqref="HR39:HR78">
    <cfRule type="expression" dxfId="3981" priority="34" stopIfTrue="1">
      <formula>IF($HR39&gt;$HR$34,1)</formula>
    </cfRule>
  </conditionalFormatting>
  <conditionalFormatting sqref="HS39:HS78">
    <cfRule type="expression" dxfId="3980" priority="33" stopIfTrue="1">
      <formula>IF($HS39&gt;$HS$34,1)</formula>
    </cfRule>
  </conditionalFormatting>
  <conditionalFormatting sqref="HT39:HT78">
    <cfRule type="expression" dxfId="3979" priority="32" stopIfTrue="1">
      <formula>IF($HT39&gt;$HT$34,1)</formula>
    </cfRule>
  </conditionalFormatting>
  <conditionalFormatting sqref="HU39:HU78">
    <cfRule type="expression" dxfId="3978" priority="31" stopIfTrue="1">
      <formula>IF($HU39&gt;$HU$34,1)</formula>
    </cfRule>
  </conditionalFormatting>
  <conditionalFormatting sqref="HV39:HV78">
    <cfRule type="expression" dxfId="3977" priority="30" stopIfTrue="1">
      <formula>IF($HV39&gt;$HV$34,1)</formula>
    </cfRule>
  </conditionalFormatting>
  <conditionalFormatting sqref="HW39:HW78">
    <cfRule type="expression" dxfId="3976" priority="29" stopIfTrue="1">
      <formula>IF($HW39&gt;$HW$34,1)</formula>
    </cfRule>
  </conditionalFormatting>
  <conditionalFormatting sqref="GU39:GU78">
    <cfRule type="expression" dxfId="3975" priority="28" stopIfTrue="1">
      <formula>IF($GU39&gt;$GU$34,1)</formula>
    </cfRule>
  </conditionalFormatting>
  <conditionalFormatting sqref="GX39:GX78">
    <cfRule type="expression" dxfId="3974" priority="27" stopIfTrue="1">
      <formula>IF($GX39&gt;$GX$34,1)</formula>
    </cfRule>
  </conditionalFormatting>
  <conditionalFormatting sqref="GY39:GY78">
    <cfRule type="expression" dxfId="3973" priority="26" stopIfTrue="1">
      <formula>IF($GY39&gt;$GY$34,1)</formula>
    </cfRule>
  </conditionalFormatting>
  <conditionalFormatting sqref="HG39:HG78">
    <cfRule type="expression" dxfId="3972" priority="25" stopIfTrue="1">
      <formula>IF($HG39&gt;$HG$34,1)</formula>
    </cfRule>
  </conditionalFormatting>
  <conditionalFormatting sqref="HX39:HX78">
    <cfRule type="expression" dxfId="3971" priority="24" stopIfTrue="1">
      <formula>IF($HX39&gt;$HX$34,1)</formula>
    </cfRule>
  </conditionalFormatting>
  <conditionalFormatting sqref="HY39:HY78">
    <cfRule type="expression" dxfId="3970" priority="23" stopIfTrue="1">
      <formula>IF($HY39&gt;$HY$34,1)</formula>
    </cfRule>
  </conditionalFormatting>
  <conditionalFormatting sqref="D39:D40">
    <cfRule type="expression" dxfId="3969" priority="22" stopIfTrue="1">
      <formula>IF($D39&gt;$D$34,1)</formula>
    </cfRule>
  </conditionalFormatting>
  <conditionalFormatting sqref="E39">
    <cfRule type="expression" dxfId="3968" priority="21" stopIfTrue="1">
      <formula>IF($E39&gt;$E$34,1)</formula>
    </cfRule>
  </conditionalFormatting>
  <conditionalFormatting sqref="H41">
    <cfRule type="expression" dxfId="3967" priority="20" stopIfTrue="1">
      <formula>IF($H41&gt;$H$34,1)</formula>
    </cfRule>
  </conditionalFormatting>
  <conditionalFormatting sqref="C13">
    <cfRule type="cellIs" dxfId="3966" priority="18" stopIfTrue="1" operator="lessThan">
      <formula>$C$7</formula>
    </cfRule>
    <cfRule type="cellIs" dxfId="3965" priority="19" stopIfTrue="1" operator="greaterThanOrEqual">
      <formula>$C$7</formula>
    </cfRule>
  </conditionalFormatting>
  <conditionalFormatting sqref="C14">
    <cfRule type="cellIs" dxfId="3964" priority="16" stopIfTrue="1" operator="lessThan">
      <formula>0.5*SUM(C10:C12)</formula>
    </cfRule>
    <cfRule type="cellIs" dxfId="3963" priority="17" stopIfTrue="1" operator="greaterThanOrEqual">
      <formula>0.5*SUM(C10:C12)</formula>
    </cfRule>
  </conditionalFormatting>
  <conditionalFormatting sqref="F39">
    <cfRule type="expression" dxfId="3962" priority="15" stopIfTrue="1">
      <formula>IF($F39&gt;$F$34,1)</formula>
    </cfRule>
  </conditionalFormatting>
  <conditionalFormatting sqref="AI44 AI59">
    <cfRule type="expression" dxfId="3961" priority="14" stopIfTrue="1">
      <formula>IF($AI44&gt;$AI$34,1)</formula>
    </cfRule>
  </conditionalFormatting>
  <conditionalFormatting sqref="AK43">
    <cfRule type="expression" dxfId="3960" priority="13" stopIfTrue="1">
      <formula>IF($AK43&gt;$AK$34,1)</formula>
    </cfRule>
  </conditionalFormatting>
  <conditionalFormatting sqref="BS46">
    <cfRule type="expression" dxfId="3959" priority="12" stopIfTrue="1">
      <formula>IF($BS46&gt;$BS$34,1)</formula>
    </cfRule>
  </conditionalFormatting>
  <conditionalFormatting sqref="BP39:BP78">
    <cfRule type="expression" dxfId="3958" priority="11" stopIfTrue="1">
      <formula>IF($BP40&gt;$BP$34,1)</formula>
    </cfRule>
  </conditionalFormatting>
  <conditionalFormatting sqref="BP79">
    <cfRule type="expression" dxfId="3957" priority="10" stopIfTrue="1">
      <formula>IF($BP81&gt;$BP$34,1)</formula>
    </cfRule>
  </conditionalFormatting>
  <conditionalFormatting sqref="AN37:BP37 BU37:CW37 DB37:ED37 EI37:FK37 FP37:GR37 GW37:HY37 G37:AI37">
    <cfRule type="cellIs" dxfId="3956" priority="7" stopIfTrue="1" operator="equal">
      <formula>"Completed"</formula>
    </cfRule>
    <cfRule type="cellIs" dxfId="3955" priority="8" stopIfTrue="1" operator="equal">
      <formula>"Delayed - amber"</formula>
    </cfRule>
    <cfRule type="cellIs" dxfId="3954" priority="9" stopIfTrue="1" operator="equal">
      <formula>"Delayed - red"</formula>
    </cfRule>
  </conditionalFormatting>
  <conditionalFormatting sqref="G48">
    <cfRule type="expression" dxfId="3953" priority="6" stopIfTrue="1">
      <formula>IF($G48&gt;$G$34,1)</formula>
    </cfRule>
  </conditionalFormatting>
  <conditionalFormatting sqref="H48">
    <cfRule type="expression" dxfId="3952" priority="5" stopIfTrue="1">
      <formula>IF($H48&gt;$H$34,1)</formula>
    </cfRule>
  </conditionalFormatting>
  <conditionalFormatting sqref="I48">
    <cfRule type="expression" dxfId="3951" priority="4" stopIfTrue="1">
      <formula>IF($I48&gt;$I$34,1)</formula>
    </cfRule>
  </conditionalFormatting>
  <conditionalFormatting sqref="J48">
    <cfRule type="expression" dxfId="3950" priority="3" stopIfTrue="1">
      <formula>IF($J48&gt;$J$34,1)</formula>
    </cfRule>
  </conditionalFormatting>
  <conditionalFormatting sqref="K48">
    <cfRule type="expression" dxfId="3949" priority="2" stopIfTrue="1">
      <formula>IF($K48&gt;$K$34,1)</formula>
    </cfRule>
  </conditionalFormatting>
  <conditionalFormatting sqref="L48">
    <cfRule type="expression" dxfId="3948" priority="1" stopIfTrue="1">
      <formula>IF($L48&gt;$L$34,1)</formula>
    </cfRule>
  </conditionalFormatting>
  <dataValidations count="24">
    <dataValidation type="list" allowBlank="1" showInputMessage="1" showErrorMessage="1" sqref="D20 G20 J20 M20 P20 S20 V20 Y20 AB20 AE20 AH20:AI20 AK20 AN20 AQ20 AT20 AW20 AZ20 BC20 BF20 BI20 BL20 BO20:BP20 BR20 BU20 BX20 CA20 CD20 CG20 CJ20 CM20 CP20 CS20 CV20:CW20 CY20 DB20 DE20 DH20 DK20 DN20 DQ20 DT20 DW20 DZ20 EC20:ED20 EF20 EI20 EL20 EO20 ER20 EU20 EX20 FA20 FD20 FG20 FJ20:FK20 FM20 FP20 FS20 FV20 FY20 GB20 GE20 GH20 GK20 GN20 GQ20:GR20 GT20 GW20 GZ20 HC20 HF20 HI20 HL20 HO20 HR20 HU20 HX20:HY20">
      <formula1>QIPP_Workstream_focus</formula1>
    </dataValidation>
    <dataValidation type="list" allowBlank="1" showInputMessage="1" showErrorMessage="1" sqref="DB37:ED37 FP37:GR37 EI37:FK37 G37:AI37 BU37:CW37 AN37:BP37 GW37:HY37">
      <formula1>Milestone_status</formula1>
    </dataValidation>
    <dataValidation type="list" allowBlank="1" showInputMessage="1" showErrorMessage="1" sqref="E16 AL16 BS16 CZ16 EG16 FN16 GU16">
      <formula1>Scale_of_QIPP_workstream</formula1>
    </dataValidation>
    <dataValidation type="list" allowBlank="1" showInputMessage="1" showErrorMessage="1" sqref="M17 U17 E17 AC17 FV17 GD17 FN17 GL17 AT17 BB17 AL17 BJ17 CA17 CI17 BS17 CQ17 DH17 DP17 CZ17 DX17 EO17 EW17 EG17 FE17 HC17 HK17 GU17 HS17">
      <formula1>FIMS_Categories</formula1>
    </dataValidation>
    <dataValidation type="list" allowBlank="1" showInputMessage="1" showErrorMessage="1" sqref="D22:AI22">
      <formula1>PCT_Milestone_Type_QIPP_Initiative_1</formula1>
    </dataValidation>
    <dataValidation type="list" allowBlank="1" showInputMessage="1" showErrorMessage="1" sqref="D33:AI33">
      <formula1>PCT_Milestone_end_date_QIPP_Initiative_1</formula1>
    </dataValidation>
    <dataValidation type="list" allowBlank="1" showInputMessage="1" showErrorMessage="1" sqref="AJ35 BQ35 CX35 EE35 FL35 GS35 HZ35">
      <formula1>RAG_Rating</formula1>
    </dataValidation>
    <dataValidation type="list" allowBlank="1" showInputMessage="1" showErrorMessage="1" sqref="AK22:BP22">
      <formula1>PCT_Milestone_Type_QIPP_Initiative_2</formula1>
    </dataValidation>
    <dataValidation type="list" allowBlank="1" showInputMessage="1" showErrorMessage="1" sqref="BR22:CW22">
      <formula1>PCT_Milestone_Type_QIPP_Initiative_3</formula1>
    </dataValidation>
    <dataValidation type="list" allowBlank="1" showInputMessage="1" showErrorMessage="1" sqref="CY22:ED22">
      <formula1>PCT_Milestone_Type_QIPP_Initiative_4</formula1>
    </dataValidation>
    <dataValidation type="list" allowBlank="1" showInputMessage="1" showErrorMessage="1" sqref="EF22:FK22">
      <formula1>PCT_Milestone_Type_QIPP_Initiative_5</formula1>
    </dataValidation>
    <dataValidation type="list" allowBlank="1" showInputMessage="1" showErrorMessage="1" sqref="FM22:GR22">
      <formula1>PCT_Milestone_Type_QIPP_Initiative_6</formula1>
    </dataValidation>
    <dataValidation type="list" allowBlank="1" showInputMessage="1" showErrorMessage="1" sqref="GT22:HY22">
      <formula1>PCT_Milestone_Type_QIPP_Initiative_7</formula1>
    </dataValidation>
    <dataValidation type="list" allowBlank="1" showInputMessage="1" showErrorMessage="1" sqref="C3">
      <formula1>SHA_Cluster</formula1>
    </dataValidation>
    <dataValidation type="list" allowBlank="1" showInputMessage="1" showErrorMessage="1" sqref="C4">
      <formula1>PCT_cluster</formula1>
    </dataValidation>
    <dataValidation type="list" allowBlank="1" showInputMessage="1" showErrorMessage="1" sqref="AK33:BP33">
      <formula1>PCT_Milestone_end_date_QIPP_Initiative_2</formula1>
    </dataValidation>
    <dataValidation type="list" allowBlank="1" showInputMessage="1" showErrorMessage="1" sqref="BR33:CW33">
      <formula1>PCT_Milestone_end_date_QIPP_Initiative_3</formula1>
    </dataValidation>
    <dataValidation type="list" allowBlank="1" showInputMessage="1" showErrorMessage="1" sqref="CY33:ED33">
      <formula1>PCT_Milestone_end_date_QIPP_Initiative_4</formula1>
    </dataValidation>
    <dataValidation type="list" allowBlank="1" showInputMessage="1" showErrorMessage="1" sqref="EF33:FK33">
      <formula1>PCT_Milestone_end_date_QIPP_Initiative_5</formula1>
    </dataValidation>
    <dataValidation type="list" allowBlank="1" showInputMessage="1" showErrorMessage="1" sqref="FM33:GR33">
      <formula1>PCT_Milestone_end_date_QIPP_Initiative_6</formula1>
    </dataValidation>
    <dataValidation type="list" allowBlank="1" showInputMessage="1" showErrorMessage="1" sqref="GT33:HY33">
      <formula1>PCT_Milestone_end_date_QIPP_Initiative_7</formula1>
    </dataValidation>
    <dataValidation type="list" allowBlank="1" showInputMessage="1" showErrorMessage="1" sqref="G21 J21 HO21 HR21 D21 M21 P21 S21 V21 Y21 AB21 AE21 AK21 AN21 AQ21 AH21 AT21 AW21 AZ21 BC21 BF21 BI21 BO21 BR21 BU21 BX21 BL21 CA21 CD21 CG21 CJ21 CM21 CP21 CS21 CY21 DB21 DE21 CV21 DH21 DK21 DN21 DQ21 DT21 DW21 EC21 EF21 EI21 EL21 DZ21 EO21 ER21 EU21 EX21 FA21 FD21 FG21 FM21 FP21 FS21 FJ21 FV21 FY21 GB21 GE21 GH21 GK21 GQ21 GT21 GW21 GZ21 GN21 HC21 HF21 HI21 HL21 HU21 HX21">
      <formula1>FIMS_Categories_Level_2_SHA</formula1>
    </dataValidation>
    <dataValidation type="list" allowBlank="1" showInputMessage="1" showErrorMessage="1" sqref="CY80:ED81 C5 D81 FM80:GR81 D80:AI80 M81:AI81 BR80:CW81 GT80:HY81 AK80:BP81 EF80:FK81 E81:K82 L82:AI82 EO82 FV82 EF82:EM82 FM82:FT82 HC82 GT82:HA82">
      <formula1>Number_of_organisations</formula1>
    </dataValidation>
    <dataValidation type="list" allowBlank="1" showInputMessage="1" showErrorMessage="1" sqref="GT39:HY79 C6 GT34:HY34 D34:AI34 CY39:ED79 L81 AK34:BP34 D39:AI79 FM34:GR34 BR34:CW34 EN82 EF39:FK79 CY34:ED34 AK39:BP79 BR39:CW79 EF34:FK34 HB82 FU82 FM39:GR79">
      <formula1>Date</formula1>
    </dataValidation>
  </dataValidations>
  <pageMargins left="0.70866141732283472" right="0.70866141732283472" top="0.74803149606299213" bottom="0.74803149606299213" header="0.31496062992125984" footer="0.31496062992125984"/>
  <pageSetup paperSize="8" scale="50" fitToWidth="10" orientation="landscape" r:id="rId8"/>
  <headerFooter alignWithMargins="0"/>
  <colBreaks count="6" manualBreakCount="6">
    <brk id="36" max="1048575" man="1"/>
    <brk id="69" max="1048575" man="1"/>
    <brk id="102" max="1048575" man="1"/>
    <brk id="135" max="1048575" man="1"/>
    <brk id="168" max="1048575" man="1"/>
    <brk id="201" max="1048575" man="1"/>
  </colBreaks>
</worksheet>
</file>

<file path=xl/worksheets/sheet5.xml><?xml version="1.0" encoding="utf-8"?>
<worksheet xmlns="http://schemas.openxmlformats.org/spreadsheetml/2006/main" xmlns:r="http://schemas.openxmlformats.org/officeDocument/2006/relationships">
  <sheetPr enableFormatConditionsCalculation="0">
    <tabColor indexed="13"/>
    <pageSetUpPr fitToPage="1"/>
  </sheetPr>
  <dimension ref="A1"/>
  <sheetViews>
    <sheetView topLeftCell="A2" workbookViewId="0">
      <selection activeCell="A14" sqref="A14"/>
    </sheetView>
  </sheetViews>
  <sheetFormatPr defaultRowHeight="15"/>
  <sheetData/>
  <sheetProtection password="CA07" sheet="1"/>
  <customSheetViews>
    <customSheetView guid="{40F3301A-350B-4C91-8A86-FCF6B8B00353}" fitToPage="1" topLeftCell="A2">
      <selection activeCell="A14" sqref="A14"/>
      <pageMargins left="0.7" right="0.7" top="0.75" bottom="0.75" header="0.3" footer="0.3"/>
      <pageSetup paperSize="9" scale="27" orientation="portrait" r:id="rId1"/>
      <headerFooter alignWithMargins="0"/>
    </customSheetView>
    <customSheetView guid="{602C46CA-75E7-4764-8EAC-8D1F7A92EF25}" fitToPage="1" topLeftCell="A2">
      <selection activeCell="A14" sqref="A14"/>
      <pageMargins left="0.7" right="0.7" top="0.75" bottom="0.75" header="0.3" footer="0.3"/>
      <pageSetup paperSize="9" scale="27" orientation="portrait" r:id="rId2"/>
      <headerFooter alignWithMargins="0"/>
    </customSheetView>
    <customSheetView guid="{ABDB51C7-6D08-40F7-B6BE-16703804264F}" showPageBreaks="1" fitToPage="1" printArea="1" showRuler="0" topLeftCell="A2">
      <selection activeCell="A14" sqref="A14"/>
      <pageMargins left="0.7" right="0.7" top="0.75" bottom="0.75" header="0.3" footer="0.3"/>
      <pageSetup paperSize="9" scale="27" orientation="portrait" r:id="rId3"/>
      <headerFooter alignWithMargins="0"/>
    </customSheetView>
    <customSheetView guid="{7C8FB8B5-5EBC-470F-90AF-3696B4743E7A}" fitToPage="1" topLeftCell="A2">
      <selection activeCell="A14" sqref="A14"/>
      <pageMargins left="0.7" right="0.7" top="0.75" bottom="0.75" header="0.3" footer="0.3"/>
      <pageSetup paperSize="9" scale="27" orientation="portrait" r:id="rId4"/>
      <headerFooter alignWithMargins="0"/>
    </customSheetView>
    <customSheetView guid="{D8208DDB-97EB-4DC8-81A4-48BA925EBC49}" fitToPage="1" topLeftCell="A2">
      <selection activeCell="A14" sqref="A14"/>
      <pageMargins left="0.7" right="0.7" top="0.75" bottom="0.75" header="0.3" footer="0.3"/>
      <pageSetup paperSize="9" scale="27" orientation="portrait" r:id="rId5"/>
      <headerFooter alignWithMargins="0"/>
    </customSheetView>
    <customSheetView guid="{9F1F7529-1FF0-4D82-9EDA-00729703BE2B}" fitToPage="1" topLeftCell="A2">
      <selection activeCell="A14" sqref="A14"/>
      <pageMargins left="0.7" right="0.7" top="0.75" bottom="0.75" header="0.3" footer="0.3"/>
      <pageSetup paperSize="9" scale="27" orientation="portrait" r:id="rId6"/>
      <headerFooter alignWithMargins="0"/>
    </customSheetView>
    <customSheetView guid="{85DFE0C7-CF8F-4462-85BC-B49059D30F73}" fitToPage="1" topLeftCell="A2">
      <selection activeCell="A14" sqref="A14"/>
      <pageMargins left="0.7" right="0.7" top="0.75" bottom="0.75" header="0.3" footer="0.3"/>
      <pageSetup paperSize="9" scale="27" orientation="portrait" r:id="rId7"/>
      <headerFooter alignWithMargins="0"/>
    </customSheetView>
  </customSheetViews>
  <phoneticPr fontId="8" type="noConversion"/>
  <pageMargins left="0.7" right="0.7" top="0.75" bottom="0.75" header="0.3" footer="0.3"/>
  <pageSetup paperSize="9" scale="27" orientation="portrait" r:id="rId8"/>
  <headerFooter alignWithMargins="0"/>
  <drawing r:id="rId9"/>
</worksheet>
</file>

<file path=xl/worksheets/sheet6.xml><?xml version="1.0" encoding="utf-8"?>
<worksheet xmlns="http://schemas.openxmlformats.org/spreadsheetml/2006/main" xmlns:r="http://schemas.openxmlformats.org/officeDocument/2006/relationships">
  <sheetPr enableFormatConditionsCalculation="0">
    <tabColor indexed="31"/>
    <outlinePr applyStyles="1"/>
    <pageSetUpPr fitToPage="1"/>
  </sheetPr>
  <dimension ref="A1:HZ82"/>
  <sheetViews>
    <sheetView showGridLines="0" topLeftCell="BU33" zoomScale="70" zoomScaleNormal="70" zoomScaleSheetLayoutView="90" workbookViewId="0">
      <selection activeCell="A13" sqref="A13:B13"/>
    </sheetView>
  </sheetViews>
  <sheetFormatPr defaultRowHeight="15" outlineLevelRow="1"/>
  <cols>
    <col min="1" max="1" width="11.85546875" customWidth="1"/>
    <col min="2" max="2" width="20.42578125" customWidth="1"/>
    <col min="3" max="3" width="28.5703125" style="29" customWidth="1"/>
    <col min="4" max="4" width="40.7109375" style="29" customWidth="1"/>
    <col min="5" max="6" width="40.7109375" customWidth="1"/>
    <col min="7" max="27" width="23.7109375" customWidth="1"/>
    <col min="28" max="28" width="23.7109375" style="29" customWidth="1"/>
    <col min="29" max="35" width="23.7109375" customWidth="1"/>
    <col min="36" max="36" width="23.7109375" style="29" customWidth="1"/>
    <col min="37" max="68" width="23.7109375" customWidth="1"/>
    <col min="69" max="69" width="23.7109375" style="29" customWidth="1"/>
    <col min="70" max="101" width="23.7109375" customWidth="1"/>
    <col min="102" max="102" width="23.7109375" style="29" customWidth="1"/>
    <col min="103" max="134" width="23.7109375" customWidth="1"/>
    <col min="135" max="135" width="23.7109375" style="29" customWidth="1"/>
    <col min="136" max="167" width="23.7109375" customWidth="1"/>
    <col min="168" max="168" width="23.7109375" style="29" customWidth="1"/>
    <col min="169" max="200" width="23.7109375" customWidth="1"/>
    <col min="201" max="201" width="23.7109375" style="29" customWidth="1"/>
    <col min="202" max="233" width="23.7109375" customWidth="1"/>
    <col min="234" max="234" width="23.7109375" style="29" customWidth="1"/>
  </cols>
  <sheetData>
    <row r="1" spans="1:234" ht="54" customHeight="1">
      <c r="A1" s="433" t="s">
        <v>662</v>
      </c>
      <c r="B1" s="434"/>
      <c r="C1" s="435"/>
      <c r="D1" s="371" t="s">
        <v>682</v>
      </c>
      <c r="E1" s="372"/>
      <c r="F1" s="372"/>
      <c r="G1" s="372"/>
      <c r="H1" s="372"/>
      <c r="I1" s="372"/>
      <c r="J1" s="372"/>
      <c r="K1" s="372"/>
      <c r="L1" s="372"/>
      <c r="M1" s="372"/>
      <c r="N1" s="372"/>
      <c r="O1" s="372"/>
      <c r="P1" s="372"/>
      <c r="Q1" s="372"/>
      <c r="R1" s="372"/>
      <c r="S1" s="372"/>
      <c r="T1" s="372"/>
      <c r="U1" s="372"/>
      <c r="V1" s="372"/>
      <c r="W1" s="372"/>
      <c r="X1" s="372"/>
      <c r="Y1" s="372"/>
      <c r="Z1" s="372"/>
      <c r="AA1" s="372"/>
      <c r="AB1" s="372"/>
      <c r="AC1" s="372"/>
      <c r="AD1" s="372"/>
      <c r="AE1" s="372"/>
      <c r="AF1" s="372"/>
      <c r="AG1" s="372"/>
      <c r="AH1" s="372"/>
      <c r="AI1" s="372"/>
      <c r="AJ1" s="373"/>
      <c r="AK1" s="371" t="s">
        <v>648</v>
      </c>
      <c r="AL1" s="372"/>
      <c r="AM1" s="372"/>
      <c r="AN1" s="372"/>
      <c r="AO1" s="372"/>
      <c r="AP1" s="372"/>
      <c r="AQ1" s="372"/>
      <c r="AR1" s="372"/>
      <c r="AS1" s="372"/>
      <c r="AT1" s="372"/>
      <c r="AU1" s="372"/>
      <c r="AV1" s="372"/>
      <c r="AW1" s="372"/>
      <c r="AX1" s="372"/>
      <c r="AY1" s="372"/>
      <c r="AZ1" s="372"/>
      <c r="BA1" s="372"/>
      <c r="BB1" s="372"/>
      <c r="BC1" s="372"/>
      <c r="BD1" s="372"/>
      <c r="BE1" s="372"/>
      <c r="BF1" s="372"/>
      <c r="BG1" s="372"/>
      <c r="BH1" s="372"/>
      <c r="BI1" s="372"/>
      <c r="BJ1" s="372"/>
      <c r="BK1" s="372"/>
      <c r="BL1" s="372"/>
      <c r="BM1" s="372"/>
      <c r="BN1" s="372"/>
      <c r="BO1" s="372"/>
      <c r="BP1" s="372"/>
      <c r="BQ1" s="373"/>
      <c r="BR1" s="371" t="s">
        <v>649</v>
      </c>
      <c r="BS1" s="372"/>
      <c r="BT1" s="372"/>
      <c r="BU1" s="372"/>
      <c r="BV1" s="372"/>
      <c r="BW1" s="372"/>
      <c r="BX1" s="372"/>
      <c r="BY1" s="372"/>
      <c r="BZ1" s="372"/>
      <c r="CA1" s="372"/>
      <c r="CB1" s="372"/>
      <c r="CC1" s="372"/>
      <c r="CD1" s="372"/>
      <c r="CE1" s="372"/>
      <c r="CF1" s="372"/>
      <c r="CG1" s="372"/>
      <c r="CH1" s="372"/>
      <c r="CI1" s="372"/>
      <c r="CJ1" s="372"/>
      <c r="CK1" s="372"/>
      <c r="CL1" s="372"/>
      <c r="CM1" s="372"/>
      <c r="CN1" s="372"/>
      <c r="CO1" s="372"/>
      <c r="CP1" s="372"/>
      <c r="CQ1" s="372"/>
      <c r="CR1" s="372"/>
      <c r="CS1" s="372"/>
      <c r="CT1" s="372"/>
      <c r="CU1" s="372"/>
      <c r="CV1" s="372"/>
      <c r="CW1" s="372"/>
      <c r="CX1" s="373"/>
      <c r="CY1" s="371" t="s">
        <v>650</v>
      </c>
      <c r="CZ1" s="372"/>
      <c r="DA1" s="372"/>
      <c r="DB1" s="372"/>
      <c r="DC1" s="372"/>
      <c r="DD1" s="372"/>
      <c r="DE1" s="372"/>
      <c r="DF1" s="372"/>
      <c r="DG1" s="372"/>
      <c r="DH1" s="372"/>
      <c r="DI1" s="372"/>
      <c r="DJ1" s="372"/>
      <c r="DK1" s="372"/>
      <c r="DL1" s="372"/>
      <c r="DM1" s="372"/>
      <c r="DN1" s="372"/>
      <c r="DO1" s="372"/>
      <c r="DP1" s="372"/>
      <c r="DQ1" s="372"/>
      <c r="DR1" s="372"/>
      <c r="DS1" s="372"/>
      <c r="DT1" s="372"/>
      <c r="DU1" s="372"/>
      <c r="DV1" s="372"/>
      <c r="DW1" s="372"/>
      <c r="DX1" s="372"/>
      <c r="DY1" s="372"/>
      <c r="DZ1" s="372"/>
      <c r="EA1" s="372"/>
      <c r="EB1" s="372"/>
      <c r="EC1" s="372"/>
      <c r="ED1" s="372"/>
      <c r="EE1" s="373"/>
      <c r="EF1" s="371" t="s">
        <v>651</v>
      </c>
      <c r="EG1" s="372"/>
      <c r="EH1" s="372"/>
      <c r="EI1" s="372"/>
      <c r="EJ1" s="372"/>
      <c r="EK1" s="372"/>
      <c r="EL1" s="372"/>
      <c r="EM1" s="372"/>
      <c r="EN1" s="372"/>
      <c r="EO1" s="372"/>
      <c r="EP1" s="372"/>
      <c r="EQ1" s="372"/>
      <c r="ER1" s="372"/>
      <c r="ES1" s="372"/>
      <c r="ET1" s="372"/>
      <c r="EU1" s="372"/>
      <c r="EV1" s="372"/>
      <c r="EW1" s="372"/>
      <c r="EX1" s="372"/>
      <c r="EY1" s="372"/>
      <c r="EZ1" s="372"/>
      <c r="FA1" s="372"/>
      <c r="FB1" s="372"/>
      <c r="FC1" s="372"/>
      <c r="FD1" s="372"/>
      <c r="FE1" s="372"/>
      <c r="FF1" s="372"/>
      <c r="FG1" s="372"/>
      <c r="FH1" s="372"/>
      <c r="FI1" s="372"/>
      <c r="FJ1" s="372"/>
      <c r="FK1" s="372"/>
      <c r="FL1" s="373"/>
      <c r="FM1" s="371" t="s">
        <v>652</v>
      </c>
      <c r="FN1" s="372"/>
      <c r="FO1" s="372"/>
      <c r="FP1" s="372"/>
      <c r="FQ1" s="372"/>
      <c r="FR1" s="372"/>
      <c r="FS1" s="372"/>
      <c r="FT1" s="372"/>
      <c r="FU1" s="372"/>
      <c r="FV1" s="372"/>
      <c r="FW1" s="372"/>
      <c r="FX1" s="372"/>
      <c r="FY1" s="372"/>
      <c r="FZ1" s="372"/>
      <c r="GA1" s="372"/>
      <c r="GB1" s="372"/>
      <c r="GC1" s="372"/>
      <c r="GD1" s="372"/>
      <c r="GE1" s="372"/>
      <c r="GF1" s="372"/>
      <c r="GG1" s="372"/>
      <c r="GH1" s="372"/>
      <c r="GI1" s="372"/>
      <c r="GJ1" s="372"/>
      <c r="GK1" s="372"/>
      <c r="GL1" s="372"/>
      <c r="GM1" s="372"/>
      <c r="GN1" s="372"/>
      <c r="GO1" s="372"/>
      <c r="GP1" s="372"/>
      <c r="GQ1" s="372"/>
      <c r="GR1" s="372"/>
      <c r="GS1" s="373"/>
      <c r="GT1" s="371" t="s">
        <v>653</v>
      </c>
      <c r="GU1" s="372"/>
      <c r="GV1" s="372"/>
      <c r="GW1" s="372"/>
      <c r="GX1" s="372"/>
      <c r="GY1" s="372"/>
      <c r="GZ1" s="372"/>
      <c r="HA1" s="372"/>
      <c r="HB1" s="372"/>
      <c r="HC1" s="372"/>
      <c r="HD1" s="372"/>
      <c r="HE1" s="372"/>
      <c r="HF1" s="372"/>
      <c r="HG1" s="372"/>
      <c r="HH1" s="372"/>
      <c r="HI1" s="372"/>
      <c r="HJ1" s="372"/>
      <c r="HK1" s="372"/>
      <c r="HL1" s="372"/>
      <c r="HM1" s="372"/>
      <c r="HN1" s="372"/>
      <c r="HO1" s="372"/>
      <c r="HP1" s="372"/>
      <c r="HQ1" s="372"/>
      <c r="HR1" s="372"/>
      <c r="HS1" s="372"/>
      <c r="HT1" s="372"/>
      <c r="HU1" s="372"/>
      <c r="HV1" s="372"/>
      <c r="HW1" s="372"/>
      <c r="HX1" s="372"/>
      <c r="HY1" s="372"/>
      <c r="HZ1" s="373"/>
    </row>
    <row r="2" spans="1:234" ht="20.100000000000001" customHeight="1">
      <c r="A2" s="450" t="s">
        <v>687</v>
      </c>
      <c r="B2" s="451"/>
      <c r="C2" s="452"/>
      <c r="D2" s="374"/>
      <c r="E2" s="375"/>
      <c r="F2" s="375"/>
      <c r="G2" s="375"/>
      <c r="H2" s="375"/>
      <c r="I2" s="375"/>
      <c r="J2" s="375"/>
      <c r="K2" s="375"/>
      <c r="L2" s="375"/>
      <c r="M2" s="375"/>
      <c r="N2" s="375"/>
      <c r="O2" s="375"/>
      <c r="P2" s="375"/>
      <c r="Q2" s="375"/>
      <c r="R2" s="375"/>
      <c r="S2" s="375"/>
      <c r="T2" s="375"/>
      <c r="U2" s="375"/>
      <c r="V2" s="375"/>
      <c r="W2" s="375"/>
      <c r="X2" s="375"/>
      <c r="Y2" s="375"/>
      <c r="Z2" s="375"/>
      <c r="AA2" s="375"/>
      <c r="AB2" s="375"/>
      <c r="AC2" s="375"/>
      <c r="AD2" s="375"/>
      <c r="AE2" s="375"/>
      <c r="AF2" s="375"/>
      <c r="AG2" s="375"/>
      <c r="AH2" s="375"/>
      <c r="AI2" s="375"/>
      <c r="AJ2" s="376"/>
      <c r="AK2" s="374"/>
      <c r="AL2" s="375"/>
      <c r="AM2" s="375"/>
      <c r="AN2" s="375"/>
      <c r="AO2" s="375"/>
      <c r="AP2" s="375"/>
      <c r="AQ2" s="375"/>
      <c r="AR2" s="375"/>
      <c r="AS2" s="375"/>
      <c r="AT2" s="375"/>
      <c r="AU2" s="375"/>
      <c r="AV2" s="375"/>
      <c r="AW2" s="375"/>
      <c r="AX2" s="375"/>
      <c r="AY2" s="375"/>
      <c r="AZ2" s="375"/>
      <c r="BA2" s="375"/>
      <c r="BB2" s="375"/>
      <c r="BC2" s="375"/>
      <c r="BD2" s="375"/>
      <c r="BE2" s="375"/>
      <c r="BF2" s="375"/>
      <c r="BG2" s="375"/>
      <c r="BH2" s="375"/>
      <c r="BI2" s="375"/>
      <c r="BJ2" s="375"/>
      <c r="BK2" s="375"/>
      <c r="BL2" s="375"/>
      <c r="BM2" s="375"/>
      <c r="BN2" s="375"/>
      <c r="BO2" s="375"/>
      <c r="BP2" s="375"/>
      <c r="BQ2" s="376"/>
      <c r="BR2" s="374"/>
      <c r="BS2" s="375"/>
      <c r="BT2" s="375"/>
      <c r="BU2" s="375"/>
      <c r="BV2" s="375"/>
      <c r="BW2" s="375"/>
      <c r="BX2" s="375"/>
      <c r="BY2" s="375"/>
      <c r="BZ2" s="375"/>
      <c r="CA2" s="375"/>
      <c r="CB2" s="375"/>
      <c r="CC2" s="375"/>
      <c r="CD2" s="375"/>
      <c r="CE2" s="375"/>
      <c r="CF2" s="375"/>
      <c r="CG2" s="375"/>
      <c r="CH2" s="375"/>
      <c r="CI2" s="375"/>
      <c r="CJ2" s="375"/>
      <c r="CK2" s="375"/>
      <c r="CL2" s="375"/>
      <c r="CM2" s="375"/>
      <c r="CN2" s="375"/>
      <c r="CO2" s="375"/>
      <c r="CP2" s="375"/>
      <c r="CQ2" s="375"/>
      <c r="CR2" s="375"/>
      <c r="CS2" s="375"/>
      <c r="CT2" s="375"/>
      <c r="CU2" s="375"/>
      <c r="CV2" s="375"/>
      <c r="CW2" s="375"/>
      <c r="CX2" s="376"/>
      <c r="CY2" s="374"/>
      <c r="CZ2" s="375"/>
      <c r="DA2" s="375"/>
      <c r="DB2" s="375"/>
      <c r="DC2" s="375"/>
      <c r="DD2" s="375"/>
      <c r="DE2" s="375"/>
      <c r="DF2" s="375"/>
      <c r="DG2" s="375"/>
      <c r="DH2" s="375"/>
      <c r="DI2" s="375"/>
      <c r="DJ2" s="375"/>
      <c r="DK2" s="375"/>
      <c r="DL2" s="375"/>
      <c r="DM2" s="375"/>
      <c r="DN2" s="375"/>
      <c r="DO2" s="375"/>
      <c r="DP2" s="375"/>
      <c r="DQ2" s="375"/>
      <c r="DR2" s="375"/>
      <c r="DS2" s="375"/>
      <c r="DT2" s="375"/>
      <c r="DU2" s="375"/>
      <c r="DV2" s="375"/>
      <c r="DW2" s="375"/>
      <c r="DX2" s="375"/>
      <c r="DY2" s="375"/>
      <c r="DZ2" s="375"/>
      <c r="EA2" s="375"/>
      <c r="EB2" s="375"/>
      <c r="EC2" s="375"/>
      <c r="ED2" s="375"/>
      <c r="EE2" s="376"/>
      <c r="EF2" s="374"/>
      <c r="EG2" s="375"/>
      <c r="EH2" s="375"/>
      <c r="EI2" s="375"/>
      <c r="EJ2" s="375"/>
      <c r="EK2" s="375"/>
      <c r="EL2" s="375"/>
      <c r="EM2" s="375"/>
      <c r="EN2" s="375"/>
      <c r="EO2" s="375"/>
      <c r="EP2" s="375"/>
      <c r="EQ2" s="375"/>
      <c r="ER2" s="375"/>
      <c r="ES2" s="375"/>
      <c r="ET2" s="375"/>
      <c r="EU2" s="375"/>
      <c r="EV2" s="375"/>
      <c r="EW2" s="375"/>
      <c r="EX2" s="375"/>
      <c r="EY2" s="375"/>
      <c r="EZ2" s="375"/>
      <c r="FA2" s="375"/>
      <c r="FB2" s="375"/>
      <c r="FC2" s="375"/>
      <c r="FD2" s="375"/>
      <c r="FE2" s="375"/>
      <c r="FF2" s="375"/>
      <c r="FG2" s="375"/>
      <c r="FH2" s="375"/>
      <c r="FI2" s="375"/>
      <c r="FJ2" s="375"/>
      <c r="FK2" s="375"/>
      <c r="FL2" s="376"/>
      <c r="FM2" s="374"/>
      <c r="FN2" s="375"/>
      <c r="FO2" s="375"/>
      <c r="FP2" s="375"/>
      <c r="FQ2" s="375"/>
      <c r="FR2" s="375"/>
      <c r="FS2" s="375"/>
      <c r="FT2" s="375"/>
      <c r="FU2" s="375"/>
      <c r="FV2" s="375"/>
      <c r="FW2" s="375"/>
      <c r="FX2" s="375"/>
      <c r="FY2" s="375"/>
      <c r="FZ2" s="375"/>
      <c r="GA2" s="375"/>
      <c r="GB2" s="375"/>
      <c r="GC2" s="375"/>
      <c r="GD2" s="375"/>
      <c r="GE2" s="375"/>
      <c r="GF2" s="375"/>
      <c r="GG2" s="375"/>
      <c r="GH2" s="375"/>
      <c r="GI2" s="375"/>
      <c r="GJ2" s="375"/>
      <c r="GK2" s="375"/>
      <c r="GL2" s="375"/>
      <c r="GM2" s="375"/>
      <c r="GN2" s="375"/>
      <c r="GO2" s="375"/>
      <c r="GP2" s="375"/>
      <c r="GQ2" s="375"/>
      <c r="GR2" s="375"/>
      <c r="GS2" s="376"/>
      <c r="GT2" s="374"/>
      <c r="GU2" s="375"/>
      <c r="GV2" s="375"/>
      <c r="GW2" s="375"/>
      <c r="GX2" s="375"/>
      <c r="GY2" s="375"/>
      <c r="GZ2" s="375"/>
      <c r="HA2" s="375"/>
      <c r="HB2" s="375"/>
      <c r="HC2" s="375"/>
      <c r="HD2" s="375"/>
      <c r="HE2" s="375"/>
      <c r="HF2" s="375"/>
      <c r="HG2" s="375"/>
      <c r="HH2" s="375"/>
      <c r="HI2" s="375"/>
      <c r="HJ2" s="375"/>
      <c r="HK2" s="375"/>
      <c r="HL2" s="375"/>
      <c r="HM2" s="375"/>
      <c r="HN2" s="375"/>
      <c r="HO2" s="375"/>
      <c r="HP2" s="375"/>
      <c r="HQ2" s="375"/>
      <c r="HR2" s="375"/>
      <c r="HS2" s="375"/>
      <c r="HT2" s="375"/>
      <c r="HU2" s="375"/>
      <c r="HV2" s="375"/>
      <c r="HW2" s="375"/>
      <c r="HX2" s="375"/>
      <c r="HY2" s="375"/>
      <c r="HZ2" s="376"/>
    </row>
    <row r="3" spans="1:234" ht="50.1" customHeight="1">
      <c r="A3" s="484" t="s">
        <v>3578</v>
      </c>
      <c r="B3" s="485"/>
      <c r="C3" s="168" t="s">
        <v>3574</v>
      </c>
      <c r="D3" s="374"/>
      <c r="E3" s="375"/>
      <c r="F3" s="375"/>
      <c r="G3" s="375"/>
      <c r="H3" s="375"/>
      <c r="I3" s="375"/>
      <c r="J3" s="375"/>
      <c r="K3" s="375"/>
      <c r="L3" s="375"/>
      <c r="M3" s="375"/>
      <c r="N3" s="375"/>
      <c r="O3" s="375"/>
      <c r="P3" s="375"/>
      <c r="Q3" s="375"/>
      <c r="R3" s="375"/>
      <c r="S3" s="375"/>
      <c r="T3" s="375"/>
      <c r="U3" s="375"/>
      <c r="V3" s="375"/>
      <c r="W3" s="375"/>
      <c r="X3" s="375"/>
      <c r="Y3" s="375"/>
      <c r="Z3" s="375"/>
      <c r="AA3" s="375"/>
      <c r="AB3" s="375"/>
      <c r="AC3" s="375"/>
      <c r="AD3" s="375"/>
      <c r="AE3" s="375"/>
      <c r="AF3" s="375"/>
      <c r="AG3" s="375"/>
      <c r="AH3" s="375"/>
      <c r="AI3" s="375"/>
      <c r="AJ3" s="376"/>
      <c r="AK3" s="374"/>
      <c r="AL3" s="375"/>
      <c r="AM3" s="375"/>
      <c r="AN3" s="375"/>
      <c r="AO3" s="375"/>
      <c r="AP3" s="375"/>
      <c r="AQ3" s="375"/>
      <c r="AR3" s="375"/>
      <c r="AS3" s="375"/>
      <c r="AT3" s="375"/>
      <c r="AU3" s="375"/>
      <c r="AV3" s="375"/>
      <c r="AW3" s="375"/>
      <c r="AX3" s="375"/>
      <c r="AY3" s="375"/>
      <c r="AZ3" s="375"/>
      <c r="BA3" s="375"/>
      <c r="BB3" s="375"/>
      <c r="BC3" s="375"/>
      <c r="BD3" s="375"/>
      <c r="BE3" s="375"/>
      <c r="BF3" s="375"/>
      <c r="BG3" s="375"/>
      <c r="BH3" s="375"/>
      <c r="BI3" s="375"/>
      <c r="BJ3" s="375"/>
      <c r="BK3" s="375"/>
      <c r="BL3" s="375"/>
      <c r="BM3" s="375"/>
      <c r="BN3" s="375"/>
      <c r="BO3" s="375"/>
      <c r="BP3" s="375"/>
      <c r="BQ3" s="376"/>
      <c r="BR3" s="374"/>
      <c r="BS3" s="375"/>
      <c r="BT3" s="375"/>
      <c r="BU3" s="375"/>
      <c r="BV3" s="375"/>
      <c r="BW3" s="375"/>
      <c r="BX3" s="375"/>
      <c r="BY3" s="375"/>
      <c r="BZ3" s="375"/>
      <c r="CA3" s="375"/>
      <c r="CB3" s="375"/>
      <c r="CC3" s="375"/>
      <c r="CD3" s="375"/>
      <c r="CE3" s="375"/>
      <c r="CF3" s="375"/>
      <c r="CG3" s="375"/>
      <c r="CH3" s="375"/>
      <c r="CI3" s="375"/>
      <c r="CJ3" s="375"/>
      <c r="CK3" s="375"/>
      <c r="CL3" s="375"/>
      <c r="CM3" s="375"/>
      <c r="CN3" s="375"/>
      <c r="CO3" s="375"/>
      <c r="CP3" s="375"/>
      <c r="CQ3" s="375"/>
      <c r="CR3" s="375"/>
      <c r="CS3" s="375"/>
      <c r="CT3" s="375"/>
      <c r="CU3" s="375"/>
      <c r="CV3" s="375"/>
      <c r="CW3" s="375"/>
      <c r="CX3" s="376"/>
      <c r="CY3" s="374"/>
      <c r="CZ3" s="375"/>
      <c r="DA3" s="375"/>
      <c r="DB3" s="375"/>
      <c r="DC3" s="375"/>
      <c r="DD3" s="375"/>
      <c r="DE3" s="375"/>
      <c r="DF3" s="375"/>
      <c r="DG3" s="375"/>
      <c r="DH3" s="375"/>
      <c r="DI3" s="375"/>
      <c r="DJ3" s="375"/>
      <c r="DK3" s="375"/>
      <c r="DL3" s="375"/>
      <c r="DM3" s="375"/>
      <c r="DN3" s="375"/>
      <c r="DO3" s="375"/>
      <c r="DP3" s="375"/>
      <c r="DQ3" s="375"/>
      <c r="DR3" s="375"/>
      <c r="DS3" s="375"/>
      <c r="DT3" s="375"/>
      <c r="DU3" s="375"/>
      <c r="DV3" s="375"/>
      <c r="DW3" s="375"/>
      <c r="DX3" s="375"/>
      <c r="DY3" s="375"/>
      <c r="DZ3" s="375"/>
      <c r="EA3" s="375"/>
      <c r="EB3" s="375"/>
      <c r="EC3" s="375"/>
      <c r="ED3" s="375"/>
      <c r="EE3" s="376"/>
      <c r="EF3" s="374"/>
      <c r="EG3" s="375"/>
      <c r="EH3" s="375"/>
      <c r="EI3" s="375"/>
      <c r="EJ3" s="375"/>
      <c r="EK3" s="375"/>
      <c r="EL3" s="375"/>
      <c r="EM3" s="375"/>
      <c r="EN3" s="375"/>
      <c r="EO3" s="375"/>
      <c r="EP3" s="375"/>
      <c r="EQ3" s="375"/>
      <c r="ER3" s="375"/>
      <c r="ES3" s="375"/>
      <c r="ET3" s="375"/>
      <c r="EU3" s="375"/>
      <c r="EV3" s="375"/>
      <c r="EW3" s="375"/>
      <c r="EX3" s="375"/>
      <c r="EY3" s="375"/>
      <c r="EZ3" s="375"/>
      <c r="FA3" s="375"/>
      <c r="FB3" s="375"/>
      <c r="FC3" s="375"/>
      <c r="FD3" s="375"/>
      <c r="FE3" s="375"/>
      <c r="FF3" s="375"/>
      <c r="FG3" s="375"/>
      <c r="FH3" s="375"/>
      <c r="FI3" s="375"/>
      <c r="FJ3" s="375"/>
      <c r="FK3" s="375"/>
      <c r="FL3" s="376"/>
      <c r="FM3" s="374"/>
      <c r="FN3" s="375"/>
      <c r="FO3" s="375"/>
      <c r="FP3" s="375"/>
      <c r="FQ3" s="375"/>
      <c r="FR3" s="375"/>
      <c r="FS3" s="375"/>
      <c r="FT3" s="375"/>
      <c r="FU3" s="375"/>
      <c r="FV3" s="375"/>
      <c r="FW3" s="375"/>
      <c r="FX3" s="375"/>
      <c r="FY3" s="375"/>
      <c r="FZ3" s="375"/>
      <c r="GA3" s="375"/>
      <c r="GB3" s="375"/>
      <c r="GC3" s="375"/>
      <c r="GD3" s="375"/>
      <c r="GE3" s="375"/>
      <c r="GF3" s="375"/>
      <c r="GG3" s="375"/>
      <c r="GH3" s="375"/>
      <c r="GI3" s="375"/>
      <c r="GJ3" s="375"/>
      <c r="GK3" s="375"/>
      <c r="GL3" s="375"/>
      <c r="GM3" s="375"/>
      <c r="GN3" s="375"/>
      <c r="GO3" s="375"/>
      <c r="GP3" s="375"/>
      <c r="GQ3" s="375"/>
      <c r="GR3" s="375"/>
      <c r="GS3" s="376"/>
      <c r="GT3" s="374"/>
      <c r="GU3" s="375"/>
      <c r="GV3" s="375"/>
      <c r="GW3" s="375"/>
      <c r="GX3" s="375"/>
      <c r="GY3" s="375"/>
      <c r="GZ3" s="375"/>
      <c r="HA3" s="375"/>
      <c r="HB3" s="375"/>
      <c r="HC3" s="375"/>
      <c r="HD3" s="375"/>
      <c r="HE3" s="375"/>
      <c r="HF3" s="375"/>
      <c r="HG3" s="375"/>
      <c r="HH3" s="375"/>
      <c r="HI3" s="375"/>
      <c r="HJ3" s="375"/>
      <c r="HK3" s="375"/>
      <c r="HL3" s="375"/>
      <c r="HM3" s="375"/>
      <c r="HN3" s="375"/>
      <c r="HO3" s="375"/>
      <c r="HP3" s="375"/>
      <c r="HQ3" s="375"/>
      <c r="HR3" s="375"/>
      <c r="HS3" s="375"/>
      <c r="HT3" s="375"/>
      <c r="HU3" s="375"/>
      <c r="HV3" s="375"/>
      <c r="HW3" s="375"/>
      <c r="HX3" s="375"/>
      <c r="HY3" s="375"/>
      <c r="HZ3" s="376"/>
    </row>
    <row r="4" spans="1:234" ht="50.1" customHeight="1">
      <c r="A4" s="486" t="s">
        <v>3570</v>
      </c>
      <c r="B4" s="487"/>
      <c r="C4" s="198" t="s">
        <v>2933</v>
      </c>
      <c r="D4" s="374"/>
      <c r="E4" s="375"/>
      <c r="F4" s="375"/>
      <c r="G4" s="375"/>
      <c r="H4" s="375"/>
      <c r="I4" s="375"/>
      <c r="J4" s="375"/>
      <c r="K4" s="375"/>
      <c r="L4" s="375"/>
      <c r="M4" s="375"/>
      <c r="N4" s="375"/>
      <c r="O4" s="375"/>
      <c r="P4" s="375"/>
      <c r="Q4" s="375"/>
      <c r="R4" s="375"/>
      <c r="S4" s="375"/>
      <c r="T4" s="375"/>
      <c r="U4" s="375"/>
      <c r="V4" s="375"/>
      <c r="W4" s="375"/>
      <c r="X4" s="375"/>
      <c r="Y4" s="375"/>
      <c r="Z4" s="375"/>
      <c r="AA4" s="375"/>
      <c r="AB4" s="375"/>
      <c r="AC4" s="375"/>
      <c r="AD4" s="375"/>
      <c r="AE4" s="375"/>
      <c r="AF4" s="375"/>
      <c r="AG4" s="375"/>
      <c r="AH4" s="375"/>
      <c r="AI4" s="375"/>
      <c r="AJ4" s="376"/>
      <c r="AK4" s="374"/>
      <c r="AL4" s="375"/>
      <c r="AM4" s="375"/>
      <c r="AN4" s="375"/>
      <c r="AO4" s="375"/>
      <c r="AP4" s="375"/>
      <c r="AQ4" s="375"/>
      <c r="AR4" s="375"/>
      <c r="AS4" s="375"/>
      <c r="AT4" s="375"/>
      <c r="AU4" s="375"/>
      <c r="AV4" s="375"/>
      <c r="AW4" s="375"/>
      <c r="AX4" s="375"/>
      <c r="AY4" s="375"/>
      <c r="AZ4" s="375"/>
      <c r="BA4" s="375"/>
      <c r="BB4" s="375"/>
      <c r="BC4" s="375"/>
      <c r="BD4" s="375"/>
      <c r="BE4" s="375"/>
      <c r="BF4" s="375"/>
      <c r="BG4" s="375"/>
      <c r="BH4" s="375"/>
      <c r="BI4" s="375"/>
      <c r="BJ4" s="375"/>
      <c r="BK4" s="375"/>
      <c r="BL4" s="375"/>
      <c r="BM4" s="375"/>
      <c r="BN4" s="375"/>
      <c r="BO4" s="375"/>
      <c r="BP4" s="375"/>
      <c r="BQ4" s="376"/>
      <c r="BR4" s="374"/>
      <c r="BS4" s="375"/>
      <c r="BT4" s="375"/>
      <c r="BU4" s="375"/>
      <c r="BV4" s="375"/>
      <c r="BW4" s="375"/>
      <c r="BX4" s="375"/>
      <c r="BY4" s="375"/>
      <c r="BZ4" s="375"/>
      <c r="CA4" s="375"/>
      <c r="CB4" s="375"/>
      <c r="CC4" s="375"/>
      <c r="CD4" s="375"/>
      <c r="CE4" s="375"/>
      <c r="CF4" s="375"/>
      <c r="CG4" s="375"/>
      <c r="CH4" s="375"/>
      <c r="CI4" s="375"/>
      <c r="CJ4" s="375"/>
      <c r="CK4" s="375"/>
      <c r="CL4" s="375"/>
      <c r="CM4" s="375"/>
      <c r="CN4" s="375"/>
      <c r="CO4" s="375"/>
      <c r="CP4" s="375"/>
      <c r="CQ4" s="375"/>
      <c r="CR4" s="375"/>
      <c r="CS4" s="375"/>
      <c r="CT4" s="375"/>
      <c r="CU4" s="375"/>
      <c r="CV4" s="375"/>
      <c r="CW4" s="375"/>
      <c r="CX4" s="376"/>
      <c r="CY4" s="374"/>
      <c r="CZ4" s="375"/>
      <c r="DA4" s="375"/>
      <c r="DB4" s="375"/>
      <c r="DC4" s="375"/>
      <c r="DD4" s="375"/>
      <c r="DE4" s="375"/>
      <c r="DF4" s="375"/>
      <c r="DG4" s="375"/>
      <c r="DH4" s="375"/>
      <c r="DI4" s="375"/>
      <c r="DJ4" s="375"/>
      <c r="DK4" s="375"/>
      <c r="DL4" s="375"/>
      <c r="DM4" s="375"/>
      <c r="DN4" s="375"/>
      <c r="DO4" s="375"/>
      <c r="DP4" s="375"/>
      <c r="DQ4" s="375"/>
      <c r="DR4" s="375"/>
      <c r="DS4" s="375"/>
      <c r="DT4" s="375"/>
      <c r="DU4" s="375"/>
      <c r="DV4" s="375"/>
      <c r="DW4" s="375"/>
      <c r="DX4" s="375"/>
      <c r="DY4" s="375"/>
      <c r="DZ4" s="375"/>
      <c r="EA4" s="375"/>
      <c r="EB4" s="375"/>
      <c r="EC4" s="375"/>
      <c r="ED4" s="375"/>
      <c r="EE4" s="376"/>
      <c r="EF4" s="374"/>
      <c r="EG4" s="375"/>
      <c r="EH4" s="375"/>
      <c r="EI4" s="375"/>
      <c r="EJ4" s="375"/>
      <c r="EK4" s="375"/>
      <c r="EL4" s="375"/>
      <c r="EM4" s="375"/>
      <c r="EN4" s="375"/>
      <c r="EO4" s="375"/>
      <c r="EP4" s="375"/>
      <c r="EQ4" s="375"/>
      <c r="ER4" s="375"/>
      <c r="ES4" s="375"/>
      <c r="ET4" s="375"/>
      <c r="EU4" s="375"/>
      <c r="EV4" s="375"/>
      <c r="EW4" s="375"/>
      <c r="EX4" s="375"/>
      <c r="EY4" s="375"/>
      <c r="EZ4" s="375"/>
      <c r="FA4" s="375"/>
      <c r="FB4" s="375"/>
      <c r="FC4" s="375"/>
      <c r="FD4" s="375"/>
      <c r="FE4" s="375"/>
      <c r="FF4" s="375"/>
      <c r="FG4" s="375"/>
      <c r="FH4" s="375"/>
      <c r="FI4" s="375"/>
      <c r="FJ4" s="375"/>
      <c r="FK4" s="375"/>
      <c r="FL4" s="376"/>
      <c r="FM4" s="374"/>
      <c r="FN4" s="375"/>
      <c r="FO4" s="375"/>
      <c r="FP4" s="375"/>
      <c r="FQ4" s="375"/>
      <c r="FR4" s="375"/>
      <c r="FS4" s="375"/>
      <c r="FT4" s="375"/>
      <c r="FU4" s="375"/>
      <c r="FV4" s="375"/>
      <c r="FW4" s="375"/>
      <c r="FX4" s="375"/>
      <c r="FY4" s="375"/>
      <c r="FZ4" s="375"/>
      <c r="GA4" s="375"/>
      <c r="GB4" s="375"/>
      <c r="GC4" s="375"/>
      <c r="GD4" s="375"/>
      <c r="GE4" s="375"/>
      <c r="GF4" s="375"/>
      <c r="GG4" s="375"/>
      <c r="GH4" s="375"/>
      <c r="GI4" s="375"/>
      <c r="GJ4" s="375"/>
      <c r="GK4" s="375"/>
      <c r="GL4" s="375"/>
      <c r="GM4" s="375"/>
      <c r="GN4" s="375"/>
      <c r="GO4" s="375"/>
      <c r="GP4" s="375"/>
      <c r="GQ4" s="375"/>
      <c r="GR4" s="375"/>
      <c r="GS4" s="376"/>
      <c r="GT4" s="374"/>
      <c r="GU4" s="375"/>
      <c r="GV4" s="375"/>
      <c r="GW4" s="375"/>
      <c r="GX4" s="375"/>
      <c r="GY4" s="375"/>
      <c r="GZ4" s="375"/>
      <c r="HA4" s="375"/>
      <c r="HB4" s="375"/>
      <c r="HC4" s="375"/>
      <c r="HD4" s="375"/>
      <c r="HE4" s="375"/>
      <c r="HF4" s="375"/>
      <c r="HG4" s="375"/>
      <c r="HH4" s="375"/>
      <c r="HI4" s="375"/>
      <c r="HJ4" s="375"/>
      <c r="HK4" s="375"/>
      <c r="HL4" s="375"/>
      <c r="HM4" s="375"/>
      <c r="HN4" s="375"/>
      <c r="HO4" s="375"/>
      <c r="HP4" s="375"/>
      <c r="HQ4" s="375"/>
      <c r="HR4" s="375"/>
      <c r="HS4" s="375"/>
      <c r="HT4" s="375"/>
      <c r="HU4" s="375"/>
      <c r="HV4" s="375"/>
      <c r="HW4" s="375"/>
      <c r="HX4" s="375"/>
      <c r="HY4" s="375"/>
      <c r="HZ4" s="376"/>
    </row>
    <row r="5" spans="1:234" ht="50.1" customHeight="1">
      <c r="A5" s="448" t="s">
        <v>55</v>
      </c>
      <c r="B5" s="449"/>
      <c r="C5" s="169">
        <v>8</v>
      </c>
      <c r="D5" s="374"/>
      <c r="E5" s="375"/>
      <c r="F5" s="375"/>
      <c r="G5" s="375"/>
      <c r="H5" s="375"/>
      <c r="I5" s="375"/>
      <c r="J5" s="375"/>
      <c r="K5" s="375"/>
      <c r="L5" s="375"/>
      <c r="M5" s="375"/>
      <c r="N5" s="375"/>
      <c r="O5" s="375"/>
      <c r="P5" s="375"/>
      <c r="Q5" s="375"/>
      <c r="R5" s="375"/>
      <c r="S5" s="375"/>
      <c r="T5" s="375"/>
      <c r="U5" s="375"/>
      <c r="V5" s="375"/>
      <c r="W5" s="375"/>
      <c r="X5" s="375"/>
      <c r="Y5" s="375"/>
      <c r="Z5" s="375"/>
      <c r="AA5" s="375"/>
      <c r="AB5" s="375"/>
      <c r="AC5" s="375"/>
      <c r="AD5" s="375"/>
      <c r="AE5" s="375"/>
      <c r="AF5" s="375"/>
      <c r="AG5" s="375"/>
      <c r="AH5" s="375"/>
      <c r="AI5" s="375"/>
      <c r="AJ5" s="376"/>
      <c r="AK5" s="374"/>
      <c r="AL5" s="375"/>
      <c r="AM5" s="375"/>
      <c r="AN5" s="375"/>
      <c r="AO5" s="375"/>
      <c r="AP5" s="375"/>
      <c r="AQ5" s="375"/>
      <c r="AR5" s="375"/>
      <c r="AS5" s="375"/>
      <c r="AT5" s="375"/>
      <c r="AU5" s="375"/>
      <c r="AV5" s="375"/>
      <c r="AW5" s="375"/>
      <c r="AX5" s="375"/>
      <c r="AY5" s="375"/>
      <c r="AZ5" s="375"/>
      <c r="BA5" s="375"/>
      <c r="BB5" s="375"/>
      <c r="BC5" s="375"/>
      <c r="BD5" s="375"/>
      <c r="BE5" s="375"/>
      <c r="BF5" s="375"/>
      <c r="BG5" s="375"/>
      <c r="BH5" s="375"/>
      <c r="BI5" s="375"/>
      <c r="BJ5" s="375"/>
      <c r="BK5" s="375"/>
      <c r="BL5" s="375"/>
      <c r="BM5" s="375"/>
      <c r="BN5" s="375"/>
      <c r="BO5" s="375"/>
      <c r="BP5" s="375"/>
      <c r="BQ5" s="376"/>
      <c r="BR5" s="374"/>
      <c r="BS5" s="375"/>
      <c r="BT5" s="375"/>
      <c r="BU5" s="375"/>
      <c r="BV5" s="375"/>
      <c r="BW5" s="375"/>
      <c r="BX5" s="375"/>
      <c r="BY5" s="375"/>
      <c r="BZ5" s="375"/>
      <c r="CA5" s="375"/>
      <c r="CB5" s="375"/>
      <c r="CC5" s="375"/>
      <c r="CD5" s="375"/>
      <c r="CE5" s="375"/>
      <c r="CF5" s="375"/>
      <c r="CG5" s="375"/>
      <c r="CH5" s="375"/>
      <c r="CI5" s="375"/>
      <c r="CJ5" s="375"/>
      <c r="CK5" s="375"/>
      <c r="CL5" s="375"/>
      <c r="CM5" s="375"/>
      <c r="CN5" s="375"/>
      <c r="CO5" s="375"/>
      <c r="CP5" s="375"/>
      <c r="CQ5" s="375"/>
      <c r="CR5" s="375"/>
      <c r="CS5" s="375"/>
      <c r="CT5" s="375"/>
      <c r="CU5" s="375"/>
      <c r="CV5" s="375"/>
      <c r="CW5" s="375"/>
      <c r="CX5" s="376"/>
      <c r="CY5" s="374"/>
      <c r="CZ5" s="375"/>
      <c r="DA5" s="375"/>
      <c r="DB5" s="375"/>
      <c r="DC5" s="375"/>
      <c r="DD5" s="375"/>
      <c r="DE5" s="375"/>
      <c r="DF5" s="375"/>
      <c r="DG5" s="375"/>
      <c r="DH5" s="375"/>
      <c r="DI5" s="375"/>
      <c r="DJ5" s="375"/>
      <c r="DK5" s="375"/>
      <c r="DL5" s="375"/>
      <c r="DM5" s="375"/>
      <c r="DN5" s="375"/>
      <c r="DO5" s="375"/>
      <c r="DP5" s="375"/>
      <c r="DQ5" s="375"/>
      <c r="DR5" s="375"/>
      <c r="DS5" s="375"/>
      <c r="DT5" s="375"/>
      <c r="DU5" s="375"/>
      <c r="DV5" s="375"/>
      <c r="DW5" s="375"/>
      <c r="DX5" s="375"/>
      <c r="DY5" s="375"/>
      <c r="DZ5" s="375"/>
      <c r="EA5" s="375"/>
      <c r="EB5" s="375"/>
      <c r="EC5" s="375"/>
      <c r="ED5" s="375"/>
      <c r="EE5" s="376"/>
      <c r="EF5" s="374"/>
      <c r="EG5" s="375"/>
      <c r="EH5" s="375"/>
      <c r="EI5" s="375"/>
      <c r="EJ5" s="375"/>
      <c r="EK5" s="375"/>
      <c r="EL5" s="375"/>
      <c r="EM5" s="375"/>
      <c r="EN5" s="375"/>
      <c r="EO5" s="375"/>
      <c r="EP5" s="375"/>
      <c r="EQ5" s="375"/>
      <c r="ER5" s="375"/>
      <c r="ES5" s="375"/>
      <c r="ET5" s="375"/>
      <c r="EU5" s="375"/>
      <c r="EV5" s="375"/>
      <c r="EW5" s="375"/>
      <c r="EX5" s="375"/>
      <c r="EY5" s="375"/>
      <c r="EZ5" s="375"/>
      <c r="FA5" s="375"/>
      <c r="FB5" s="375"/>
      <c r="FC5" s="375"/>
      <c r="FD5" s="375"/>
      <c r="FE5" s="375"/>
      <c r="FF5" s="375"/>
      <c r="FG5" s="375"/>
      <c r="FH5" s="375"/>
      <c r="FI5" s="375"/>
      <c r="FJ5" s="375"/>
      <c r="FK5" s="375"/>
      <c r="FL5" s="376"/>
      <c r="FM5" s="374"/>
      <c r="FN5" s="375"/>
      <c r="FO5" s="375"/>
      <c r="FP5" s="375"/>
      <c r="FQ5" s="375"/>
      <c r="FR5" s="375"/>
      <c r="FS5" s="375"/>
      <c r="FT5" s="375"/>
      <c r="FU5" s="375"/>
      <c r="FV5" s="375"/>
      <c r="FW5" s="375"/>
      <c r="FX5" s="375"/>
      <c r="FY5" s="375"/>
      <c r="FZ5" s="375"/>
      <c r="GA5" s="375"/>
      <c r="GB5" s="375"/>
      <c r="GC5" s="375"/>
      <c r="GD5" s="375"/>
      <c r="GE5" s="375"/>
      <c r="GF5" s="375"/>
      <c r="GG5" s="375"/>
      <c r="GH5" s="375"/>
      <c r="GI5" s="375"/>
      <c r="GJ5" s="375"/>
      <c r="GK5" s="375"/>
      <c r="GL5" s="375"/>
      <c r="GM5" s="375"/>
      <c r="GN5" s="375"/>
      <c r="GO5" s="375"/>
      <c r="GP5" s="375"/>
      <c r="GQ5" s="375"/>
      <c r="GR5" s="375"/>
      <c r="GS5" s="376"/>
      <c r="GT5" s="374"/>
      <c r="GU5" s="375"/>
      <c r="GV5" s="375"/>
      <c r="GW5" s="375"/>
      <c r="GX5" s="375"/>
      <c r="GY5" s="375"/>
      <c r="GZ5" s="375"/>
      <c r="HA5" s="375"/>
      <c r="HB5" s="375"/>
      <c r="HC5" s="375"/>
      <c r="HD5" s="375"/>
      <c r="HE5" s="375"/>
      <c r="HF5" s="375"/>
      <c r="HG5" s="375"/>
      <c r="HH5" s="375"/>
      <c r="HI5" s="375"/>
      <c r="HJ5" s="375"/>
      <c r="HK5" s="375"/>
      <c r="HL5" s="375"/>
      <c r="HM5" s="375"/>
      <c r="HN5" s="375"/>
      <c r="HO5" s="375"/>
      <c r="HP5" s="375"/>
      <c r="HQ5" s="375"/>
      <c r="HR5" s="375"/>
      <c r="HS5" s="375"/>
      <c r="HT5" s="375"/>
      <c r="HU5" s="375"/>
      <c r="HV5" s="375"/>
      <c r="HW5" s="375"/>
      <c r="HX5" s="375"/>
      <c r="HY5" s="375"/>
      <c r="HZ5" s="376"/>
    </row>
    <row r="6" spans="1:234" ht="50.1" customHeight="1">
      <c r="A6" s="448" t="s">
        <v>3571</v>
      </c>
      <c r="B6" s="449"/>
      <c r="C6" s="170">
        <v>41182</v>
      </c>
      <c r="D6" s="374"/>
      <c r="E6" s="375"/>
      <c r="F6" s="375"/>
      <c r="G6" s="375"/>
      <c r="H6" s="375"/>
      <c r="I6" s="375"/>
      <c r="J6" s="375"/>
      <c r="K6" s="375"/>
      <c r="L6" s="375"/>
      <c r="M6" s="375"/>
      <c r="N6" s="375"/>
      <c r="O6" s="375"/>
      <c r="P6" s="375"/>
      <c r="Q6" s="375"/>
      <c r="R6" s="375"/>
      <c r="S6" s="375"/>
      <c r="T6" s="375"/>
      <c r="U6" s="375"/>
      <c r="V6" s="375"/>
      <c r="W6" s="375"/>
      <c r="X6" s="375"/>
      <c r="Y6" s="375"/>
      <c r="Z6" s="375"/>
      <c r="AA6" s="375"/>
      <c r="AB6" s="375"/>
      <c r="AC6" s="375"/>
      <c r="AD6" s="375"/>
      <c r="AE6" s="375"/>
      <c r="AF6" s="375"/>
      <c r="AG6" s="375"/>
      <c r="AH6" s="375"/>
      <c r="AI6" s="375"/>
      <c r="AJ6" s="376"/>
      <c r="AK6" s="374"/>
      <c r="AL6" s="375"/>
      <c r="AM6" s="375"/>
      <c r="AN6" s="375"/>
      <c r="AO6" s="375"/>
      <c r="AP6" s="375"/>
      <c r="AQ6" s="375"/>
      <c r="AR6" s="375"/>
      <c r="AS6" s="375"/>
      <c r="AT6" s="375"/>
      <c r="AU6" s="375"/>
      <c r="AV6" s="375"/>
      <c r="AW6" s="375"/>
      <c r="AX6" s="375"/>
      <c r="AY6" s="375"/>
      <c r="AZ6" s="375"/>
      <c r="BA6" s="375"/>
      <c r="BB6" s="375"/>
      <c r="BC6" s="375"/>
      <c r="BD6" s="375"/>
      <c r="BE6" s="375"/>
      <c r="BF6" s="375"/>
      <c r="BG6" s="375"/>
      <c r="BH6" s="375"/>
      <c r="BI6" s="375"/>
      <c r="BJ6" s="375"/>
      <c r="BK6" s="375"/>
      <c r="BL6" s="375"/>
      <c r="BM6" s="375"/>
      <c r="BN6" s="375"/>
      <c r="BO6" s="375"/>
      <c r="BP6" s="375"/>
      <c r="BQ6" s="376"/>
      <c r="BR6" s="374"/>
      <c r="BS6" s="375"/>
      <c r="BT6" s="375"/>
      <c r="BU6" s="375"/>
      <c r="BV6" s="375"/>
      <c r="BW6" s="375"/>
      <c r="BX6" s="375"/>
      <c r="BY6" s="375"/>
      <c r="BZ6" s="375"/>
      <c r="CA6" s="375"/>
      <c r="CB6" s="375"/>
      <c r="CC6" s="375"/>
      <c r="CD6" s="375"/>
      <c r="CE6" s="375"/>
      <c r="CF6" s="375"/>
      <c r="CG6" s="375"/>
      <c r="CH6" s="375"/>
      <c r="CI6" s="375"/>
      <c r="CJ6" s="375"/>
      <c r="CK6" s="375"/>
      <c r="CL6" s="375"/>
      <c r="CM6" s="375"/>
      <c r="CN6" s="375"/>
      <c r="CO6" s="375"/>
      <c r="CP6" s="375"/>
      <c r="CQ6" s="375"/>
      <c r="CR6" s="375"/>
      <c r="CS6" s="375"/>
      <c r="CT6" s="375"/>
      <c r="CU6" s="375"/>
      <c r="CV6" s="375"/>
      <c r="CW6" s="375"/>
      <c r="CX6" s="376"/>
      <c r="CY6" s="374"/>
      <c r="CZ6" s="375"/>
      <c r="DA6" s="375"/>
      <c r="DB6" s="375"/>
      <c r="DC6" s="375"/>
      <c r="DD6" s="375"/>
      <c r="DE6" s="375"/>
      <c r="DF6" s="375"/>
      <c r="DG6" s="375"/>
      <c r="DH6" s="375"/>
      <c r="DI6" s="375"/>
      <c r="DJ6" s="375"/>
      <c r="DK6" s="375"/>
      <c r="DL6" s="375"/>
      <c r="DM6" s="375"/>
      <c r="DN6" s="375"/>
      <c r="DO6" s="375"/>
      <c r="DP6" s="375"/>
      <c r="DQ6" s="375"/>
      <c r="DR6" s="375"/>
      <c r="DS6" s="375"/>
      <c r="DT6" s="375"/>
      <c r="DU6" s="375"/>
      <c r="DV6" s="375"/>
      <c r="DW6" s="375"/>
      <c r="DX6" s="375"/>
      <c r="DY6" s="375"/>
      <c r="DZ6" s="375"/>
      <c r="EA6" s="375"/>
      <c r="EB6" s="375"/>
      <c r="EC6" s="375"/>
      <c r="ED6" s="375"/>
      <c r="EE6" s="376"/>
      <c r="EF6" s="374"/>
      <c r="EG6" s="375"/>
      <c r="EH6" s="375"/>
      <c r="EI6" s="375"/>
      <c r="EJ6" s="375"/>
      <c r="EK6" s="375"/>
      <c r="EL6" s="375"/>
      <c r="EM6" s="375"/>
      <c r="EN6" s="375"/>
      <c r="EO6" s="375"/>
      <c r="EP6" s="375"/>
      <c r="EQ6" s="375"/>
      <c r="ER6" s="375"/>
      <c r="ES6" s="375"/>
      <c r="ET6" s="375"/>
      <c r="EU6" s="375"/>
      <c r="EV6" s="375"/>
      <c r="EW6" s="375"/>
      <c r="EX6" s="375"/>
      <c r="EY6" s="375"/>
      <c r="EZ6" s="375"/>
      <c r="FA6" s="375"/>
      <c r="FB6" s="375"/>
      <c r="FC6" s="375"/>
      <c r="FD6" s="375"/>
      <c r="FE6" s="375"/>
      <c r="FF6" s="375"/>
      <c r="FG6" s="375"/>
      <c r="FH6" s="375"/>
      <c r="FI6" s="375"/>
      <c r="FJ6" s="375"/>
      <c r="FK6" s="375"/>
      <c r="FL6" s="376"/>
      <c r="FM6" s="374"/>
      <c r="FN6" s="375"/>
      <c r="FO6" s="375"/>
      <c r="FP6" s="375"/>
      <c r="FQ6" s="375"/>
      <c r="FR6" s="375"/>
      <c r="FS6" s="375"/>
      <c r="FT6" s="375"/>
      <c r="FU6" s="375"/>
      <c r="FV6" s="375"/>
      <c r="FW6" s="375"/>
      <c r="FX6" s="375"/>
      <c r="FY6" s="375"/>
      <c r="FZ6" s="375"/>
      <c r="GA6" s="375"/>
      <c r="GB6" s="375"/>
      <c r="GC6" s="375"/>
      <c r="GD6" s="375"/>
      <c r="GE6" s="375"/>
      <c r="GF6" s="375"/>
      <c r="GG6" s="375"/>
      <c r="GH6" s="375"/>
      <c r="GI6" s="375"/>
      <c r="GJ6" s="375"/>
      <c r="GK6" s="375"/>
      <c r="GL6" s="375"/>
      <c r="GM6" s="375"/>
      <c r="GN6" s="375"/>
      <c r="GO6" s="375"/>
      <c r="GP6" s="375"/>
      <c r="GQ6" s="375"/>
      <c r="GR6" s="375"/>
      <c r="GS6" s="376"/>
      <c r="GT6" s="374"/>
      <c r="GU6" s="375"/>
      <c r="GV6" s="375"/>
      <c r="GW6" s="375"/>
      <c r="GX6" s="375"/>
      <c r="GY6" s="375"/>
      <c r="GZ6" s="375"/>
      <c r="HA6" s="375"/>
      <c r="HB6" s="375"/>
      <c r="HC6" s="375"/>
      <c r="HD6" s="375"/>
      <c r="HE6" s="375"/>
      <c r="HF6" s="375"/>
      <c r="HG6" s="375"/>
      <c r="HH6" s="375"/>
      <c r="HI6" s="375"/>
      <c r="HJ6" s="375"/>
      <c r="HK6" s="375"/>
      <c r="HL6" s="375"/>
      <c r="HM6" s="375"/>
      <c r="HN6" s="375"/>
      <c r="HO6" s="375"/>
      <c r="HP6" s="375"/>
      <c r="HQ6" s="375"/>
      <c r="HR6" s="375"/>
      <c r="HS6" s="375"/>
      <c r="HT6" s="375"/>
      <c r="HU6" s="375"/>
      <c r="HV6" s="375"/>
      <c r="HW6" s="375"/>
      <c r="HX6" s="375"/>
      <c r="HY6" s="375"/>
      <c r="HZ6" s="376"/>
    </row>
    <row r="7" spans="1:234" ht="60" customHeight="1" outlineLevel="1">
      <c r="A7" s="448" t="s">
        <v>1707</v>
      </c>
      <c r="B7" s="449"/>
      <c r="C7" s="117">
        <v>421523</v>
      </c>
      <c r="D7" s="374"/>
      <c r="E7" s="375"/>
      <c r="F7" s="375"/>
      <c r="G7" s="375"/>
      <c r="H7" s="375"/>
      <c r="I7" s="375"/>
      <c r="J7" s="375"/>
      <c r="K7" s="375"/>
      <c r="L7" s="375"/>
      <c r="M7" s="375"/>
      <c r="N7" s="375"/>
      <c r="O7" s="375"/>
      <c r="P7" s="375"/>
      <c r="Q7" s="375"/>
      <c r="R7" s="375"/>
      <c r="S7" s="375"/>
      <c r="T7" s="375"/>
      <c r="U7" s="375"/>
      <c r="V7" s="375"/>
      <c r="W7" s="375"/>
      <c r="X7" s="375"/>
      <c r="Y7" s="375"/>
      <c r="Z7" s="375"/>
      <c r="AA7" s="375"/>
      <c r="AB7" s="375"/>
      <c r="AC7" s="375"/>
      <c r="AD7" s="375"/>
      <c r="AE7" s="375"/>
      <c r="AF7" s="375"/>
      <c r="AG7" s="375"/>
      <c r="AH7" s="375"/>
      <c r="AI7" s="375"/>
      <c r="AJ7" s="376"/>
      <c r="AK7" s="374"/>
      <c r="AL7" s="375"/>
      <c r="AM7" s="375"/>
      <c r="AN7" s="375"/>
      <c r="AO7" s="375"/>
      <c r="AP7" s="375"/>
      <c r="AQ7" s="375"/>
      <c r="AR7" s="375"/>
      <c r="AS7" s="375"/>
      <c r="AT7" s="375"/>
      <c r="AU7" s="375"/>
      <c r="AV7" s="375"/>
      <c r="AW7" s="375"/>
      <c r="AX7" s="375"/>
      <c r="AY7" s="375"/>
      <c r="AZ7" s="375"/>
      <c r="BA7" s="375"/>
      <c r="BB7" s="375"/>
      <c r="BC7" s="375"/>
      <c r="BD7" s="375"/>
      <c r="BE7" s="375"/>
      <c r="BF7" s="375"/>
      <c r="BG7" s="375"/>
      <c r="BH7" s="375"/>
      <c r="BI7" s="375"/>
      <c r="BJ7" s="375"/>
      <c r="BK7" s="375"/>
      <c r="BL7" s="375"/>
      <c r="BM7" s="375"/>
      <c r="BN7" s="375"/>
      <c r="BO7" s="375"/>
      <c r="BP7" s="375"/>
      <c r="BQ7" s="376"/>
      <c r="BR7" s="374"/>
      <c r="BS7" s="375"/>
      <c r="BT7" s="375"/>
      <c r="BU7" s="375"/>
      <c r="BV7" s="375"/>
      <c r="BW7" s="375"/>
      <c r="BX7" s="375"/>
      <c r="BY7" s="375"/>
      <c r="BZ7" s="375"/>
      <c r="CA7" s="375"/>
      <c r="CB7" s="375"/>
      <c r="CC7" s="375"/>
      <c r="CD7" s="375"/>
      <c r="CE7" s="375"/>
      <c r="CF7" s="375"/>
      <c r="CG7" s="375"/>
      <c r="CH7" s="375"/>
      <c r="CI7" s="375"/>
      <c r="CJ7" s="375"/>
      <c r="CK7" s="375"/>
      <c r="CL7" s="375"/>
      <c r="CM7" s="375"/>
      <c r="CN7" s="375"/>
      <c r="CO7" s="375"/>
      <c r="CP7" s="375"/>
      <c r="CQ7" s="375"/>
      <c r="CR7" s="375"/>
      <c r="CS7" s="375"/>
      <c r="CT7" s="375"/>
      <c r="CU7" s="375"/>
      <c r="CV7" s="375"/>
      <c r="CW7" s="375"/>
      <c r="CX7" s="376"/>
      <c r="CY7" s="374"/>
      <c r="CZ7" s="375"/>
      <c r="DA7" s="375"/>
      <c r="DB7" s="375"/>
      <c r="DC7" s="375"/>
      <c r="DD7" s="375"/>
      <c r="DE7" s="375"/>
      <c r="DF7" s="375"/>
      <c r="DG7" s="375"/>
      <c r="DH7" s="375"/>
      <c r="DI7" s="375"/>
      <c r="DJ7" s="375"/>
      <c r="DK7" s="375"/>
      <c r="DL7" s="375"/>
      <c r="DM7" s="375"/>
      <c r="DN7" s="375"/>
      <c r="DO7" s="375"/>
      <c r="DP7" s="375"/>
      <c r="DQ7" s="375"/>
      <c r="DR7" s="375"/>
      <c r="DS7" s="375"/>
      <c r="DT7" s="375"/>
      <c r="DU7" s="375"/>
      <c r="DV7" s="375"/>
      <c r="DW7" s="375"/>
      <c r="DX7" s="375"/>
      <c r="DY7" s="375"/>
      <c r="DZ7" s="375"/>
      <c r="EA7" s="375"/>
      <c r="EB7" s="375"/>
      <c r="EC7" s="375"/>
      <c r="ED7" s="375"/>
      <c r="EE7" s="376"/>
      <c r="EF7" s="374"/>
      <c r="EG7" s="375"/>
      <c r="EH7" s="375"/>
      <c r="EI7" s="375"/>
      <c r="EJ7" s="375"/>
      <c r="EK7" s="375"/>
      <c r="EL7" s="375"/>
      <c r="EM7" s="375"/>
      <c r="EN7" s="375"/>
      <c r="EO7" s="375"/>
      <c r="EP7" s="375"/>
      <c r="EQ7" s="375"/>
      <c r="ER7" s="375"/>
      <c r="ES7" s="375"/>
      <c r="ET7" s="375"/>
      <c r="EU7" s="375"/>
      <c r="EV7" s="375"/>
      <c r="EW7" s="375"/>
      <c r="EX7" s="375"/>
      <c r="EY7" s="375"/>
      <c r="EZ7" s="375"/>
      <c r="FA7" s="375"/>
      <c r="FB7" s="375"/>
      <c r="FC7" s="375"/>
      <c r="FD7" s="375"/>
      <c r="FE7" s="375"/>
      <c r="FF7" s="375"/>
      <c r="FG7" s="375"/>
      <c r="FH7" s="375"/>
      <c r="FI7" s="375"/>
      <c r="FJ7" s="375"/>
      <c r="FK7" s="375"/>
      <c r="FL7" s="376"/>
      <c r="FM7" s="374"/>
      <c r="FN7" s="375"/>
      <c r="FO7" s="375"/>
      <c r="FP7" s="375"/>
      <c r="FQ7" s="375"/>
      <c r="FR7" s="375"/>
      <c r="FS7" s="375"/>
      <c r="FT7" s="375"/>
      <c r="FU7" s="375"/>
      <c r="FV7" s="375"/>
      <c r="FW7" s="375"/>
      <c r="FX7" s="375"/>
      <c r="FY7" s="375"/>
      <c r="FZ7" s="375"/>
      <c r="GA7" s="375"/>
      <c r="GB7" s="375"/>
      <c r="GC7" s="375"/>
      <c r="GD7" s="375"/>
      <c r="GE7" s="375"/>
      <c r="GF7" s="375"/>
      <c r="GG7" s="375"/>
      <c r="GH7" s="375"/>
      <c r="GI7" s="375"/>
      <c r="GJ7" s="375"/>
      <c r="GK7" s="375"/>
      <c r="GL7" s="375"/>
      <c r="GM7" s="375"/>
      <c r="GN7" s="375"/>
      <c r="GO7" s="375"/>
      <c r="GP7" s="375"/>
      <c r="GQ7" s="375"/>
      <c r="GR7" s="375"/>
      <c r="GS7" s="376"/>
      <c r="GT7" s="374"/>
      <c r="GU7" s="375"/>
      <c r="GV7" s="375"/>
      <c r="GW7" s="375"/>
      <c r="GX7" s="375"/>
      <c r="GY7" s="375"/>
      <c r="GZ7" s="375"/>
      <c r="HA7" s="375"/>
      <c r="HB7" s="375"/>
      <c r="HC7" s="375"/>
      <c r="HD7" s="375"/>
      <c r="HE7" s="375"/>
      <c r="HF7" s="375"/>
      <c r="HG7" s="375"/>
      <c r="HH7" s="375"/>
      <c r="HI7" s="375"/>
      <c r="HJ7" s="375"/>
      <c r="HK7" s="375"/>
      <c r="HL7" s="375"/>
      <c r="HM7" s="375"/>
      <c r="HN7" s="375"/>
      <c r="HO7" s="375"/>
      <c r="HP7" s="375"/>
      <c r="HQ7" s="375"/>
      <c r="HR7" s="375"/>
      <c r="HS7" s="375"/>
      <c r="HT7" s="375"/>
      <c r="HU7" s="375"/>
      <c r="HV7" s="375"/>
      <c r="HW7" s="375"/>
      <c r="HX7" s="375"/>
      <c r="HY7" s="375"/>
      <c r="HZ7" s="376"/>
    </row>
    <row r="8" spans="1:234" ht="60" customHeight="1" outlineLevel="1">
      <c r="A8" s="448" t="s">
        <v>1708</v>
      </c>
      <c r="B8" s="449"/>
      <c r="C8" s="117">
        <v>421523</v>
      </c>
      <c r="D8" s="374"/>
      <c r="E8" s="375"/>
      <c r="F8" s="375"/>
      <c r="G8" s="375"/>
      <c r="H8" s="375"/>
      <c r="I8" s="375"/>
      <c r="J8" s="375"/>
      <c r="K8" s="375"/>
      <c r="L8" s="375"/>
      <c r="M8" s="375"/>
      <c r="N8" s="375"/>
      <c r="O8" s="375"/>
      <c r="P8" s="375"/>
      <c r="Q8" s="375"/>
      <c r="R8" s="375"/>
      <c r="S8" s="375"/>
      <c r="T8" s="375"/>
      <c r="U8" s="375"/>
      <c r="V8" s="375"/>
      <c r="W8" s="375"/>
      <c r="X8" s="375"/>
      <c r="Y8" s="375"/>
      <c r="Z8" s="375"/>
      <c r="AA8" s="375"/>
      <c r="AB8" s="375"/>
      <c r="AC8" s="375"/>
      <c r="AD8" s="375"/>
      <c r="AE8" s="375"/>
      <c r="AF8" s="375"/>
      <c r="AG8" s="375"/>
      <c r="AH8" s="375"/>
      <c r="AI8" s="375"/>
      <c r="AJ8" s="376"/>
      <c r="AK8" s="374"/>
      <c r="AL8" s="375"/>
      <c r="AM8" s="375"/>
      <c r="AN8" s="375"/>
      <c r="AO8" s="375"/>
      <c r="AP8" s="375"/>
      <c r="AQ8" s="375"/>
      <c r="AR8" s="375"/>
      <c r="AS8" s="375"/>
      <c r="AT8" s="375"/>
      <c r="AU8" s="375"/>
      <c r="AV8" s="375"/>
      <c r="AW8" s="375"/>
      <c r="AX8" s="375"/>
      <c r="AY8" s="375"/>
      <c r="AZ8" s="375"/>
      <c r="BA8" s="375"/>
      <c r="BB8" s="375"/>
      <c r="BC8" s="375"/>
      <c r="BD8" s="375"/>
      <c r="BE8" s="375"/>
      <c r="BF8" s="375"/>
      <c r="BG8" s="375"/>
      <c r="BH8" s="375"/>
      <c r="BI8" s="375"/>
      <c r="BJ8" s="375"/>
      <c r="BK8" s="375"/>
      <c r="BL8" s="375"/>
      <c r="BM8" s="375"/>
      <c r="BN8" s="375"/>
      <c r="BO8" s="375"/>
      <c r="BP8" s="375"/>
      <c r="BQ8" s="376"/>
      <c r="BR8" s="374"/>
      <c r="BS8" s="375"/>
      <c r="BT8" s="375"/>
      <c r="BU8" s="375"/>
      <c r="BV8" s="375"/>
      <c r="BW8" s="375"/>
      <c r="BX8" s="375"/>
      <c r="BY8" s="375"/>
      <c r="BZ8" s="375"/>
      <c r="CA8" s="375"/>
      <c r="CB8" s="375"/>
      <c r="CC8" s="375"/>
      <c r="CD8" s="375"/>
      <c r="CE8" s="375"/>
      <c r="CF8" s="375"/>
      <c r="CG8" s="375"/>
      <c r="CH8" s="375"/>
      <c r="CI8" s="375"/>
      <c r="CJ8" s="375"/>
      <c r="CK8" s="375"/>
      <c r="CL8" s="375"/>
      <c r="CM8" s="375"/>
      <c r="CN8" s="375"/>
      <c r="CO8" s="375"/>
      <c r="CP8" s="375"/>
      <c r="CQ8" s="375"/>
      <c r="CR8" s="375"/>
      <c r="CS8" s="375"/>
      <c r="CT8" s="375"/>
      <c r="CU8" s="375"/>
      <c r="CV8" s="375"/>
      <c r="CW8" s="375"/>
      <c r="CX8" s="376"/>
      <c r="CY8" s="374"/>
      <c r="CZ8" s="375"/>
      <c r="DA8" s="375"/>
      <c r="DB8" s="375"/>
      <c r="DC8" s="375"/>
      <c r="DD8" s="375"/>
      <c r="DE8" s="375"/>
      <c r="DF8" s="375"/>
      <c r="DG8" s="375"/>
      <c r="DH8" s="375"/>
      <c r="DI8" s="375"/>
      <c r="DJ8" s="375"/>
      <c r="DK8" s="375"/>
      <c r="DL8" s="375"/>
      <c r="DM8" s="375"/>
      <c r="DN8" s="375"/>
      <c r="DO8" s="375"/>
      <c r="DP8" s="375"/>
      <c r="DQ8" s="375"/>
      <c r="DR8" s="375"/>
      <c r="DS8" s="375"/>
      <c r="DT8" s="375"/>
      <c r="DU8" s="375"/>
      <c r="DV8" s="375"/>
      <c r="DW8" s="375"/>
      <c r="DX8" s="375"/>
      <c r="DY8" s="375"/>
      <c r="DZ8" s="375"/>
      <c r="EA8" s="375"/>
      <c r="EB8" s="375"/>
      <c r="EC8" s="375"/>
      <c r="ED8" s="375"/>
      <c r="EE8" s="376"/>
      <c r="EF8" s="374"/>
      <c r="EG8" s="375"/>
      <c r="EH8" s="375"/>
      <c r="EI8" s="375"/>
      <c r="EJ8" s="375"/>
      <c r="EK8" s="375"/>
      <c r="EL8" s="375"/>
      <c r="EM8" s="375"/>
      <c r="EN8" s="375"/>
      <c r="EO8" s="375"/>
      <c r="EP8" s="375"/>
      <c r="EQ8" s="375"/>
      <c r="ER8" s="375"/>
      <c r="ES8" s="375"/>
      <c r="ET8" s="375"/>
      <c r="EU8" s="375"/>
      <c r="EV8" s="375"/>
      <c r="EW8" s="375"/>
      <c r="EX8" s="375"/>
      <c r="EY8" s="375"/>
      <c r="EZ8" s="375"/>
      <c r="FA8" s="375"/>
      <c r="FB8" s="375"/>
      <c r="FC8" s="375"/>
      <c r="FD8" s="375"/>
      <c r="FE8" s="375"/>
      <c r="FF8" s="375"/>
      <c r="FG8" s="375"/>
      <c r="FH8" s="375"/>
      <c r="FI8" s="375"/>
      <c r="FJ8" s="375"/>
      <c r="FK8" s="375"/>
      <c r="FL8" s="376"/>
      <c r="FM8" s="374"/>
      <c r="FN8" s="375"/>
      <c r="FO8" s="375"/>
      <c r="FP8" s="375"/>
      <c r="FQ8" s="375"/>
      <c r="FR8" s="375"/>
      <c r="FS8" s="375"/>
      <c r="FT8" s="375"/>
      <c r="FU8" s="375"/>
      <c r="FV8" s="375"/>
      <c r="FW8" s="375"/>
      <c r="FX8" s="375"/>
      <c r="FY8" s="375"/>
      <c r="FZ8" s="375"/>
      <c r="GA8" s="375"/>
      <c r="GB8" s="375"/>
      <c r="GC8" s="375"/>
      <c r="GD8" s="375"/>
      <c r="GE8" s="375"/>
      <c r="GF8" s="375"/>
      <c r="GG8" s="375"/>
      <c r="GH8" s="375"/>
      <c r="GI8" s="375"/>
      <c r="GJ8" s="375"/>
      <c r="GK8" s="375"/>
      <c r="GL8" s="375"/>
      <c r="GM8" s="375"/>
      <c r="GN8" s="375"/>
      <c r="GO8" s="375"/>
      <c r="GP8" s="375"/>
      <c r="GQ8" s="375"/>
      <c r="GR8" s="375"/>
      <c r="GS8" s="376"/>
      <c r="GT8" s="374"/>
      <c r="GU8" s="375"/>
      <c r="GV8" s="375"/>
      <c r="GW8" s="375"/>
      <c r="GX8" s="375"/>
      <c r="GY8" s="375"/>
      <c r="GZ8" s="375"/>
      <c r="HA8" s="375"/>
      <c r="HB8" s="375"/>
      <c r="HC8" s="375"/>
      <c r="HD8" s="375"/>
      <c r="HE8" s="375"/>
      <c r="HF8" s="375"/>
      <c r="HG8" s="375"/>
      <c r="HH8" s="375"/>
      <c r="HI8" s="375"/>
      <c r="HJ8" s="375"/>
      <c r="HK8" s="375"/>
      <c r="HL8" s="375"/>
      <c r="HM8" s="375"/>
      <c r="HN8" s="375"/>
      <c r="HO8" s="375"/>
      <c r="HP8" s="375"/>
      <c r="HQ8" s="375"/>
      <c r="HR8" s="375"/>
      <c r="HS8" s="375"/>
      <c r="HT8" s="375"/>
      <c r="HU8" s="375"/>
      <c r="HV8" s="375"/>
      <c r="HW8" s="375"/>
      <c r="HX8" s="375"/>
      <c r="HY8" s="375"/>
      <c r="HZ8" s="376"/>
    </row>
    <row r="9" spans="1:234" ht="69.95" customHeight="1" outlineLevel="1">
      <c r="A9" s="448" t="s">
        <v>1709</v>
      </c>
      <c r="B9" s="449"/>
      <c r="C9" s="117">
        <v>116516</v>
      </c>
      <c r="D9" s="374"/>
      <c r="E9" s="375"/>
      <c r="F9" s="375"/>
      <c r="G9" s="375"/>
      <c r="H9" s="375"/>
      <c r="I9" s="375"/>
      <c r="J9" s="375"/>
      <c r="K9" s="375"/>
      <c r="L9" s="375"/>
      <c r="M9" s="375"/>
      <c r="N9" s="375"/>
      <c r="O9" s="375"/>
      <c r="P9" s="375"/>
      <c r="Q9" s="375"/>
      <c r="R9" s="375"/>
      <c r="S9" s="375"/>
      <c r="T9" s="375"/>
      <c r="U9" s="375"/>
      <c r="V9" s="375"/>
      <c r="W9" s="375"/>
      <c r="X9" s="375"/>
      <c r="Y9" s="375"/>
      <c r="Z9" s="375"/>
      <c r="AA9" s="375"/>
      <c r="AB9" s="375"/>
      <c r="AC9" s="375"/>
      <c r="AD9" s="375"/>
      <c r="AE9" s="375"/>
      <c r="AF9" s="375"/>
      <c r="AG9" s="375"/>
      <c r="AH9" s="375"/>
      <c r="AI9" s="375"/>
      <c r="AJ9" s="376"/>
      <c r="AK9" s="374"/>
      <c r="AL9" s="375"/>
      <c r="AM9" s="375"/>
      <c r="AN9" s="375"/>
      <c r="AO9" s="375"/>
      <c r="AP9" s="375"/>
      <c r="AQ9" s="375"/>
      <c r="AR9" s="375"/>
      <c r="AS9" s="375"/>
      <c r="AT9" s="375"/>
      <c r="AU9" s="375"/>
      <c r="AV9" s="375"/>
      <c r="AW9" s="375"/>
      <c r="AX9" s="375"/>
      <c r="AY9" s="375"/>
      <c r="AZ9" s="375"/>
      <c r="BA9" s="375"/>
      <c r="BB9" s="375"/>
      <c r="BC9" s="375"/>
      <c r="BD9" s="375"/>
      <c r="BE9" s="375"/>
      <c r="BF9" s="375"/>
      <c r="BG9" s="375"/>
      <c r="BH9" s="375"/>
      <c r="BI9" s="375"/>
      <c r="BJ9" s="375"/>
      <c r="BK9" s="375"/>
      <c r="BL9" s="375"/>
      <c r="BM9" s="375"/>
      <c r="BN9" s="375"/>
      <c r="BO9" s="375"/>
      <c r="BP9" s="375"/>
      <c r="BQ9" s="376"/>
      <c r="BR9" s="374"/>
      <c r="BS9" s="375"/>
      <c r="BT9" s="375"/>
      <c r="BU9" s="375"/>
      <c r="BV9" s="375"/>
      <c r="BW9" s="375"/>
      <c r="BX9" s="375"/>
      <c r="BY9" s="375"/>
      <c r="BZ9" s="375"/>
      <c r="CA9" s="375"/>
      <c r="CB9" s="375"/>
      <c r="CC9" s="375"/>
      <c r="CD9" s="375"/>
      <c r="CE9" s="375"/>
      <c r="CF9" s="375"/>
      <c r="CG9" s="375"/>
      <c r="CH9" s="375"/>
      <c r="CI9" s="375"/>
      <c r="CJ9" s="375"/>
      <c r="CK9" s="375"/>
      <c r="CL9" s="375"/>
      <c r="CM9" s="375"/>
      <c r="CN9" s="375"/>
      <c r="CO9" s="375"/>
      <c r="CP9" s="375"/>
      <c r="CQ9" s="375"/>
      <c r="CR9" s="375"/>
      <c r="CS9" s="375"/>
      <c r="CT9" s="375"/>
      <c r="CU9" s="375"/>
      <c r="CV9" s="375"/>
      <c r="CW9" s="375"/>
      <c r="CX9" s="376"/>
      <c r="CY9" s="374"/>
      <c r="CZ9" s="375"/>
      <c r="DA9" s="375"/>
      <c r="DB9" s="375"/>
      <c r="DC9" s="375"/>
      <c r="DD9" s="375"/>
      <c r="DE9" s="375"/>
      <c r="DF9" s="375"/>
      <c r="DG9" s="375"/>
      <c r="DH9" s="375"/>
      <c r="DI9" s="375"/>
      <c r="DJ9" s="375"/>
      <c r="DK9" s="375"/>
      <c r="DL9" s="375"/>
      <c r="DM9" s="375"/>
      <c r="DN9" s="375"/>
      <c r="DO9" s="375"/>
      <c r="DP9" s="375"/>
      <c r="DQ9" s="375"/>
      <c r="DR9" s="375"/>
      <c r="DS9" s="375"/>
      <c r="DT9" s="375"/>
      <c r="DU9" s="375"/>
      <c r="DV9" s="375"/>
      <c r="DW9" s="375"/>
      <c r="DX9" s="375"/>
      <c r="DY9" s="375"/>
      <c r="DZ9" s="375"/>
      <c r="EA9" s="375"/>
      <c r="EB9" s="375"/>
      <c r="EC9" s="375"/>
      <c r="ED9" s="375"/>
      <c r="EE9" s="376"/>
      <c r="EF9" s="374"/>
      <c r="EG9" s="375"/>
      <c r="EH9" s="375"/>
      <c r="EI9" s="375"/>
      <c r="EJ9" s="375"/>
      <c r="EK9" s="375"/>
      <c r="EL9" s="375"/>
      <c r="EM9" s="375"/>
      <c r="EN9" s="375"/>
      <c r="EO9" s="375"/>
      <c r="EP9" s="375"/>
      <c r="EQ9" s="375"/>
      <c r="ER9" s="375"/>
      <c r="ES9" s="375"/>
      <c r="ET9" s="375"/>
      <c r="EU9" s="375"/>
      <c r="EV9" s="375"/>
      <c r="EW9" s="375"/>
      <c r="EX9" s="375"/>
      <c r="EY9" s="375"/>
      <c r="EZ9" s="375"/>
      <c r="FA9" s="375"/>
      <c r="FB9" s="375"/>
      <c r="FC9" s="375"/>
      <c r="FD9" s="375"/>
      <c r="FE9" s="375"/>
      <c r="FF9" s="375"/>
      <c r="FG9" s="375"/>
      <c r="FH9" s="375"/>
      <c r="FI9" s="375"/>
      <c r="FJ9" s="375"/>
      <c r="FK9" s="375"/>
      <c r="FL9" s="376"/>
      <c r="FM9" s="374"/>
      <c r="FN9" s="375"/>
      <c r="FO9" s="375"/>
      <c r="FP9" s="375"/>
      <c r="FQ9" s="375"/>
      <c r="FR9" s="375"/>
      <c r="FS9" s="375"/>
      <c r="FT9" s="375"/>
      <c r="FU9" s="375"/>
      <c r="FV9" s="375"/>
      <c r="FW9" s="375"/>
      <c r="FX9" s="375"/>
      <c r="FY9" s="375"/>
      <c r="FZ9" s="375"/>
      <c r="GA9" s="375"/>
      <c r="GB9" s="375"/>
      <c r="GC9" s="375"/>
      <c r="GD9" s="375"/>
      <c r="GE9" s="375"/>
      <c r="GF9" s="375"/>
      <c r="GG9" s="375"/>
      <c r="GH9" s="375"/>
      <c r="GI9" s="375"/>
      <c r="GJ9" s="375"/>
      <c r="GK9" s="375"/>
      <c r="GL9" s="375"/>
      <c r="GM9" s="375"/>
      <c r="GN9" s="375"/>
      <c r="GO9" s="375"/>
      <c r="GP9" s="375"/>
      <c r="GQ9" s="375"/>
      <c r="GR9" s="375"/>
      <c r="GS9" s="376"/>
      <c r="GT9" s="374"/>
      <c r="GU9" s="375"/>
      <c r="GV9" s="375"/>
      <c r="GW9" s="375"/>
      <c r="GX9" s="375"/>
      <c r="GY9" s="375"/>
      <c r="GZ9" s="375"/>
      <c r="HA9" s="375"/>
      <c r="HB9" s="375"/>
      <c r="HC9" s="375"/>
      <c r="HD9" s="375"/>
      <c r="HE9" s="375"/>
      <c r="HF9" s="375"/>
      <c r="HG9" s="375"/>
      <c r="HH9" s="375"/>
      <c r="HI9" s="375"/>
      <c r="HJ9" s="375"/>
      <c r="HK9" s="375"/>
      <c r="HL9" s="375"/>
      <c r="HM9" s="375"/>
      <c r="HN9" s="375"/>
      <c r="HO9" s="375"/>
      <c r="HP9" s="375"/>
      <c r="HQ9" s="375"/>
      <c r="HR9" s="375"/>
      <c r="HS9" s="375"/>
      <c r="HT9" s="375"/>
      <c r="HU9" s="375"/>
      <c r="HV9" s="375"/>
      <c r="HW9" s="375"/>
      <c r="HX9" s="375"/>
      <c r="HY9" s="375"/>
      <c r="HZ9" s="376"/>
    </row>
    <row r="10" spans="1:234" ht="60" customHeight="1" outlineLevel="1">
      <c r="A10" s="448" t="s">
        <v>1710</v>
      </c>
      <c r="B10" s="449"/>
      <c r="C10" s="117">
        <v>122492</v>
      </c>
      <c r="D10" s="374"/>
      <c r="E10" s="375"/>
      <c r="F10" s="375"/>
      <c r="G10" s="375"/>
      <c r="H10" s="375"/>
      <c r="I10" s="375"/>
      <c r="J10" s="375"/>
      <c r="K10" s="375"/>
      <c r="L10" s="375"/>
      <c r="M10" s="375"/>
      <c r="N10" s="375"/>
      <c r="O10" s="375"/>
      <c r="P10" s="375"/>
      <c r="Q10" s="375"/>
      <c r="R10" s="375"/>
      <c r="S10" s="375"/>
      <c r="T10" s="375"/>
      <c r="U10" s="375"/>
      <c r="V10" s="375"/>
      <c r="W10" s="375"/>
      <c r="X10" s="375"/>
      <c r="Y10" s="375"/>
      <c r="Z10" s="375"/>
      <c r="AA10" s="375"/>
      <c r="AB10" s="375"/>
      <c r="AC10" s="375"/>
      <c r="AD10" s="375"/>
      <c r="AE10" s="375"/>
      <c r="AF10" s="375"/>
      <c r="AG10" s="375"/>
      <c r="AH10" s="375"/>
      <c r="AI10" s="375"/>
      <c r="AJ10" s="376"/>
      <c r="AK10" s="374"/>
      <c r="AL10" s="375"/>
      <c r="AM10" s="375"/>
      <c r="AN10" s="375"/>
      <c r="AO10" s="375"/>
      <c r="AP10" s="375"/>
      <c r="AQ10" s="375"/>
      <c r="AR10" s="375"/>
      <c r="AS10" s="375"/>
      <c r="AT10" s="375"/>
      <c r="AU10" s="375"/>
      <c r="AV10" s="375"/>
      <c r="AW10" s="375"/>
      <c r="AX10" s="375"/>
      <c r="AY10" s="375"/>
      <c r="AZ10" s="375"/>
      <c r="BA10" s="375"/>
      <c r="BB10" s="375"/>
      <c r="BC10" s="375"/>
      <c r="BD10" s="375"/>
      <c r="BE10" s="375"/>
      <c r="BF10" s="375"/>
      <c r="BG10" s="375"/>
      <c r="BH10" s="375"/>
      <c r="BI10" s="375"/>
      <c r="BJ10" s="375"/>
      <c r="BK10" s="375"/>
      <c r="BL10" s="375"/>
      <c r="BM10" s="375"/>
      <c r="BN10" s="375"/>
      <c r="BO10" s="375"/>
      <c r="BP10" s="375"/>
      <c r="BQ10" s="376"/>
      <c r="BR10" s="374"/>
      <c r="BS10" s="375"/>
      <c r="BT10" s="375"/>
      <c r="BU10" s="375"/>
      <c r="BV10" s="375"/>
      <c r="BW10" s="375"/>
      <c r="BX10" s="375"/>
      <c r="BY10" s="375"/>
      <c r="BZ10" s="375"/>
      <c r="CA10" s="375"/>
      <c r="CB10" s="375"/>
      <c r="CC10" s="375"/>
      <c r="CD10" s="375"/>
      <c r="CE10" s="375"/>
      <c r="CF10" s="375"/>
      <c r="CG10" s="375"/>
      <c r="CH10" s="375"/>
      <c r="CI10" s="375"/>
      <c r="CJ10" s="375"/>
      <c r="CK10" s="375"/>
      <c r="CL10" s="375"/>
      <c r="CM10" s="375"/>
      <c r="CN10" s="375"/>
      <c r="CO10" s="375"/>
      <c r="CP10" s="375"/>
      <c r="CQ10" s="375"/>
      <c r="CR10" s="375"/>
      <c r="CS10" s="375"/>
      <c r="CT10" s="375"/>
      <c r="CU10" s="375"/>
      <c r="CV10" s="375"/>
      <c r="CW10" s="375"/>
      <c r="CX10" s="376"/>
      <c r="CY10" s="374"/>
      <c r="CZ10" s="375"/>
      <c r="DA10" s="375"/>
      <c r="DB10" s="375"/>
      <c r="DC10" s="375"/>
      <c r="DD10" s="375"/>
      <c r="DE10" s="375"/>
      <c r="DF10" s="375"/>
      <c r="DG10" s="375"/>
      <c r="DH10" s="375"/>
      <c r="DI10" s="375"/>
      <c r="DJ10" s="375"/>
      <c r="DK10" s="375"/>
      <c r="DL10" s="375"/>
      <c r="DM10" s="375"/>
      <c r="DN10" s="375"/>
      <c r="DO10" s="375"/>
      <c r="DP10" s="375"/>
      <c r="DQ10" s="375"/>
      <c r="DR10" s="375"/>
      <c r="DS10" s="375"/>
      <c r="DT10" s="375"/>
      <c r="DU10" s="375"/>
      <c r="DV10" s="375"/>
      <c r="DW10" s="375"/>
      <c r="DX10" s="375"/>
      <c r="DY10" s="375"/>
      <c r="DZ10" s="375"/>
      <c r="EA10" s="375"/>
      <c r="EB10" s="375"/>
      <c r="EC10" s="375"/>
      <c r="ED10" s="375"/>
      <c r="EE10" s="376"/>
      <c r="EF10" s="374"/>
      <c r="EG10" s="375"/>
      <c r="EH10" s="375"/>
      <c r="EI10" s="375"/>
      <c r="EJ10" s="375"/>
      <c r="EK10" s="375"/>
      <c r="EL10" s="375"/>
      <c r="EM10" s="375"/>
      <c r="EN10" s="375"/>
      <c r="EO10" s="375"/>
      <c r="EP10" s="375"/>
      <c r="EQ10" s="375"/>
      <c r="ER10" s="375"/>
      <c r="ES10" s="375"/>
      <c r="ET10" s="375"/>
      <c r="EU10" s="375"/>
      <c r="EV10" s="375"/>
      <c r="EW10" s="375"/>
      <c r="EX10" s="375"/>
      <c r="EY10" s="375"/>
      <c r="EZ10" s="375"/>
      <c r="FA10" s="375"/>
      <c r="FB10" s="375"/>
      <c r="FC10" s="375"/>
      <c r="FD10" s="375"/>
      <c r="FE10" s="375"/>
      <c r="FF10" s="375"/>
      <c r="FG10" s="375"/>
      <c r="FH10" s="375"/>
      <c r="FI10" s="375"/>
      <c r="FJ10" s="375"/>
      <c r="FK10" s="375"/>
      <c r="FL10" s="376"/>
      <c r="FM10" s="374"/>
      <c r="FN10" s="375"/>
      <c r="FO10" s="375"/>
      <c r="FP10" s="375"/>
      <c r="FQ10" s="375"/>
      <c r="FR10" s="375"/>
      <c r="FS10" s="375"/>
      <c r="FT10" s="375"/>
      <c r="FU10" s="375"/>
      <c r="FV10" s="375"/>
      <c r="FW10" s="375"/>
      <c r="FX10" s="375"/>
      <c r="FY10" s="375"/>
      <c r="FZ10" s="375"/>
      <c r="GA10" s="375"/>
      <c r="GB10" s="375"/>
      <c r="GC10" s="375"/>
      <c r="GD10" s="375"/>
      <c r="GE10" s="375"/>
      <c r="GF10" s="375"/>
      <c r="GG10" s="375"/>
      <c r="GH10" s="375"/>
      <c r="GI10" s="375"/>
      <c r="GJ10" s="375"/>
      <c r="GK10" s="375"/>
      <c r="GL10" s="375"/>
      <c r="GM10" s="375"/>
      <c r="GN10" s="375"/>
      <c r="GO10" s="375"/>
      <c r="GP10" s="375"/>
      <c r="GQ10" s="375"/>
      <c r="GR10" s="375"/>
      <c r="GS10" s="376"/>
      <c r="GT10" s="374"/>
      <c r="GU10" s="375"/>
      <c r="GV10" s="375"/>
      <c r="GW10" s="375"/>
      <c r="GX10" s="375"/>
      <c r="GY10" s="375"/>
      <c r="GZ10" s="375"/>
      <c r="HA10" s="375"/>
      <c r="HB10" s="375"/>
      <c r="HC10" s="375"/>
      <c r="HD10" s="375"/>
      <c r="HE10" s="375"/>
      <c r="HF10" s="375"/>
      <c r="HG10" s="375"/>
      <c r="HH10" s="375"/>
      <c r="HI10" s="375"/>
      <c r="HJ10" s="375"/>
      <c r="HK10" s="375"/>
      <c r="HL10" s="375"/>
      <c r="HM10" s="375"/>
      <c r="HN10" s="375"/>
      <c r="HO10" s="375"/>
      <c r="HP10" s="375"/>
      <c r="HQ10" s="375"/>
      <c r="HR10" s="375"/>
      <c r="HS10" s="375"/>
      <c r="HT10" s="375"/>
      <c r="HU10" s="375"/>
      <c r="HV10" s="375"/>
      <c r="HW10" s="375"/>
      <c r="HX10" s="375"/>
      <c r="HY10" s="375"/>
      <c r="HZ10" s="376"/>
    </row>
    <row r="11" spans="1:234" ht="60" customHeight="1" outlineLevel="1">
      <c r="A11" s="448" t="s">
        <v>1711</v>
      </c>
      <c r="B11" s="449"/>
      <c r="C11" s="117">
        <v>99165</v>
      </c>
      <c r="D11" s="374"/>
      <c r="E11" s="375"/>
      <c r="F11" s="375"/>
      <c r="G11" s="375"/>
      <c r="H11" s="375"/>
      <c r="I11" s="375"/>
      <c r="J11" s="375"/>
      <c r="K11" s="375"/>
      <c r="L11" s="375"/>
      <c r="M11" s="375"/>
      <c r="N11" s="375"/>
      <c r="O11" s="375"/>
      <c r="P11" s="375"/>
      <c r="Q11" s="375"/>
      <c r="R11" s="375"/>
      <c r="S11" s="375"/>
      <c r="T11" s="375"/>
      <c r="U11" s="375"/>
      <c r="V11" s="375"/>
      <c r="W11" s="375"/>
      <c r="X11" s="375"/>
      <c r="Y11" s="375"/>
      <c r="Z11" s="375"/>
      <c r="AA11" s="375"/>
      <c r="AB11" s="375"/>
      <c r="AC11" s="375"/>
      <c r="AD11" s="375"/>
      <c r="AE11" s="375"/>
      <c r="AF11" s="375"/>
      <c r="AG11" s="375"/>
      <c r="AH11" s="375"/>
      <c r="AI11" s="375"/>
      <c r="AJ11" s="376"/>
      <c r="AK11" s="374"/>
      <c r="AL11" s="375"/>
      <c r="AM11" s="375"/>
      <c r="AN11" s="375"/>
      <c r="AO11" s="375"/>
      <c r="AP11" s="375"/>
      <c r="AQ11" s="375"/>
      <c r="AR11" s="375"/>
      <c r="AS11" s="375"/>
      <c r="AT11" s="375"/>
      <c r="AU11" s="375"/>
      <c r="AV11" s="375"/>
      <c r="AW11" s="375"/>
      <c r="AX11" s="375"/>
      <c r="AY11" s="375"/>
      <c r="AZ11" s="375"/>
      <c r="BA11" s="375"/>
      <c r="BB11" s="375"/>
      <c r="BC11" s="375"/>
      <c r="BD11" s="375"/>
      <c r="BE11" s="375"/>
      <c r="BF11" s="375"/>
      <c r="BG11" s="375"/>
      <c r="BH11" s="375"/>
      <c r="BI11" s="375"/>
      <c r="BJ11" s="375"/>
      <c r="BK11" s="375"/>
      <c r="BL11" s="375"/>
      <c r="BM11" s="375"/>
      <c r="BN11" s="375"/>
      <c r="BO11" s="375"/>
      <c r="BP11" s="375"/>
      <c r="BQ11" s="376"/>
      <c r="BR11" s="374"/>
      <c r="BS11" s="375"/>
      <c r="BT11" s="375"/>
      <c r="BU11" s="375"/>
      <c r="BV11" s="375"/>
      <c r="BW11" s="375"/>
      <c r="BX11" s="375"/>
      <c r="BY11" s="375"/>
      <c r="BZ11" s="375"/>
      <c r="CA11" s="375"/>
      <c r="CB11" s="375"/>
      <c r="CC11" s="375"/>
      <c r="CD11" s="375"/>
      <c r="CE11" s="375"/>
      <c r="CF11" s="375"/>
      <c r="CG11" s="375"/>
      <c r="CH11" s="375"/>
      <c r="CI11" s="375"/>
      <c r="CJ11" s="375"/>
      <c r="CK11" s="375"/>
      <c r="CL11" s="375"/>
      <c r="CM11" s="375"/>
      <c r="CN11" s="375"/>
      <c r="CO11" s="375"/>
      <c r="CP11" s="375"/>
      <c r="CQ11" s="375"/>
      <c r="CR11" s="375"/>
      <c r="CS11" s="375"/>
      <c r="CT11" s="375"/>
      <c r="CU11" s="375"/>
      <c r="CV11" s="375"/>
      <c r="CW11" s="375"/>
      <c r="CX11" s="376"/>
      <c r="CY11" s="374"/>
      <c r="CZ11" s="375"/>
      <c r="DA11" s="375"/>
      <c r="DB11" s="375"/>
      <c r="DC11" s="375"/>
      <c r="DD11" s="375"/>
      <c r="DE11" s="375"/>
      <c r="DF11" s="375"/>
      <c r="DG11" s="375"/>
      <c r="DH11" s="375"/>
      <c r="DI11" s="375"/>
      <c r="DJ11" s="375"/>
      <c r="DK11" s="375"/>
      <c r="DL11" s="375"/>
      <c r="DM11" s="375"/>
      <c r="DN11" s="375"/>
      <c r="DO11" s="375"/>
      <c r="DP11" s="375"/>
      <c r="DQ11" s="375"/>
      <c r="DR11" s="375"/>
      <c r="DS11" s="375"/>
      <c r="DT11" s="375"/>
      <c r="DU11" s="375"/>
      <c r="DV11" s="375"/>
      <c r="DW11" s="375"/>
      <c r="DX11" s="375"/>
      <c r="DY11" s="375"/>
      <c r="DZ11" s="375"/>
      <c r="EA11" s="375"/>
      <c r="EB11" s="375"/>
      <c r="EC11" s="375"/>
      <c r="ED11" s="375"/>
      <c r="EE11" s="376"/>
      <c r="EF11" s="374"/>
      <c r="EG11" s="375"/>
      <c r="EH11" s="375"/>
      <c r="EI11" s="375"/>
      <c r="EJ11" s="375"/>
      <c r="EK11" s="375"/>
      <c r="EL11" s="375"/>
      <c r="EM11" s="375"/>
      <c r="EN11" s="375"/>
      <c r="EO11" s="375"/>
      <c r="EP11" s="375"/>
      <c r="EQ11" s="375"/>
      <c r="ER11" s="375"/>
      <c r="ES11" s="375"/>
      <c r="ET11" s="375"/>
      <c r="EU11" s="375"/>
      <c r="EV11" s="375"/>
      <c r="EW11" s="375"/>
      <c r="EX11" s="375"/>
      <c r="EY11" s="375"/>
      <c r="EZ11" s="375"/>
      <c r="FA11" s="375"/>
      <c r="FB11" s="375"/>
      <c r="FC11" s="375"/>
      <c r="FD11" s="375"/>
      <c r="FE11" s="375"/>
      <c r="FF11" s="375"/>
      <c r="FG11" s="375"/>
      <c r="FH11" s="375"/>
      <c r="FI11" s="375"/>
      <c r="FJ11" s="375"/>
      <c r="FK11" s="375"/>
      <c r="FL11" s="376"/>
      <c r="FM11" s="374"/>
      <c r="FN11" s="375"/>
      <c r="FO11" s="375"/>
      <c r="FP11" s="375"/>
      <c r="FQ11" s="375"/>
      <c r="FR11" s="375"/>
      <c r="FS11" s="375"/>
      <c r="FT11" s="375"/>
      <c r="FU11" s="375"/>
      <c r="FV11" s="375"/>
      <c r="FW11" s="375"/>
      <c r="FX11" s="375"/>
      <c r="FY11" s="375"/>
      <c r="FZ11" s="375"/>
      <c r="GA11" s="375"/>
      <c r="GB11" s="375"/>
      <c r="GC11" s="375"/>
      <c r="GD11" s="375"/>
      <c r="GE11" s="375"/>
      <c r="GF11" s="375"/>
      <c r="GG11" s="375"/>
      <c r="GH11" s="375"/>
      <c r="GI11" s="375"/>
      <c r="GJ11" s="375"/>
      <c r="GK11" s="375"/>
      <c r="GL11" s="375"/>
      <c r="GM11" s="375"/>
      <c r="GN11" s="375"/>
      <c r="GO11" s="375"/>
      <c r="GP11" s="375"/>
      <c r="GQ11" s="375"/>
      <c r="GR11" s="375"/>
      <c r="GS11" s="376"/>
      <c r="GT11" s="374"/>
      <c r="GU11" s="375"/>
      <c r="GV11" s="375"/>
      <c r="GW11" s="375"/>
      <c r="GX11" s="375"/>
      <c r="GY11" s="375"/>
      <c r="GZ11" s="375"/>
      <c r="HA11" s="375"/>
      <c r="HB11" s="375"/>
      <c r="HC11" s="375"/>
      <c r="HD11" s="375"/>
      <c r="HE11" s="375"/>
      <c r="HF11" s="375"/>
      <c r="HG11" s="375"/>
      <c r="HH11" s="375"/>
      <c r="HI11" s="375"/>
      <c r="HJ11" s="375"/>
      <c r="HK11" s="375"/>
      <c r="HL11" s="375"/>
      <c r="HM11" s="375"/>
      <c r="HN11" s="375"/>
      <c r="HO11" s="375"/>
      <c r="HP11" s="375"/>
      <c r="HQ11" s="375"/>
      <c r="HR11" s="375"/>
      <c r="HS11" s="375"/>
      <c r="HT11" s="375"/>
      <c r="HU11" s="375"/>
      <c r="HV11" s="375"/>
      <c r="HW11" s="375"/>
      <c r="HX11" s="375"/>
      <c r="HY11" s="375"/>
      <c r="HZ11" s="376"/>
    </row>
    <row r="12" spans="1:234" ht="60" customHeight="1" outlineLevel="1" thickBot="1">
      <c r="A12" s="488" t="s">
        <v>1712</v>
      </c>
      <c r="B12" s="489"/>
      <c r="C12" s="118">
        <v>83351</v>
      </c>
      <c r="D12" s="374"/>
      <c r="E12" s="375"/>
      <c r="F12" s="375"/>
      <c r="G12" s="375"/>
      <c r="H12" s="375"/>
      <c r="I12" s="375"/>
      <c r="J12" s="375"/>
      <c r="K12" s="375"/>
      <c r="L12" s="375"/>
      <c r="M12" s="375"/>
      <c r="N12" s="375"/>
      <c r="O12" s="375"/>
      <c r="P12" s="375"/>
      <c r="Q12" s="375"/>
      <c r="R12" s="375"/>
      <c r="S12" s="375"/>
      <c r="T12" s="375"/>
      <c r="U12" s="375"/>
      <c r="V12" s="375"/>
      <c r="W12" s="375"/>
      <c r="X12" s="375"/>
      <c r="Y12" s="375"/>
      <c r="Z12" s="375"/>
      <c r="AA12" s="375"/>
      <c r="AB12" s="375"/>
      <c r="AC12" s="375"/>
      <c r="AD12" s="375"/>
      <c r="AE12" s="375"/>
      <c r="AF12" s="375"/>
      <c r="AG12" s="375"/>
      <c r="AH12" s="375"/>
      <c r="AI12" s="375"/>
      <c r="AJ12" s="376"/>
      <c r="AK12" s="374"/>
      <c r="AL12" s="375"/>
      <c r="AM12" s="375"/>
      <c r="AN12" s="375"/>
      <c r="AO12" s="375"/>
      <c r="AP12" s="375"/>
      <c r="AQ12" s="375"/>
      <c r="AR12" s="375"/>
      <c r="AS12" s="375"/>
      <c r="AT12" s="375"/>
      <c r="AU12" s="375"/>
      <c r="AV12" s="375"/>
      <c r="AW12" s="375"/>
      <c r="AX12" s="375"/>
      <c r="AY12" s="375"/>
      <c r="AZ12" s="375"/>
      <c r="BA12" s="375"/>
      <c r="BB12" s="375"/>
      <c r="BC12" s="375"/>
      <c r="BD12" s="375"/>
      <c r="BE12" s="375"/>
      <c r="BF12" s="375"/>
      <c r="BG12" s="375"/>
      <c r="BH12" s="375"/>
      <c r="BI12" s="375"/>
      <c r="BJ12" s="375"/>
      <c r="BK12" s="375"/>
      <c r="BL12" s="375"/>
      <c r="BM12" s="375"/>
      <c r="BN12" s="375"/>
      <c r="BO12" s="375"/>
      <c r="BP12" s="375"/>
      <c r="BQ12" s="376"/>
      <c r="BR12" s="374"/>
      <c r="BS12" s="375"/>
      <c r="BT12" s="375"/>
      <c r="BU12" s="375"/>
      <c r="BV12" s="375"/>
      <c r="BW12" s="375"/>
      <c r="BX12" s="375"/>
      <c r="BY12" s="375"/>
      <c r="BZ12" s="375"/>
      <c r="CA12" s="375"/>
      <c r="CB12" s="375"/>
      <c r="CC12" s="375"/>
      <c r="CD12" s="375"/>
      <c r="CE12" s="375"/>
      <c r="CF12" s="375"/>
      <c r="CG12" s="375"/>
      <c r="CH12" s="375"/>
      <c r="CI12" s="375"/>
      <c r="CJ12" s="375"/>
      <c r="CK12" s="375"/>
      <c r="CL12" s="375"/>
      <c r="CM12" s="375"/>
      <c r="CN12" s="375"/>
      <c r="CO12" s="375"/>
      <c r="CP12" s="375"/>
      <c r="CQ12" s="375"/>
      <c r="CR12" s="375"/>
      <c r="CS12" s="375"/>
      <c r="CT12" s="375"/>
      <c r="CU12" s="375"/>
      <c r="CV12" s="375"/>
      <c r="CW12" s="375"/>
      <c r="CX12" s="376"/>
      <c r="CY12" s="374"/>
      <c r="CZ12" s="375"/>
      <c r="DA12" s="375"/>
      <c r="DB12" s="375"/>
      <c r="DC12" s="375"/>
      <c r="DD12" s="375"/>
      <c r="DE12" s="375"/>
      <c r="DF12" s="375"/>
      <c r="DG12" s="375"/>
      <c r="DH12" s="375"/>
      <c r="DI12" s="375"/>
      <c r="DJ12" s="375"/>
      <c r="DK12" s="375"/>
      <c r="DL12" s="375"/>
      <c r="DM12" s="375"/>
      <c r="DN12" s="375"/>
      <c r="DO12" s="375"/>
      <c r="DP12" s="375"/>
      <c r="DQ12" s="375"/>
      <c r="DR12" s="375"/>
      <c r="DS12" s="375"/>
      <c r="DT12" s="375"/>
      <c r="DU12" s="375"/>
      <c r="DV12" s="375"/>
      <c r="DW12" s="375"/>
      <c r="DX12" s="375"/>
      <c r="DY12" s="375"/>
      <c r="DZ12" s="375"/>
      <c r="EA12" s="375"/>
      <c r="EB12" s="375"/>
      <c r="EC12" s="375"/>
      <c r="ED12" s="375"/>
      <c r="EE12" s="376"/>
      <c r="EF12" s="374"/>
      <c r="EG12" s="375"/>
      <c r="EH12" s="375"/>
      <c r="EI12" s="375"/>
      <c r="EJ12" s="375"/>
      <c r="EK12" s="375"/>
      <c r="EL12" s="375"/>
      <c r="EM12" s="375"/>
      <c r="EN12" s="375"/>
      <c r="EO12" s="375"/>
      <c r="EP12" s="375"/>
      <c r="EQ12" s="375"/>
      <c r="ER12" s="375"/>
      <c r="ES12" s="375"/>
      <c r="ET12" s="375"/>
      <c r="EU12" s="375"/>
      <c r="EV12" s="375"/>
      <c r="EW12" s="375"/>
      <c r="EX12" s="375"/>
      <c r="EY12" s="375"/>
      <c r="EZ12" s="375"/>
      <c r="FA12" s="375"/>
      <c r="FB12" s="375"/>
      <c r="FC12" s="375"/>
      <c r="FD12" s="375"/>
      <c r="FE12" s="375"/>
      <c r="FF12" s="375"/>
      <c r="FG12" s="375"/>
      <c r="FH12" s="375"/>
      <c r="FI12" s="375"/>
      <c r="FJ12" s="375"/>
      <c r="FK12" s="375"/>
      <c r="FL12" s="376"/>
      <c r="FM12" s="374"/>
      <c r="FN12" s="375"/>
      <c r="FO12" s="375"/>
      <c r="FP12" s="375"/>
      <c r="FQ12" s="375"/>
      <c r="FR12" s="375"/>
      <c r="FS12" s="375"/>
      <c r="FT12" s="375"/>
      <c r="FU12" s="375"/>
      <c r="FV12" s="375"/>
      <c r="FW12" s="375"/>
      <c r="FX12" s="375"/>
      <c r="FY12" s="375"/>
      <c r="FZ12" s="375"/>
      <c r="GA12" s="375"/>
      <c r="GB12" s="375"/>
      <c r="GC12" s="375"/>
      <c r="GD12" s="375"/>
      <c r="GE12" s="375"/>
      <c r="GF12" s="375"/>
      <c r="GG12" s="375"/>
      <c r="GH12" s="375"/>
      <c r="GI12" s="375"/>
      <c r="GJ12" s="375"/>
      <c r="GK12" s="375"/>
      <c r="GL12" s="375"/>
      <c r="GM12" s="375"/>
      <c r="GN12" s="375"/>
      <c r="GO12" s="375"/>
      <c r="GP12" s="375"/>
      <c r="GQ12" s="375"/>
      <c r="GR12" s="375"/>
      <c r="GS12" s="376"/>
      <c r="GT12" s="374"/>
      <c r="GU12" s="375"/>
      <c r="GV12" s="375"/>
      <c r="GW12" s="375"/>
      <c r="GX12" s="375"/>
      <c r="GY12" s="375"/>
      <c r="GZ12" s="375"/>
      <c r="HA12" s="375"/>
      <c r="HB12" s="375"/>
      <c r="HC12" s="375"/>
      <c r="HD12" s="375"/>
      <c r="HE12" s="375"/>
      <c r="HF12" s="375"/>
      <c r="HG12" s="375"/>
      <c r="HH12" s="375"/>
      <c r="HI12" s="375"/>
      <c r="HJ12" s="375"/>
      <c r="HK12" s="375"/>
      <c r="HL12" s="375"/>
      <c r="HM12" s="375"/>
      <c r="HN12" s="375"/>
      <c r="HO12" s="375"/>
      <c r="HP12" s="375"/>
      <c r="HQ12" s="375"/>
      <c r="HR12" s="375"/>
      <c r="HS12" s="375"/>
      <c r="HT12" s="375"/>
      <c r="HU12" s="375"/>
      <c r="HV12" s="375"/>
      <c r="HW12" s="375"/>
      <c r="HX12" s="375"/>
      <c r="HY12" s="375"/>
      <c r="HZ12" s="376"/>
    </row>
    <row r="13" spans="1:234" ht="65.099999999999994" customHeight="1" outlineLevel="1" thickBot="1">
      <c r="A13" s="420" t="s">
        <v>3065</v>
      </c>
      <c r="B13" s="421"/>
      <c r="C13" s="119">
        <f>SUM(C9+C10+C11+C12)</f>
        <v>421524</v>
      </c>
      <c r="D13" s="374"/>
      <c r="E13" s="375"/>
      <c r="F13" s="375"/>
      <c r="G13" s="375"/>
      <c r="H13" s="375"/>
      <c r="I13" s="375"/>
      <c r="J13" s="375"/>
      <c r="K13" s="375"/>
      <c r="L13" s="375"/>
      <c r="M13" s="375"/>
      <c r="N13" s="375"/>
      <c r="O13" s="375"/>
      <c r="P13" s="375"/>
      <c r="Q13" s="375"/>
      <c r="R13" s="375"/>
      <c r="S13" s="375"/>
      <c r="T13" s="375"/>
      <c r="U13" s="375"/>
      <c r="V13" s="375"/>
      <c r="W13" s="375"/>
      <c r="X13" s="375"/>
      <c r="Y13" s="375"/>
      <c r="Z13" s="375"/>
      <c r="AA13" s="375"/>
      <c r="AB13" s="375"/>
      <c r="AC13" s="375"/>
      <c r="AD13" s="375"/>
      <c r="AE13" s="375"/>
      <c r="AF13" s="375"/>
      <c r="AG13" s="375"/>
      <c r="AH13" s="375"/>
      <c r="AI13" s="375"/>
      <c r="AJ13" s="376"/>
      <c r="AK13" s="374"/>
      <c r="AL13" s="375"/>
      <c r="AM13" s="375"/>
      <c r="AN13" s="375"/>
      <c r="AO13" s="375"/>
      <c r="AP13" s="375"/>
      <c r="AQ13" s="375"/>
      <c r="AR13" s="375"/>
      <c r="AS13" s="375"/>
      <c r="AT13" s="375"/>
      <c r="AU13" s="375"/>
      <c r="AV13" s="375"/>
      <c r="AW13" s="375"/>
      <c r="AX13" s="375"/>
      <c r="AY13" s="375"/>
      <c r="AZ13" s="375"/>
      <c r="BA13" s="375"/>
      <c r="BB13" s="375"/>
      <c r="BC13" s="375"/>
      <c r="BD13" s="375"/>
      <c r="BE13" s="375"/>
      <c r="BF13" s="375"/>
      <c r="BG13" s="375"/>
      <c r="BH13" s="375"/>
      <c r="BI13" s="375"/>
      <c r="BJ13" s="375"/>
      <c r="BK13" s="375"/>
      <c r="BL13" s="375"/>
      <c r="BM13" s="375"/>
      <c r="BN13" s="375"/>
      <c r="BO13" s="375"/>
      <c r="BP13" s="375"/>
      <c r="BQ13" s="376"/>
      <c r="BR13" s="374"/>
      <c r="BS13" s="375"/>
      <c r="BT13" s="375"/>
      <c r="BU13" s="375"/>
      <c r="BV13" s="375"/>
      <c r="BW13" s="375"/>
      <c r="BX13" s="375"/>
      <c r="BY13" s="375"/>
      <c r="BZ13" s="375"/>
      <c r="CA13" s="375"/>
      <c r="CB13" s="375"/>
      <c r="CC13" s="375"/>
      <c r="CD13" s="375"/>
      <c r="CE13" s="375"/>
      <c r="CF13" s="375"/>
      <c r="CG13" s="375"/>
      <c r="CH13" s="375"/>
      <c r="CI13" s="375"/>
      <c r="CJ13" s="375"/>
      <c r="CK13" s="375"/>
      <c r="CL13" s="375"/>
      <c r="CM13" s="375"/>
      <c r="CN13" s="375"/>
      <c r="CO13" s="375"/>
      <c r="CP13" s="375"/>
      <c r="CQ13" s="375"/>
      <c r="CR13" s="375"/>
      <c r="CS13" s="375"/>
      <c r="CT13" s="375"/>
      <c r="CU13" s="375"/>
      <c r="CV13" s="375"/>
      <c r="CW13" s="375"/>
      <c r="CX13" s="376"/>
      <c r="CY13" s="374"/>
      <c r="CZ13" s="375"/>
      <c r="DA13" s="375"/>
      <c r="DB13" s="375"/>
      <c r="DC13" s="375"/>
      <c r="DD13" s="375"/>
      <c r="DE13" s="375"/>
      <c r="DF13" s="375"/>
      <c r="DG13" s="375"/>
      <c r="DH13" s="375"/>
      <c r="DI13" s="375"/>
      <c r="DJ13" s="375"/>
      <c r="DK13" s="375"/>
      <c r="DL13" s="375"/>
      <c r="DM13" s="375"/>
      <c r="DN13" s="375"/>
      <c r="DO13" s="375"/>
      <c r="DP13" s="375"/>
      <c r="DQ13" s="375"/>
      <c r="DR13" s="375"/>
      <c r="DS13" s="375"/>
      <c r="DT13" s="375"/>
      <c r="DU13" s="375"/>
      <c r="DV13" s="375"/>
      <c r="DW13" s="375"/>
      <c r="DX13" s="375"/>
      <c r="DY13" s="375"/>
      <c r="DZ13" s="375"/>
      <c r="EA13" s="375"/>
      <c r="EB13" s="375"/>
      <c r="EC13" s="375"/>
      <c r="ED13" s="375"/>
      <c r="EE13" s="376"/>
      <c r="EF13" s="374"/>
      <c r="EG13" s="375"/>
      <c r="EH13" s="375"/>
      <c r="EI13" s="375"/>
      <c r="EJ13" s="375"/>
      <c r="EK13" s="375"/>
      <c r="EL13" s="375"/>
      <c r="EM13" s="375"/>
      <c r="EN13" s="375"/>
      <c r="EO13" s="375"/>
      <c r="EP13" s="375"/>
      <c r="EQ13" s="375"/>
      <c r="ER13" s="375"/>
      <c r="ES13" s="375"/>
      <c r="ET13" s="375"/>
      <c r="EU13" s="375"/>
      <c r="EV13" s="375"/>
      <c r="EW13" s="375"/>
      <c r="EX13" s="375"/>
      <c r="EY13" s="375"/>
      <c r="EZ13" s="375"/>
      <c r="FA13" s="375"/>
      <c r="FB13" s="375"/>
      <c r="FC13" s="375"/>
      <c r="FD13" s="375"/>
      <c r="FE13" s="375"/>
      <c r="FF13" s="375"/>
      <c r="FG13" s="375"/>
      <c r="FH13" s="375"/>
      <c r="FI13" s="375"/>
      <c r="FJ13" s="375"/>
      <c r="FK13" s="375"/>
      <c r="FL13" s="376"/>
      <c r="FM13" s="374"/>
      <c r="FN13" s="375"/>
      <c r="FO13" s="375"/>
      <c r="FP13" s="375"/>
      <c r="FQ13" s="375"/>
      <c r="FR13" s="375"/>
      <c r="FS13" s="375"/>
      <c r="FT13" s="375"/>
      <c r="FU13" s="375"/>
      <c r="FV13" s="375"/>
      <c r="FW13" s="375"/>
      <c r="FX13" s="375"/>
      <c r="FY13" s="375"/>
      <c r="FZ13" s="375"/>
      <c r="GA13" s="375"/>
      <c r="GB13" s="375"/>
      <c r="GC13" s="375"/>
      <c r="GD13" s="375"/>
      <c r="GE13" s="375"/>
      <c r="GF13" s="375"/>
      <c r="GG13" s="375"/>
      <c r="GH13" s="375"/>
      <c r="GI13" s="375"/>
      <c r="GJ13" s="375"/>
      <c r="GK13" s="375"/>
      <c r="GL13" s="375"/>
      <c r="GM13" s="375"/>
      <c r="GN13" s="375"/>
      <c r="GO13" s="375"/>
      <c r="GP13" s="375"/>
      <c r="GQ13" s="375"/>
      <c r="GR13" s="375"/>
      <c r="GS13" s="376"/>
      <c r="GT13" s="374"/>
      <c r="GU13" s="375"/>
      <c r="GV13" s="375"/>
      <c r="GW13" s="375"/>
      <c r="GX13" s="375"/>
      <c r="GY13" s="375"/>
      <c r="GZ13" s="375"/>
      <c r="HA13" s="375"/>
      <c r="HB13" s="375"/>
      <c r="HC13" s="375"/>
      <c r="HD13" s="375"/>
      <c r="HE13" s="375"/>
      <c r="HF13" s="375"/>
      <c r="HG13" s="375"/>
      <c r="HH13" s="375"/>
      <c r="HI13" s="375"/>
      <c r="HJ13" s="375"/>
      <c r="HK13" s="375"/>
      <c r="HL13" s="375"/>
      <c r="HM13" s="375"/>
      <c r="HN13" s="375"/>
      <c r="HO13" s="375"/>
      <c r="HP13" s="375"/>
      <c r="HQ13" s="375"/>
      <c r="HR13" s="375"/>
      <c r="HS13" s="375"/>
      <c r="HT13" s="375"/>
      <c r="HU13" s="375"/>
      <c r="HV13" s="375"/>
      <c r="HW13" s="375"/>
      <c r="HX13" s="375"/>
      <c r="HY13" s="375"/>
      <c r="HZ13" s="376"/>
    </row>
    <row r="14" spans="1:234" ht="100.5" customHeight="1" outlineLevel="1" thickBot="1">
      <c r="A14" s="420" t="s">
        <v>3322</v>
      </c>
      <c r="B14" s="421"/>
      <c r="C14" s="119">
        <f>SUM(M18+AT18+CA18+DH18+EO18+FV18+HC18)</f>
        <v>115639</v>
      </c>
      <c r="D14" s="39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91"/>
      <c r="AI14" s="391"/>
      <c r="AJ14" s="392"/>
      <c r="AK14" s="390"/>
      <c r="AL14" s="391"/>
      <c r="AM14" s="391"/>
      <c r="AN14" s="391"/>
      <c r="AO14" s="391"/>
      <c r="AP14" s="391"/>
      <c r="AQ14" s="391"/>
      <c r="AR14" s="391"/>
      <c r="AS14" s="391"/>
      <c r="AT14" s="391"/>
      <c r="AU14" s="391"/>
      <c r="AV14" s="391"/>
      <c r="AW14" s="391"/>
      <c r="AX14" s="391"/>
      <c r="AY14" s="391"/>
      <c r="AZ14" s="391"/>
      <c r="BA14" s="391"/>
      <c r="BB14" s="391"/>
      <c r="BC14" s="391"/>
      <c r="BD14" s="391"/>
      <c r="BE14" s="391"/>
      <c r="BF14" s="391"/>
      <c r="BG14" s="391"/>
      <c r="BH14" s="391"/>
      <c r="BI14" s="391"/>
      <c r="BJ14" s="391"/>
      <c r="BK14" s="391"/>
      <c r="BL14" s="391"/>
      <c r="BM14" s="391"/>
      <c r="BN14" s="391"/>
      <c r="BO14" s="391"/>
      <c r="BP14" s="391"/>
      <c r="BQ14" s="392"/>
      <c r="BR14" s="390"/>
      <c r="BS14" s="391"/>
      <c r="BT14" s="391"/>
      <c r="BU14" s="391"/>
      <c r="BV14" s="391"/>
      <c r="BW14" s="391"/>
      <c r="BX14" s="391"/>
      <c r="BY14" s="391"/>
      <c r="BZ14" s="391"/>
      <c r="CA14" s="391"/>
      <c r="CB14" s="391"/>
      <c r="CC14" s="391"/>
      <c r="CD14" s="391"/>
      <c r="CE14" s="391"/>
      <c r="CF14" s="391"/>
      <c r="CG14" s="391"/>
      <c r="CH14" s="391"/>
      <c r="CI14" s="391"/>
      <c r="CJ14" s="391"/>
      <c r="CK14" s="391"/>
      <c r="CL14" s="391"/>
      <c r="CM14" s="391"/>
      <c r="CN14" s="391"/>
      <c r="CO14" s="391"/>
      <c r="CP14" s="391"/>
      <c r="CQ14" s="391"/>
      <c r="CR14" s="391"/>
      <c r="CS14" s="391"/>
      <c r="CT14" s="391"/>
      <c r="CU14" s="391"/>
      <c r="CV14" s="391"/>
      <c r="CW14" s="391"/>
      <c r="CX14" s="392"/>
      <c r="CY14" s="390"/>
      <c r="CZ14" s="391"/>
      <c r="DA14" s="391"/>
      <c r="DB14" s="391"/>
      <c r="DC14" s="391"/>
      <c r="DD14" s="391"/>
      <c r="DE14" s="391"/>
      <c r="DF14" s="391"/>
      <c r="DG14" s="391"/>
      <c r="DH14" s="391"/>
      <c r="DI14" s="391"/>
      <c r="DJ14" s="391"/>
      <c r="DK14" s="391"/>
      <c r="DL14" s="391"/>
      <c r="DM14" s="391"/>
      <c r="DN14" s="391"/>
      <c r="DO14" s="391"/>
      <c r="DP14" s="391"/>
      <c r="DQ14" s="391"/>
      <c r="DR14" s="391"/>
      <c r="DS14" s="391"/>
      <c r="DT14" s="391"/>
      <c r="DU14" s="391"/>
      <c r="DV14" s="391"/>
      <c r="DW14" s="391"/>
      <c r="DX14" s="391"/>
      <c r="DY14" s="391"/>
      <c r="DZ14" s="391"/>
      <c r="EA14" s="391"/>
      <c r="EB14" s="391"/>
      <c r="EC14" s="391"/>
      <c r="ED14" s="391"/>
      <c r="EE14" s="392"/>
      <c r="EF14" s="390"/>
      <c r="EG14" s="391"/>
      <c r="EH14" s="391"/>
      <c r="EI14" s="391"/>
      <c r="EJ14" s="391"/>
      <c r="EK14" s="391"/>
      <c r="EL14" s="391"/>
      <c r="EM14" s="391"/>
      <c r="EN14" s="391"/>
      <c r="EO14" s="391"/>
      <c r="EP14" s="391"/>
      <c r="EQ14" s="391"/>
      <c r="ER14" s="391"/>
      <c r="ES14" s="391"/>
      <c r="ET14" s="391"/>
      <c r="EU14" s="391"/>
      <c r="EV14" s="391"/>
      <c r="EW14" s="391"/>
      <c r="EX14" s="391"/>
      <c r="EY14" s="391"/>
      <c r="EZ14" s="391"/>
      <c r="FA14" s="391"/>
      <c r="FB14" s="391"/>
      <c r="FC14" s="391"/>
      <c r="FD14" s="391"/>
      <c r="FE14" s="391"/>
      <c r="FF14" s="391"/>
      <c r="FG14" s="391"/>
      <c r="FH14" s="391"/>
      <c r="FI14" s="391"/>
      <c r="FJ14" s="391"/>
      <c r="FK14" s="391"/>
      <c r="FL14" s="392"/>
      <c r="FM14" s="390"/>
      <c r="FN14" s="391"/>
      <c r="FO14" s="391"/>
      <c r="FP14" s="391"/>
      <c r="FQ14" s="391"/>
      <c r="FR14" s="391"/>
      <c r="FS14" s="391"/>
      <c r="FT14" s="391"/>
      <c r="FU14" s="391"/>
      <c r="FV14" s="391"/>
      <c r="FW14" s="391"/>
      <c r="FX14" s="391"/>
      <c r="FY14" s="391"/>
      <c r="FZ14" s="391"/>
      <c r="GA14" s="391"/>
      <c r="GB14" s="391"/>
      <c r="GC14" s="391"/>
      <c r="GD14" s="391"/>
      <c r="GE14" s="391"/>
      <c r="GF14" s="391"/>
      <c r="GG14" s="391"/>
      <c r="GH14" s="391"/>
      <c r="GI14" s="391"/>
      <c r="GJ14" s="391"/>
      <c r="GK14" s="391"/>
      <c r="GL14" s="391"/>
      <c r="GM14" s="391"/>
      <c r="GN14" s="391"/>
      <c r="GO14" s="391"/>
      <c r="GP14" s="391"/>
      <c r="GQ14" s="391"/>
      <c r="GR14" s="391"/>
      <c r="GS14" s="392"/>
      <c r="GT14" s="390"/>
      <c r="GU14" s="391"/>
      <c r="GV14" s="391"/>
      <c r="GW14" s="391"/>
      <c r="GX14" s="391"/>
      <c r="GY14" s="391"/>
      <c r="GZ14" s="391"/>
      <c r="HA14" s="391"/>
      <c r="HB14" s="391"/>
      <c r="HC14" s="391"/>
      <c r="HD14" s="391"/>
      <c r="HE14" s="391"/>
      <c r="HF14" s="391"/>
      <c r="HG14" s="391"/>
      <c r="HH14" s="391"/>
      <c r="HI14" s="391"/>
      <c r="HJ14" s="391"/>
      <c r="HK14" s="391"/>
      <c r="HL14" s="391"/>
      <c r="HM14" s="391"/>
      <c r="HN14" s="391"/>
      <c r="HO14" s="391"/>
      <c r="HP14" s="391"/>
      <c r="HQ14" s="391"/>
      <c r="HR14" s="391"/>
      <c r="HS14" s="391"/>
      <c r="HT14" s="391"/>
      <c r="HU14" s="391"/>
      <c r="HV14" s="391"/>
      <c r="HW14" s="391"/>
      <c r="HX14" s="391"/>
      <c r="HY14" s="391"/>
      <c r="HZ14" s="392"/>
    </row>
    <row r="15" spans="1:234" s="175" customFormat="1" ht="20.100000000000001" customHeight="1" thickBot="1">
      <c r="A15" s="469" t="s">
        <v>3581</v>
      </c>
      <c r="B15" s="470"/>
      <c r="C15" s="470"/>
      <c r="D15" s="171"/>
      <c r="E15" s="171"/>
      <c r="F15" s="171"/>
      <c r="G15" s="171"/>
      <c r="H15" s="171"/>
      <c r="I15" s="171"/>
      <c r="J15" s="171"/>
      <c r="K15" s="171"/>
      <c r="L15" s="171"/>
      <c r="M15" s="171"/>
      <c r="N15" s="171"/>
      <c r="O15" s="171"/>
      <c r="P15" s="171"/>
      <c r="Q15" s="171"/>
      <c r="R15" s="171"/>
      <c r="S15" s="171"/>
      <c r="T15" s="171"/>
      <c r="U15" s="171"/>
      <c r="V15" s="171"/>
      <c r="W15" s="171"/>
      <c r="X15" s="171"/>
      <c r="Y15" s="171"/>
      <c r="Z15" s="171"/>
      <c r="AA15" s="172"/>
      <c r="AB15" s="173"/>
      <c r="AC15" s="173"/>
      <c r="AD15" s="173"/>
      <c r="AE15" s="173"/>
      <c r="AF15" s="173"/>
      <c r="AG15" s="173"/>
      <c r="AH15" s="173"/>
      <c r="AI15" s="173"/>
      <c r="AJ15" s="173"/>
      <c r="AK15" s="174"/>
      <c r="AL15" s="174"/>
      <c r="AM15" s="174"/>
      <c r="AN15" s="174"/>
      <c r="AO15" s="174"/>
      <c r="AP15" s="174"/>
      <c r="AQ15" s="174"/>
      <c r="AR15" s="174"/>
      <c r="AS15" s="174"/>
      <c r="AT15" s="174"/>
      <c r="AU15" s="174"/>
      <c r="AV15" s="174"/>
      <c r="AW15" s="174"/>
      <c r="AX15" s="174"/>
      <c r="AY15" s="174"/>
      <c r="AZ15" s="174"/>
      <c r="BA15" s="174"/>
      <c r="BB15" s="174"/>
      <c r="BC15" s="174"/>
      <c r="BD15" s="174"/>
      <c r="BE15" s="174"/>
      <c r="BF15" s="174"/>
      <c r="BG15" s="174"/>
      <c r="BH15" s="174"/>
      <c r="BI15" s="173"/>
      <c r="BJ15" s="173"/>
      <c r="BK15" s="173"/>
      <c r="BL15" s="173"/>
      <c r="BM15" s="173"/>
      <c r="BN15" s="173"/>
      <c r="BO15" s="173"/>
      <c r="BP15" s="173"/>
      <c r="BQ15" s="173"/>
      <c r="BR15" s="174"/>
      <c r="BS15" s="174"/>
      <c r="BT15" s="174"/>
      <c r="BU15" s="174"/>
      <c r="BV15" s="174"/>
      <c r="BW15" s="174"/>
      <c r="BX15" s="174"/>
      <c r="BY15" s="174"/>
      <c r="BZ15" s="174"/>
      <c r="CA15" s="174"/>
      <c r="CB15" s="174"/>
      <c r="CC15" s="174"/>
      <c r="CD15" s="174"/>
      <c r="CE15" s="174"/>
      <c r="CF15" s="174"/>
      <c r="CG15" s="174"/>
      <c r="CH15" s="174"/>
      <c r="CI15" s="174"/>
      <c r="CJ15" s="174"/>
      <c r="CK15" s="174"/>
      <c r="CL15" s="174"/>
      <c r="CM15" s="174"/>
      <c r="CN15" s="174"/>
      <c r="CO15" s="174"/>
      <c r="CP15" s="173"/>
      <c r="CQ15" s="173"/>
      <c r="CR15" s="173"/>
      <c r="CS15" s="173"/>
      <c r="CT15" s="173"/>
      <c r="CU15" s="173"/>
      <c r="CV15" s="173"/>
      <c r="CW15" s="173"/>
      <c r="CX15" s="173"/>
      <c r="CY15" s="174"/>
      <c r="CZ15" s="174"/>
      <c r="DA15" s="174"/>
      <c r="DB15" s="174"/>
      <c r="DC15" s="174"/>
      <c r="DD15" s="174"/>
      <c r="DE15" s="174"/>
      <c r="DF15" s="174"/>
      <c r="DG15" s="174"/>
      <c r="DH15" s="174"/>
      <c r="DI15" s="174"/>
      <c r="DJ15" s="174"/>
      <c r="DK15" s="174"/>
      <c r="DL15" s="174"/>
      <c r="DM15" s="174"/>
      <c r="DN15" s="174"/>
      <c r="DO15" s="174"/>
      <c r="DP15" s="174"/>
      <c r="DQ15" s="174"/>
      <c r="DR15" s="174"/>
      <c r="DS15" s="174"/>
      <c r="DT15" s="174"/>
      <c r="DU15" s="174"/>
      <c r="DV15" s="174"/>
      <c r="DW15" s="173"/>
      <c r="DX15" s="173"/>
      <c r="DY15" s="173"/>
      <c r="DZ15" s="173"/>
      <c r="EA15" s="173"/>
      <c r="EB15" s="173"/>
      <c r="EC15" s="173"/>
      <c r="ED15" s="173"/>
      <c r="EE15" s="173"/>
      <c r="EF15" s="174"/>
      <c r="EG15" s="174"/>
      <c r="EH15" s="174"/>
      <c r="EI15" s="174"/>
      <c r="EJ15" s="174"/>
      <c r="EK15" s="174"/>
      <c r="EL15" s="174"/>
      <c r="EM15" s="174"/>
      <c r="EN15" s="174"/>
      <c r="EO15" s="174"/>
      <c r="EP15" s="174"/>
      <c r="EQ15" s="174"/>
      <c r="ER15" s="174"/>
      <c r="ES15" s="174"/>
      <c r="ET15" s="174"/>
      <c r="EU15" s="174"/>
      <c r="EV15" s="174"/>
      <c r="EW15" s="174"/>
      <c r="EX15" s="174"/>
      <c r="EY15" s="174"/>
      <c r="EZ15" s="174"/>
      <c r="FA15" s="174"/>
      <c r="FB15" s="174"/>
      <c r="FC15" s="174"/>
      <c r="FD15" s="173"/>
      <c r="FE15" s="173"/>
      <c r="FF15" s="173"/>
      <c r="FG15" s="173"/>
      <c r="FH15" s="173"/>
      <c r="FI15" s="173"/>
      <c r="FJ15" s="173"/>
      <c r="FK15" s="173"/>
      <c r="FL15" s="173"/>
      <c r="FM15" s="174"/>
      <c r="FN15" s="174"/>
      <c r="FO15" s="174"/>
      <c r="FP15" s="174"/>
      <c r="FQ15" s="174"/>
      <c r="FR15" s="174"/>
      <c r="FS15" s="174"/>
      <c r="FT15" s="174"/>
      <c r="FU15" s="174"/>
      <c r="FV15" s="174"/>
      <c r="FW15" s="174"/>
      <c r="FX15" s="174"/>
      <c r="FY15" s="174"/>
      <c r="FZ15" s="174"/>
      <c r="GA15" s="174"/>
      <c r="GB15" s="174"/>
      <c r="GC15" s="174"/>
      <c r="GD15" s="174"/>
      <c r="GE15" s="174"/>
      <c r="GF15" s="174"/>
      <c r="GG15" s="174"/>
      <c r="GH15" s="174"/>
      <c r="GI15" s="174"/>
      <c r="GJ15" s="174"/>
      <c r="GK15" s="173"/>
      <c r="GL15" s="173"/>
      <c r="GM15" s="173"/>
      <c r="GN15" s="173"/>
      <c r="GO15" s="173"/>
      <c r="GP15" s="173"/>
      <c r="GQ15" s="173"/>
      <c r="GR15" s="173"/>
      <c r="GS15" s="173"/>
      <c r="GT15" s="174"/>
      <c r="GU15" s="174"/>
      <c r="GV15" s="174"/>
      <c r="GW15" s="174"/>
      <c r="GX15" s="174"/>
      <c r="GY15" s="174"/>
      <c r="GZ15" s="174"/>
      <c r="HA15" s="174"/>
      <c r="HB15" s="174"/>
      <c r="HC15" s="174"/>
      <c r="HD15" s="174"/>
      <c r="HE15" s="174"/>
      <c r="HF15" s="174"/>
      <c r="HG15" s="174"/>
      <c r="HH15" s="174"/>
      <c r="HI15" s="174"/>
      <c r="HJ15" s="174"/>
      <c r="HK15" s="174"/>
      <c r="HL15" s="174"/>
      <c r="HM15" s="174"/>
      <c r="HN15" s="174"/>
      <c r="HO15" s="174"/>
      <c r="HP15" s="174"/>
      <c r="HQ15" s="174"/>
      <c r="HR15" s="173"/>
      <c r="HS15" s="173"/>
      <c r="HT15" s="173"/>
      <c r="HU15" s="173"/>
      <c r="HV15" s="173"/>
      <c r="HW15" s="173"/>
      <c r="HX15" s="173"/>
      <c r="HY15" s="173"/>
      <c r="HZ15" s="173"/>
    </row>
    <row r="16" spans="1:234" s="4" customFormat="1" ht="69.95" customHeight="1" thickBot="1">
      <c r="A16" s="417" t="s">
        <v>3066</v>
      </c>
      <c r="B16" s="418"/>
      <c r="C16" s="419"/>
      <c r="D16" s="176" t="s">
        <v>1745</v>
      </c>
      <c r="E16" s="377" t="s">
        <v>3573</v>
      </c>
      <c r="F16" s="378"/>
      <c r="G16" s="99" t="s">
        <v>1746</v>
      </c>
      <c r="H16" s="382" t="s">
        <v>1350</v>
      </c>
      <c r="I16" s="383"/>
      <c r="J16" s="383"/>
      <c r="K16" s="383"/>
      <c r="L16" s="383"/>
      <c r="M16" s="383"/>
      <c r="N16" s="383"/>
      <c r="O16" s="383"/>
      <c r="P16" s="383"/>
      <c r="Q16" s="383"/>
      <c r="R16" s="383"/>
      <c r="S16" s="383"/>
      <c r="T16" s="383"/>
      <c r="U16" s="383"/>
      <c r="V16" s="383"/>
      <c r="W16" s="383"/>
      <c r="X16" s="383"/>
      <c r="Y16" s="383"/>
      <c r="Z16" s="383"/>
      <c r="AA16" s="383"/>
      <c r="AB16" s="383"/>
      <c r="AC16" s="383"/>
      <c r="AD16" s="383"/>
      <c r="AE16" s="383"/>
      <c r="AF16" s="383"/>
      <c r="AG16" s="383"/>
      <c r="AH16" s="383"/>
      <c r="AI16" s="383"/>
      <c r="AJ16" s="384"/>
      <c r="AK16" s="99" t="s">
        <v>1745</v>
      </c>
      <c r="AL16" s="377" t="s">
        <v>3573</v>
      </c>
      <c r="AM16" s="378"/>
      <c r="AN16" s="99" t="s">
        <v>1746</v>
      </c>
      <c r="AO16" s="382" t="s">
        <v>2970</v>
      </c>
      <c r="AP16" s="383"/>
      <c r="AQ16" s="383"/>
      <c r="AR16" s="383"/>
      <c r="AS16" s="383"/>
      <c r="AT16" s="383"/>
      <c r="AU16" s="383"/>
      <c r="AV16" s="383"/>
      <c r="AW16" s="383"/>
      <c r="AX16" s="383"/>
      <c r="AY16" s="383"/>
      <c r="AZ16" s="383"/>
      <c r="BA16" s="383"/>
      <c r="BB16" s="383"/>
      <c r="BC16" s="383"/>
      <c r="BD16" s="383"/>
      <c r="BE16" s="383"/>
      <c r="BF16" s="383"/>
      <c r="BG16" s="383"/>
      <c r="BH16" s="383"/>
      <c r="BI16" s="383"/>
      <c r="BJ16" s="383"/>
      <c r="BK16" s="383"/>
      <c r="BL16" s="383"/>
      <c r="BM16" s="383"/>
      <c r="BN16" s="383"/>
      <c r="BO16" s="383"/>
      <c r="BP16" s="383"/>
      <c r="BQ16" s="384"/>
      <c r="BR16" s="99" t="s">
        <v>1745</v>
      </c>
      <c r="BS16" s="377" t="s">
        <v>3573</v>
      </c>
      <c r="BT16" s="378"/>
      <c r="BU16" s="99" t="s">
        <v>1746</v>
      </c>
      <c r="BV16" s="382" t="s">
        <v>1351</v>
      </c>
      <c r="BW16" s="383"/>
      <c r="BX16" s="383"/>
      <c r="BY16" s="383"/>
      <c r="BZ16" s="383"/>
      <c r="CA16" s="383"/>
      <c r="CB16" s="383"/>
      <c r="CC16" s="383"/>
      <c r="CD16" s="383"/>
      <c r="CE16" s="383"/>
      <c r="CF16" s="383"/>
      <c r="CG16" s="383"/>
      <c r="CH16" s="383"/>
      <c r="CI16" s="383"/>
      <c r="CJ16" s="383"/>
      <c r="CK16" s="383"/>
      <c r="CL16" s="383"/>
      <c r="CM16" s="383"/>
      <c r="CN16" s="383"/>
      <c r="CO16" s="383"/>
      <c r="CP16" s="383"/>
      <c r="CQ16" s="383"/>
      <c r="CR16" s="383"/>
      <c r="CS16" s="383"/>
      <c r="CT16" s="383"/>
      <c r="CU16" s="383"/>
      <c r="CV16" s="383"/>
      <c r="CW16" s="383"/>
      <c r="CX16" s="384"/>
      <c r="CY16" s="99" t="s">
        <v>1745</v>
      </c>
      <c r="CZ16" s="377" t="s">
        <v>3573</v>
      </c>
      <c r="DA16" s="378"/>
      <c r="DB16" s="99" t="s">
        <v>1746</v>
      </c>
      <c r="DC16" s="382" t="s">
        <v>1352</v>
      </c>
      <c r="DD16" s="383"/>
      <c r="DE16" s="383"/>
      <c r="DF16" s="383"/>
      <c r="DG16" s="383"/>
      <c r="DH16" s="383"/>
      <c r="DI16" s="383"/>
      <c r="DJ16" s="383"/>
      <c r="DK16" s="383"/>
      <c r="DL16" s="383"/>
      <c r="DM16" s="383"/>
      <c r="DN16" s="383"/>
      <c r="DO16" s="383"/>
      <c r="DP16" s="383"/>
      <c r="DQ16" s="383"/>
      <c r="DR16" s="383"/>
      <c r="DS16" s="383"/>
      <c r="DT16" s="383"/>
      <c r="DU16" s="383"/>
      <c r="DV16" s="383"/>
      <c r="DW16" s="383"/>
      <c r="DX16" s="383"/>
      <c r="DY16" s="383"/>
      <c r="DZ16" s="383"/>
      <c r="EA16" s="383"/>
      <c r="EB16" s="383"/>
      <c r="EC16" s="383"/>
      <c r="ED16" s="383"/>
      <c r="EE16" s="384"/>
      <c r="EF16" s="99" t="s">
        <v>1745</v>
      </c>
      <c r="EG16" s="377" t="s">
        <v>3573</v>
      </c>
      <c r="EH16" s="378"/>
      <c r="EI16" s="99" t="s">
        <v>1746</v>
      </c>
      <c r="EJ16" s="382" t="s">
        <v>605</v>
      </c>
      <c r="EK16" s="383"/>
      <c r="EL16" s="383"/>
      <c r="EM16" s="383"/>
      <c r="EN16" s="383"/>
      <c r="EO16" s="383"/>
      <c r="EP16" s="383"/>
      <c r="EQ16" s="383"/>
      <c r="ER16" s="383"/>
      <c r="ES16" s="383"/>
      <c r="ET16" s="383"/>
      <c r="EU16" s="383"/>
      <c r="EV16" s="383"/>
      <c r="EW16" s="383"/>
      <c r="EX16" s="383"/>
      <c r="EY16" s="383"/>
      <c r="EZ16" s="383"/>
      <c r="FA16" s="383"/>
      <c r="FB16" s="383"/>
      <c r="FC16" s="383"/>
      <c r="FD16" s="383"/>
      <c r="FE16" s="383"/>
      <c r="FF16" s="383"/>
      <c r="FG16" s="383"/>
      <c r="FH16" s="383"/>
      <c r="FI16" s="383"/>
      <c r="FJ16" s="383"/>
      <c r="FK16" s="383"/>
      <c r="FL16" s="384"/>
      <c r="FM16" s="99" t="s">
        <v>1745</v>
      </c>
      <c r="FN16" s="377"/>
      <c r="FO16" s="378"/>
      <c r="FP16" s="99" t="s">
        <v>1746</v>
      </c>
      <c r="FQ16" s="382"/>
      <c r="FR16" s="383"/>
      <c r="FS16" s="383"/>
      <c r="FT16" s="383"/>
      <c r="FU16" s="383"/>
      <c r="FV16" s="383"/>
      <c r="FW16" s="383"/>
      <c r="FX16" s="383"/>
      <c r="FY16" s="383"/>
      <c r="FZ16" s="383"/>
      <c r="GA16" s="383"/>
      <c r="GB16" s="383"/>
      <c r="GC16" s="383"/>
      <c r="GD16" s="383"/>
      <c r="GE16" s="383"/>
      <c r="GF16" s="383"/>
      <c r="GG16" s="383"/>
      <c r="GH16" s="383"/>
      <c r="GI16" s="383"/>
      <c r="GJ16" s="383"/>
      <c r="GK16" s="383"/>
      <c r="GL16" s="383"/>
      <c r="GM16" s="383"/>
      <c r="GN16" s="383"/>
      <c r="GO16" s="383"/>
      <c r="GP16" s="383"/>
      <c r="GQ16" s="383"/>
      <c r="GR16" s="383"/>
      <c r="GS16" s="384"/>
      <c r="GT16" s="99" t="s">
        <v>1745</v>
      </c>
      <c r="GU16" s="377"/>
      <c r="GV16" s="378"/>
      <c r="GW16" s="99" t="s">
        <v>1746</v>
      </c>
      <c r="GX16" s="382"/>
      <c r="GY16" s="383"/>
      <c r="GZ16" s="383"/>
      <c r="HA16" s="383"/>
      <c r="HB16" s="383"/>
      <c r="HC16" s="383"/>
      <c r="HD16" s="383"/>
      <c r="HE16" s="383"/>
      <c r="HF16" s="383"/>
      <c r="HG16" s="383"/>
      <c r="HH16" s="383"/>
      <c r="HI16" s="383"/>
      <c r="HJ16" s="383"/>
      <c r="HK16" s="383"/>
      <c r="HL16" s="383"/>
      <c r="HM16" s="383"/>
      <c r="HN16" s="383"/>
      <c r="HO16" s="383"/>
      <c r="HP16" s="383"/>
      <c r="HQ16" s="383"/>
      <c r="HR16" s="383"/>
      <c r="HS16" s="383"/>
      <c r="HT16" s="383"/>
      <c r="HU16" s="383"/>
      <c r="HV16" s="383"/>
      <c r="HW16" s="383"/>
      <c r="HX16" s="383"/>
      <c r="HY16" s="383"/>
      <c r="HZ16" s="384"/>
    </row>
    <row r="17" spans="1:234" s="33" customFormat="1" ht="69.95" customHeight="1" outlineLevel="1" thickBot="1">
      <c r="A17" s="417" t="s">
        <v>3074</v>
      </c>
      <c r="B17" s="418"/>
      <c r="C17" s="419"/>
      <c r="D17" s="114" t="s">
        <v>1747</v>
      </c>
      <c r="E17" s="259" t="s">
        <v>2883</v>
      </c>
      <c r="F17" s="178" t="s">
        <v>2961</v>
      </c>
      <c r="G17" s="260">
        <v>29707</v>
      </c>
      <c r="H17" s="178" t="s">
        <v>2962</v>
      </c>
      <c r="I17" s="260"/>
      <c r="J17" s="178" t="s">
        <v>2963</v>
      </c>
      <c r="K17" s="261"/>
      <c r="L17" s="53" t="s">
        <v>1748</v>
      </c>
      <c r="M17" s="259" t="s">
        <v>2884</v>
      </c>
      <c r="N17" s="178" t="s">
        <v>2961</v>
      </c>
      <c r="O17" s="260">
        <v>15340</v>
      </c>
      <c r="P17" s="178" t="s">
        <v>2962</v>
      </c>
      <c r="Q17" s="260"/>
      <c r="R17" s="178" t="s">
        <v>2963</v>
      </c>
      <c r="S17" s="262"/>
      <c r="T17" s="53" t="s">
        <v>143</v>
      </c>
      <c r="U17" s="259" t="s">
        <v>2885</v>
      </c>
      <c r="V17" s="178" t="s">
        <v>2961</v>
      </c>
      <c r="W17" s="260">
        <v>8259</v>
      </c>
      <c r="X17" s="178" t="s">
        <v>2962</v>
      </c>
      <c r="Y17" s="260"/>
      <c r="Z17" s="179" t="s">
        <v>2963</v>
      </c>
      <c r="AA17" s="262"/>
      <c r="AB17" s="114" t="s">
        <v>143</v>
      </c>
      <c r="AC17" s="259" t="s">
        <v>2892</v>
      </c>
      <c r="AD17" s="178" t="s">
        <v>2961</v>
      </c>
      <c r="AE17" s="260">
        <v>802</v>
      </c>
      <c r="AF17" s="178" t="s">
        <v>2962</v>
      </c>
      <c r="AG17" s="260"/>
      <c r="AH17" s="178" t="s">
        <v>2963</v>
      </c>
      <c r="AI17" s="263"/>
      <c r="AJ17" s="267"/>
      <c r="AK17" s="114" t="s">
        <v>1747</v>
      </c>
      <c r="AL17" s="259" t="s">
        <v>2958</v>
      </c>
      <c r="AM17" s="178" t="s">
        <v>2961</v>
      </c>
      <c r="AN17" s="260">
        <v>4565</v>
      </c>
      <c r="AO17" s="178" t="s">
        <v>2962</v>
      </c>
      <c r="AP17" s="260"/>
      <c r="AQ17" s="178" t="s">
        <v>2963</v>
      </c>
      <c r="AR17" s="261"/>
      <c r="AS17" s="53" t="s">
        <v>1748</v>
      </c>
      <c r="AT17" s="259" t="s">
        <v>2959</v>
      </c>
      <c r="AU17" s="178" t="s">
        <v>2961</v>
      </c>
      <c r="AV17" s="260">
        <v>2994</v>
      </c>
      <c r="AW17" s="178" t="s">
        <v>2962</v>
      </c>
      <c r="AX17" s="260"/>
      <c r="AY17" s="178" t="s">
        <v>2963</v>
      </c>
      <c r="AZ17" s="262"/>
      <c r="BA17" s="53" t="s">
        <v>143</v>
      </c>
      <c r="BB17" s="259" t="s">
        <v>2885</v>
      </c>
      <c r="BC17" s="178" t="s">
        <v>2961</v>
      </c>
      <c r="BD17" s="260">
        <v>1080</v>
      </c>
      <c r="BE17" s="178" t="s">
        <v>2962</v>
      </c>
      <c r="BF17" s="260"/>
      <c r="BG17" s="179" t="s">
        <v>2963</v>
      </c>
      <c r="BH17" s="262"/>
      <c r="BI17" s="114" t="s">
        <v>143</v>
      </c>
      <c r="BJ17" s="259"/>
      <c r="BK17" s="178" t="s">
        <v>2961</v>
      </c>
      <c r="BL17" s="260"/>
      <c r="BM17" s="178" t="s">
        <v>2962</v>
      </c>
      <c r="BN17" s="260"/>
      <c r="BO17" s="178" t="s">
        <v>2963</v>
      </c>
      <c r="BP17" s="263"/>
      <c r="BQ17" s="267"/>
      <c r="BR17" s="114" t="s">
        <v>1747</v>
      </c>
      <c r="BS17" s="259" t="s">
        <v>2894</v>
      </c>
      <c r="BT17" s="178" t="s">
        <v>2961</v>
      </c>
      <c r="BU17" s="260">
        <v>2422</v>
      </c>
      <c r="BV17" s="178" t="s">
        <v>2962</v>
      </c>
      <c r="BW17" s="260"/>
      <c r="BX17" s="178" t="s">
        <v>2963</v>
      </c>
      <c r="BY17" s="261"/>
      <c r="BZ17" s="53" t="s">
        <v>1748</v>
      </c>
      <c r="CA17" s="259"/>
      <c r="CB17" s="178" t="s">
        <v>2961</v>
      </c>
      <c r="CC17" s="260"/>
      <c r="CD17" s="178" t="s">
        <v>2962</v>
      </c>
      <c r="CE17" s="260"/>
      <c r="CF17" s="178" t="s">
        <v>2963</v>
      </c>
      <c r="CG17" s="262"/>
      <c r="CH17" s="53" t="s">
        <v>143</v>
      </c>
      <c r="CI17" s="259"/>
      <c r="CJ17" s="178" t="s">
        <v>2961</v>
      </c>
      <c r="CK17" s="260"/>
      <c r="CL17" s="178" t="s">
        <v>2962</v>
      </c>
      <c r="CM17" s="260"/>
      <c r="CN17" s="179" t="s">
        <v>2963</v>
      </c>
      <c r="CO17" s="262"/>
      <c r="CP17" s="114" t="s">
        <v>143</v>
      </c>
      <c r="CQ17" s="259"/>
      <c r="CR17" s="178" t="s">
        <v>2961</v>
      </c>
      <c r="CS17" s="260"/>
      <c r="CT17" s="178" t="s">
        <v>2962</v>
      </c>
      <c r="CU17" s="260"/>
      <c r="CV17" s="178" t="s">
        <v>2963</v>
      </c>
      <c r="CW17" s="263"/>
      <c r="CX17" s="267"/>
      <c r="CY17" s="114" t="s">
        <v>1747</v>
      </c>
      <c r="CZ17" s="259" t="s">
        <v>2890</v>
      </c>
      <c r="DA17" s="178" t="s">
        <v>2961</v>
      </c>
      <c r="DB17" s="260">
        <v>7248</v>
      </c>
      <c r="DC17" s="178" t="s">
        <v>2962</v>
      </c>
      <c r="DD17" s="260"/>
      <c r="DE17" s="178" t="s">
        <v>2963</v>
      </c>
      <c r="DF17" s="261"/>
      <c r="DG17" s="53" t="s">
        <v>1748</v>
      </c>
      <c r="DH17" s="259"/>
      <c r="DI17" s="178" t="s">
        <v>2961</v>
      </c>
      <c r="DJ17" s="260"/>
      <c r="DK17" s="178" t="s">
        <v>2962</v>
      </c>
      <c r="DL17" s="260"/>
      <c r="DM17" s="178" t="s">
        <v>2963</v>
      </c>
      <c r="DN17" s="262"/>
      <c r="DO17" s="53" t="s">
        <v>143</v>
      </c>
      <c r="DP17" s="259"/>
      <c r="DQ17" s="178" t="s">
        <v>2961</v>
      </c>
      <c r="DR17" s="260"/>
      <c r="DS17" s="178" t="s">
        <v>2962</v>
      </c>
      <c r="DT17" s="260"/>
      <c r="DU17" s="179" t="s">
        <v>2963</v>
      </c>
      <c r="DV17" s="262"/>
      <c r="DW17" s="114" t="s">
        <v>143</v>
      </c>
      <c r="DX17" s="259"/>
      <c r="DY17" s="178" t="s">
        <v>2961</v>
      </c>
      <c r="DZ17" s="260"/>
      <c r="EA17" s="178" t="s">
        <v>2962</v>
      </c>
      <c r="EB17" s="260"/>
      <c r="EC17" s="178" t="s">
        <v>2963</v>
      </c>
      <c r="ED17" s="263"/>
      <c r="EE17" s="267"/>
      <c r="EF17" s="114" t="s">
        <v>1747</v>
      </c>
      <c r="EG17" s="259"/>
      <c r="EH17" s="178" t="s">
        <v>2961</v>
      </c>
      <c r="EI17" s="260"/>
      <c r="EJ17" s="178" t="s">
        <v>2962</v>
      </c>
      <c r="EK17" s="260"/>
      <c r="EL17" s="178" t="s">
        <v>2963</v>
      </c>
      <c r="EM17" s="261"/>
      <c r="EN17" s="53" t="s">
        <v>1748</v>
      </c>
      <c r="EO17" s="259"/>
      <c r="EP17" s="178" t="s">
        <v>2961</v>
      </c>
      <c r="EQ17" s="260"/>
      <c r="ER17" s="178" t="s">
        <v>2962</v>
      </c>
      <c r="ES17" s="260"/>
      <c r="ET17" s="178" t="s">
        <v>2963</v>
      </c>
      <c r="EU17" s="262"/>
      <c r="EV17" s="53" t="s">
        <v>143</v>
      </c>
      <c r="EW17" s="259"/>
      <c r="EX17" s="178" t="s">
        <v>2961</v>
      </c>
      <c r="EY17" s="260"/>
      <c r="EZ17" s="178" t="s">
        <v>2962</v>
      </c>
      <c r="FA17" s="260"/>
      <c r="FB17" s="179" t="s">
        <v>2963</v>
      </c>
      <c r="FC17" s="262"/>
      <c r="FD17" s="114" t="s">
        <v>143</v>
      </c>
      <c r="FE17" s="259"/>
      <c r="FF17" s="178" t="s">
        <v>2961</v>
      </c>
      <c r="FG17" s="260"/>
      <c r="FH17" s="178" t="s">
        <v>2962</v>
      </c>
      <c r="FI17" s="260"/>
      <c r="FJ17" s="178" t="s">
        <v>2963</v>
      </c>
      <c r="FK17" s="263"/>
      <c r="FL17" s="267"/>
      <c r="FM17" s="114" t="s">
        <v>1747</v>
      </c>
      <c r="FN17" s="259"/>
      <c r="FO17" s="178" t="s">
        <v>2961</v>
      </c>
      <c r="FP17" s="260"/>
      <c r="FQ17" s="178" t="s">
        <v>2962</v>
      </c>
      <c r="FR17" s="260"/>
      <c r="FS17" s="178" t="s">
        <v>2963</v>
      </c>
      <c r="FT17" s="261"/>
      <c r="FU17" s="53" t="s">
        <v>1748</v>
      </c>
      <c r="FV17" s="259"/>
      <c r="FW17" s="178" t="s">
        <v>2961</v>
      </c>
      <c r="FX17" s="260"/>
      <c r="FY17" s="178" t="s">
        <v>2962</v>
      </c>
      <c r="FZ17" s="260"/>
      <c r="GA17" s="178" t="s">
        <v>2963</v>
      </c>
      <c r="GB17" s="262"/>
      <c r="GC17" s="53" t="s">
        <v>143</v>
      </c>
      <c r="GD17" s="259"/>
      <c r="GE17" s="178" t="s">
        <v>2961</v>
      </c>
      <c r="GF17" s="260"/>
      <c r="GG17" s="178" t="s">
        <v>2962</v>
      </c>
      <c r="GH17" s="260"/>
      <c r="GI17" s="179" t="s">
        <v>2963</v>
      </c>
      <c r="GJ17" s="262"/>
      <c r="GK17" s="114" t="s">
        <v>143</v>
      </c>
      <c r="GL17" s="259"/>
      <c r="GM17" s="178" t="s">
        <v>2961</v>
      </c>
      <c r="GN17" s="260"/>
      <c r="GO17" s="178" t="s">
        <v>2962</v>
      </c>
      <c r="GP17" s="260"/>
      <c r="GQ17" s="178" t="s">
        <v>2963</v>
      </c>
      <c r="GR17" s="263"/>
      <c r="GS17" s="267"/>
      <c r="GT17" s="114" t="s">
        <v>1747</v>
      </c>
      <c r="GU17" s="259"/>
      <c r="GV17" s="178" t="s">
        <v>2961</v>
      </c>
      <c r="GW17" s="260"/>
      <c r="GX17" s="178" t="s">
        <v>2962</v>
      </c>
      <c r="GY17" s="260"/>
      <c r="GZ17" s="178" t="s">
        <v>2963</v>
      </c>
      <c r="HA17" s="261"/>
      <c r="HB17" s="53" t="s">
        <v>1748</v>
      </c>
      <c r="HC17" s="259"/>
      <c r="HD17" s="178" t="s">
        <v>2961</v>
      </c>
      <c r="HE17" s="260"/>
      <c r="HF17" s="178" t="s">
        <v>2962</v>
      </c>
      <c r="HG17" s="260"/>
      <c r="HH17" s="178" t="s">
        <v>2963</v>
      </c>
      <c r="HI17" s="262"/>
      <c r="HJ17" s="53" t="s">
        <v>143</v>
      </c>
      <c r="HK17" s="259"/>
      <c r="HL17" s="178" t="s">
        <v>2961</v>
      </c>
      <c r="HM17" s="260"/>
      <c r="HN17" s="178" t="s">
        <v>2962</v>
      </c>
      <c r="HO17" s="260"/>
      <c r="HP17" s="179" t="s">
        <v>2963</v>
      </c>
      <c r="HQ17" s="262"/>
      <c r="HR17" s="114" t="s">
        <v>143</v>
      </c>
      <c r="HS17" s="259"/>
      <c r="HT17" s="178" t="s">
        <v>2961</v>
      </c>
      <c r="HU17" s="260"/>
      <c r="HV17" s="178" t="s">
        <v>2962</v>
      </c>
      <c r="HW17" s="260"/>
      <c r="HX17" s="178" t="s">
        <v>2963</v>
      </c>
      <c r="HY17" s="263"/>
      <c r="HZ17" s="267"/>
    </row>
    <row r="18" spans="1:234" ht="69.95" customHeight="1" outlineLevel="1" thickBot="1">
      <c r="A18" s="422" t="s">
        <v>2964</v>
      </c>
      <c r="B18" s="426"/>
      <c r="C18" s="430"/>
      <c r="D18" s="180"/>
      <c r="E18" s="181"/>
      <c r="F18" s="182" t="s">
        <v>664</v>
      </c>
      <c r="G18" s="106">
        <v>65968</v>
      </c>
      <c r="H18" s="183" t="s">
        <v>665</v>
      </c>
      <c r="I18" s="107"/>
      <c r="J18" s="183" t="s">
        <v>666</v>
      </c>
      <c r="K18" s="107"/>
      <c r="L18" s="183" t="s">
        <v>667</v>
      </c>
      <c r="M18" s="48">
        <v>65968</v>
      </c>
      <c r="N18" s="56"/>
      <c r="O18" s="56"/>
      <c r="P18" s="56"/>
      <c r="Q18" s="56"/>
      <c r="R18" s="56"/>
      <c r="S18" s="56"/>
      <c r="T18" s="56"/>
      <c r="U18" s="56"/>
      <c r="V18" s="56"/>
      <c r="W18" s="56"/>
      <c r="X18" s="56"/>
      <c r="Y18" s="56"/>
      <c r="Z18" s="56"/>
      <c r="AA18" s="56"/>
      <c r="AB18" s="56"/>
      <c r="AC18" s="56"/>
      <c r="AD18" s="56"/>
      <c r="AE18" s="56"/>
      <c r="AF18" s="56"/>
      <c r="AG18" s="56"/>
      <c r="AH18" s="56"/>
      <c r="AI18" s="56"/>
      <c r="AJ18" s="57"/>
      <c r="AK18" s="181"/>
      <c r="AL18" s="181"/>
      <c r="AM18" s="182" t="s">
        <v>664</v>
      </c>
      <c r="AN18" s="106">
        <v>26367</v>
      </c>
      <c r="AO18" s="183" t="s">
        <v>665</v>
      </c>
      <c r="AP18" s="107"/>
      <c r="AQ18" s="183" t="s">
        <v>666</v>
      </c>
      <c r="AR18" s="107"/>
      <c r="AS18" s="183" t="s">
        <v>667</v>
      </c>
      <c r="AT18" s="48">
        <v>26367</v>
      </c>
      <c r="AU18" s="56"/>
      <c r="AV18" s="56"/>
      <c r="AW18" s="56"/>
      <c r="AX18" s="56"/>
      <c r="AY18" s="56"/>
      <c r="AZ18" s="56"/>
      <c r="BA18" s="56"/>
      <c r="BB18" s="56"/>
      <c r="BC18" s="56"/>
      <c r="BD18" s="56"/>
      <c r="BE18" s="56"/>
      <c r="BF18" s="56"/>
      <c r="BG18" s="56"/>
      <c r="BH18" s="56"/>
      <c r="BI18" s="56"/>
      <c r="BJ18" s="56"/>
      <c r="BK18" s="56"/>
      <c r="BL18" s="56"/>
      <c r="BM18" s="56"/>
      <c r="BN18" s="56"/>
      <c r="BO18" s="56"/>
      <c r="BP18" s="56"/>
      <c r="BQ18" s="57"/>
      <c r="BR18" s="181"/>
      <c r="BS18" s="181"/>
      <c r="BT18" s="182" t="s">
        <v>664</v>
      </c>
      <c r="BU18" s="106">
        <v>10480</v>
      </c>
      <c r="BV18" s="183" t="s">
        <v>665</v>
      </c>
      <c r="BW18" s="107"/>
      <c r="BX18" s="183" t="s">
        <v>666</v>
      </c>
      <c r="BY18" s="107"/>
      <c r="BZ18" s="183" t="s">
        <v>667</v>
      </c>
      <c r="CA18" s="48">
        <v>10480</v>
      </c>
      <c r="CB18" s="56"/>
      <c r="CC18" s="56"/>
      <c r="CD18" s="56"/>
      <c r="CE18" s="56"/>
      <c r="CF18" s="56"/>
      <c r="CG18" s="56"/>
      <c r="CH18" s="56"/>
      <c r="CI18" s="56"/>
      <c r="CJ18" s="56"/>
      <c r="CK18" s="56"/>
      <c r="CL18" s="56"/>
      <c r="CM18" s="56"/>
      <c r="CN18" s="56"/>
      <c r="CO18" s="56"/>
      <c r="CP18" s="56"/>
      <c r="CQ18" s="56"/>
      <c r="CR18" s="56"/>
      <c r="CS18" s="56"/>
      <c r="CT18" s="56"/>
      <c r="CU18" s="56"/>
      <c r="CV18" s="56"/>
      <c r="CW18" s="56"/>
      <c r="CX18" s="57"/>
      <c r="CY18" s="181"/>
      <c r="CZ18" s="181"/>
      <c r="DA18" s="182" t="s">
        <v>664</v>
      </c>
      <c r="DB18" s="106">
        <v>12824</v>
      </c>
      <c r="DC18" s="183" t="s">
        <v>665</v>
      </c>
      <c r="DD18" s="107"/>
      <c r="DE18" s="183" t="s">
        <v>666</v>
      </c>
      <c r="DF18" s="107"/>
      <c r="DG18" s="183" t="s">
        <v>667</v>
      </c>
      <c r="DH18" s="48">
        <v>12824</v>
      </c>
      <c r="DI18" s="56"/>
      <c r="DJ18" s="56"/>
      <c r="DK18" s="56"/>
      <c r="DL18" s="56"/>
      <c r="DM18" s="56"/>
      <c r="DN18" s="56"/>
      <c r="DO18" s="56"/>
      <c r="DP18" s="56"/>
      <c r="DQ18" s="56"/>
      <c r="DR18" s="56"/>
      <c r="DS18" s="56"/>
      <c r="DT18" s="56"/>
      <c r="DU18" s="56"/>
      <c r="DV18" s="56"/>
      <c r="DW18" s="56"/>
      <c r="DX18" s="56"/>
      <c r="DY18" s="56"/>
      <c r="DZ18" s="56"/>
      <c r="EA18" s="56"/>
      <c r="EB18" s="56"/>
      <c r="EC18" s="56"/>
      <c r="ED18" s="56"/>
      <c r="EE18" s="57"/>
      <c r="EF18" s="181"/>
      <c r="EG18" s="181"/>
      <c r="EH18" s="182" t="s">
        <v>664</v>
      </c>
      <c r="EI18" s="106"/>
      <c r="EJ18" s="183" t="s">
        <v>665</v>
      </c>
      <c r="EK18" s="107"/>
      <c r="EL18" s="183" t="s">
        <v>666</v>
      </c>
      <c r="EM18" s="107"/>
      <c r="EN18" s="183" t="s">
        <v>667</v>
      </c>
      <c r="EO18" s="48">
        <v>0</v>
      </c>
      <c r="EP18" s="56"/>
      <c r="EQ18" s="56"/>
      <c r="ER18" s="56"/>
      <c r="ES18" s="56"/>
      <c r="ET18" s="56"/>
      <c r="EU18" s="56"/>
      <c r="EV18" s="56"/>
      <c r="EW18" s="56"/>
      <c r="EX18" s="56"/>
      <c r="EY18" s="56"/>
      <c r="EZ18" s="56"/>
      <c r="FA18" s="56"/>
      <c r="FB18" s="56"/>
      <c r="FC18" s="56"/>
      <c r="FD18" s="56"/>
      <c r="FE18" s="56"/>
      <c r="FF18" s="56"/>
      <c r="FG18" s="56"/>
      <c r="FH18" s="56"/>
      <c r="FI18" s="56"/>
      <c r="FJ18" s="56"/>
      <c r="FK18" s="56"/>
      <c r="FL18" s="57"/>
      <c r="FM18" s="181"/>
      <c r="FN18" s="181"/>
      <c r="FO18" s="182" t="s">
        <v>664</v>
      </c>
      <c r="FP18" s="106"/>
      <c r="FQ18" s="183" t="s">
        <v>665</v>
      </c>
      <c r="FR18" s="107"/>
      <c r="FS18" s="183" t="s">
        <v>666</v>
      </c>
      <c r="FT18" s="107"/>
      <c r="FU18" s="183" t="s">
        <v>667</v>
      </c>
      <c r="FV18" s="48">
        <v>0</v>
      </c>
      <c r="FW18" s="56"/>
      <c r="FX18" s="56"/>
      <c r="FY18" s="56"/>
      <c r="FZ18" s="56"/>
      <c r="GA18" s="56"/>
      <c r="GB18" s="56"/>
      <c r="GC18" s="56"/>
      <c r="GD18" s="56"/>
      <c r="GE18" s="56"/>
      <c r="GF18" s="56"/>
      <c r="GG18" s="56"/>
      <c r="GH18" s="56"/>
      <c r="GI18" s="56"/>
      <c r="GJ18" s="56"/>
      <c r="GK18" s="56"/>
      <c r="GL18" s="56"/>
      <c r="GM18" s="56"/>
      <c r="GN18" s="56"/>
      <c r="GO18" s="56"/>
      <c r="GP18" s="56"/>
      <c r="GQ18" s="56"/>
      <c r="GR18" s="56"/>
      <c r="GS18" s="57"/>
      <c r="GT18" s="181"/>
      <c r="GU18" s="181"/>
      <c r="GV18" s="182" t="s">
        <v>664</v>
      </c>
      <c r="GW18" s="106"/>
      <c r="GX18" s="183" t="s">
        <v>665</v>
      </c>
      <c r="GY18" s="107"/>
      <c r="GZ18" s="183" t="s">
        <v>666</v>
      </c>
      <c r="HA18" s="107"/>
      <c r="HB18" s="183" t="s">
        <v>667</v>
      </c>
      <c r="HC18" s="48">
        <v>0</v>
      </c>
      <c r="HD18" s="56"/>
      <c r="HE18" s="56"/>
      <c r="HF18" s="56"/>
      <c r="HG18" s="56"/>
      <c r="HH18" s="56"/>
      <c r="HI18" s="56"/>
      <c r="HJ18" s="56"/>
      <c r="HK18" s="56"/>
      <c r="HL18" s="56"/>
      <c r="HM18" s="56"/>
      <c r="HN18" s="56"/>
      <c r="HO18" s="56"/>
      <c r="HP18" s="56"/>
      <c r="HQ18" s="56"/>
      <c r="HR18" s="56"/>
      <c r="HS18" s="56"/>
      <c r="HT18" s="56"/>
      <c r="HU18" s="56"/>
      <c r="HV18" s="56"/>
      <c r="HW18" s="56"/>
      <c r="HX18" s="56"/>
      <c r="HY18" s="56"/>
      <c r="HZ18" s="57"/>
    </row>
    <row r="19" spans="1:234" s="33" customFormat="1" ht="69.95" customHeight="1" outlineLevel="1" thickTop="1" thickBot="1">
      <c r="A19" s="417" t="s">
        <v>3075</v>
      </c>
      <c r="B19" s="418"/>
      <c r="C19" s="418"/>
      <c r="D19" s="184" t="s">
        <v>102</v>
      </c>
      <c r="E19" s="385" t="s">
        <v>1353</v>
      </c>
      <c r="F19" s="386"/>
      <c r="G19" s="50" t="s">
        <v>103</v>
      </c>
      <c r="H19" s="385" t="s">
        <v>1354</v>
      </c>
      <c r="I19" s="386"/>
      <c r="J19" s="50" t="s">
        <v>104</v>
      </c>
      <c r="K19" s="385" t="s">
        <v>1355</v>
      </c>
      <c r="L19" s="386"/>
      <c r="M19" s="50" t="s">
        <v>105</v>
      </c>
      <c r="N19" s="385" t="s">
        <v>1356</v>
      </c>
      <c r="O19" s="386"/>
      <c r="P19" s="50" t="s">
        <v>106</v>
      </c>
      <c r="Q19" s="385" t="s">
        <v>1357</v>
      </c>
      <c r="R19" s="386"/>
      <c r="S19" s="50" t="s">
        <v>107</v>
      </c>
      <c r="T19" s="385" t="s">
        <v>1358</v>
      </c>
      <c r="U19" s="386"/>
      <c r="V19" s="50" t="s">
        <v>642</v>
      </c>
      <c r="W19" s="385" t="s">
        <v>1359</v>
      </c>
      <c r="X19" s="386"/>
      <c r="Y19" s="50" t="s">
        <v>643</v>
      </c>
      <c r="Z19" s="385" t="s">
        <v>1360</v>
      </c>
      <c r="AA19" s="386"/>
      <c r="AB19" s="113" t="s">
        <v>384</v>
      </c>
      <c r="AC19" s="385" t="s">
        <v>1361</v>
      </c>
      <c r="AD19" s="386"/>
      <c r="AE19" s="50" t="s">
        <v>385</v>
      </c>
      <c r="AF19" s="385" t="s">
        <v>1362</v>
      </c>
      <c r="AG19" s="386"/>
      <c r="AH19" s="50" t="s">
        <v>386</v>
      </c>
      <c r="AI19" s="393"/>
      <c r="AJ19" s="386"/>
      <c r="AK19" s="85" t="s">
        <v>108</v>
      </c>
      <c r="AL19" s="385" t="s">
        <v>1363</v>
      </c>
      <c r="AM19" s="386"/>
      <c r="AN19" s="50" t="s">
        <v>109</v>
      </c>
      <c r="AO19" s="385" t="s">
        <v>1364</v>
      </c>
      <c r="AP19" s="386"/>
      <c r="AQ19" s="50" t="s">
        <v>110</v>
      </c>
      <c r="AR19" s="385" t="s">
        <v>1365</v>
      </c>
      <c r="AS19" s="386"/>
      <c r="AT19" s="50" t="s">
        <v>111</v>
      </c>
      <c r="AU19" s="385" t="s">
        <v>1366</v>
      </c>
      <c r="AV19" s="386"/>
      <c r="AW19" s="50" t="s">
        <v>112</v>
      </c>
      <c r="AX19" s="385" t="s">
        <v>1367</v>
      </c>
      <c r="AY19" s="386"/>
      <c r="AZ19" s="50" t="s">
        <v>113</v>
      </c>
      <c r="BA19" s="385" t="s">
        <v>1368</v>
      </c>
      <c r="BB19" s="386"/>
      <c r="BC19" s="50" t="s">
        <v>640</v>
      </c>
      <c r="BD19" s="385" t="s">
        <v>1369</v>
      </c>
      <c r="BE19" s="386"/>
      <c r="BF19" s="50" t="s">
        <v>641</v>
      </c>
      <c r="BG19" s="385"/>
      <c r="BH19" s="386"/>
      <c r="BI19" s="50" t="s">
        <v>387</v>
      </c>
      <c r="BJ19" s="385"/>
      <c r="BK19" s="386"/>
      <c r="BL19" s="50" t="s">
        <v>388</v>
      </c>
      <c r="BM19" s="385"/>
      <c r="BN19" s="386"/>
      <c r="BO19" s="50" t="s">
        <v>389</v>
      </c>
      <c r="BP19" s="393"/>
      <c r="BQ19" s="386"/>
      <c r="BR19" s="85" t="s">
        <v>114</v>
      </c>
      <c r="BS19" s="385" t="s">
        <v>1370</v>
      </c>
      <c r="BT19" s="386"/>
      <c r="BU19" s="50" t="s">
        <v>115</v>
      </c>
      <c r="BV19" s="385" t="s">
        <v>1371</v>
      </c>
      <c r="BW19" s="386"/>
      <c r="BX19" s="50" t="s">
        <v>116</v>
      </c>
      <c r="BY19" s="385"/>
      <c r="BZ19" s="386"/>
      <c r="CA19" s="50" t="s">
        <v>117</v>
      </c>
      <c r="CB19" s="385"/>
      <c r="CC19" s="386"/>
      <c r="CD19" s="50" t="s">
        <v>118</v>
      </c>
      <c r="CE19" s="385"/>
      <c r="CF19" s="386"/>
      <c r="CG19" s="50" t="s">
        <v>119</v>
      </c>
      <c r="CH19" s="385"/>
      <c r="CI19" s="386"/>
      <c r="CJ19" s="50" t="s">
        <v>644</v>
      </c>
      <c r="CK19" s="385"/>
      <c r="CL19" s="386"/>
      <c r="CM19" s="50" t="s">
        <v>645</v>
      </c>
      <c r="CN19" s="385"/>
      <c r="CO19" s="386"/>
      <c r="CP19" s="50" t="s">
        <v>390</v>
      </c>
      <c r="CQ19" s="385"/>
      <c r="CR19" s="386"/>
      <c r="CS19" s="50" t="s">
        <v>391</v>
      </c>
      <c r="CT19" s="385"/>
      <c r="CU19" s="386"/>
      <c r="CV19" s="50" t="s">
        <v>392</v>
      </c>
      <c r="CW19" s="393"/>
      <c r="CX19" s="386"/>
      <c r="CY19" s="85" t="s">
        <v>120</v>
      </c>
      <c r="CZ19" s="385" t="s">
        <v>1372</v>
      </c>
      <c r="DA19" s="386"/>
      <c r="DB19" s="50" t="s">
        <v>121</v>
      </c>
      <c r="DC19" s="385" t="s">
        <v>1373</v>
      </c>
      <c r="DD19" s="386"/>
      <c r="DE19" s="50" t="s">
        <v>122</v>
      </c>
      <c r="DF19" s="385" t="s">
        <v>1374</v>
      </c>
      <c r="DG19" s="386"/>
      <c r="DH19" s="50" t="s">
        <v>123</v>
      </c>
      <c r="DI19" s="385"/>
      <c r="DJ19" s="386"/>
      <c r="DK19" s="50" t="s">
        <v>124</v>
      </c>
      <c r="DL19" s="385"/>
      <c r="DM19" s="386"/>
      <c r="DN19" s="50" t="s">
        <v>125</v>
      </c>
      <c r="DO19" s="385"/>
      <c r="DP19" s="386"/>
      <c r="DQ19" s="50" t="s">
        <v>646</v>
      </c>
      <c r="DR19" s="385"/>
      <c r="DS19" s="386"/>
      <c r="DT19" s="50" t="s">
        <v>647</v>
      </c>
      <c r="DU19" s="385"/>
      <c r="DV19" s="386"/>
      <c r="DW19" s="50" t="s">
        <v>393</v>
      </c>
      <c r="DX19" s="385"/>
      <c r="DY19" s="386"/>
      <c r="DZ19" s="50" t="s">
        <v>394</v>
      </c>
      <c r="EA19" s="385"/>
      <c r="EB19" s="386"/>
      <c r="EC19" s="50" t="s">
        <v>395</v>
      </c>
      <c r="ED19" s="393"/>
      <c r="EE19" s="386"/>
      <c r="EF19" s="85" t="s">
        <v>126</v>
      </c>
      <c r="EG19" s="385" t="s">
        <v>1375</v>
      </c>
      <c r="EH19" s="386"/>
      <c r="EI19" s="50" t="s">
        <v>127</v>
      </c>
      <c r="EJ19" s="385"/>
      <c r="EK19" s="386"/>
      <c r="EL19" s="50" t="s">
        <v>128</v>
      </c>
      <c r="EM19" s="385"/>
      <c r="EN19" s="386"/>
      <c r="EO19" s="50" t="s">
        <v>129</v>
      </c>
      <c r="EP19" s="385"/>
      <c r="EQ19" s="386"/>
      <c r="ER19" s="50" t="s">
        <v>130</v>
      </c>
      <c r="ES19" s="385"/>
      <c r="ET19" s="386"/>
      <c r="EU19" s="50" t="s">
        <v>131</v>
      </c>
      <c r="EV19" s="385"/>
      <c r="EW19" s="386"/>
      <c r="EX19" s="50" t="s">
        <v>396</v>
      </c>
      <c r="EY19" s="385"/>
      <c r="EZ19" s="386"/>
      <c r="FA19" s="50" t="s">
        <v>397</v>
      </c>
      <c r="FB19" s="385"/>
      <c r="FC19" s="386"/>
      <c r="FD19" s="50" t="s">
        <v>398</v>
      </c>
      <c r="FE19" s="385"/>
      <c r="FF19" s="386"/>
      <c r="FG19" s="50" t="s">
        <v>399</v>
      </c>
      <c r="FH19" s="385"/>
      <c r="FI19" s="386"/>
      <c r="FJ19" s="50" t="s">
        <v>400</v>
      </c>
      <c r="FK19" s="393"/>
      <c r="FL19" s="386"/>
      <c r="FM19" s="85" t="s">
        <v>132</v>
      </c>
      <c r="FN19" s="385"/>
      <c r="FO19" s="386"/>
      <c r="FP19" s="50" t="s">
        <v>133</v>
      </c>
      <c r="FQ19" s="385"/>
      <c r="FR19" s="386"/>
      <c r="FS19" s="50" t="s">
        <v>134</v>
      </c>
      <c r="FT19" s="385"/>
      <c r="FU19" s="386"/>
      <c r="FV19" s="50" t="s">
        <v>688</v>
      </c>
      <c r="FW19" s="385"/>
      <c r="FX19" s="386"/>
      <c r="FY19" s="50" t="s">
        <v>135</v>
      </c>
      <c r="FZ19" s="385"/>
      <c r="GA19" s="386"/>
      <c r="GB19" s="50" t="s">
        <v>136</v>
      </c>
      <c r="GC19" s="385"/>
      <c r="GD19" s="386"/>
      <c r="GE19" s="50" t="s">
        <v>401</v>
      </c>
      <c r="GF19" s="385"/>
      <c r="GG19" s="386"/>
      <c r="GH19" s="50" t="s">
        <v>402</v>
      </c>
      <c r="GI19" s="385"/>
      <c r="GJ19" s="386"/>
      <c r="GK19" s="50" t="s">
        <v>403</v>
      </c>
      <c r="GL19" s="385"/>
      <c r="GM19" s="386"/>
      <c r="GN19" s="50" t="s">
        <v>404</v>
      </c>
      <c r="GO19" s="385"/>
      <c r="GP19" s="386"/>
      <c r="GQ19" s="50" t="s">
        <v>400</v>
      </c>
      <c r="GR19" s="393"/>
      <c r="GS19" s="386"/>
      <c r="GT19" s="85" t="s">
        <v>137</v>
      </c>
      <c r="GU19" s="385"/>
      <c r="GV19" s="386"/>
      <c r="GW19" s="50" t="s">
        <v>138</v>
      </c>
      <c r="GX19" s="385"/>
      <c r="GY19" s="386"/>
      <c r="GZ19" s="50" t="s">
        <v>139</v>
      </c>
      <c r="HA19" s="385"/>
      <c r="HB19" s="386"/>
      <c r="HC19" s="50" t="s">
        <v>140</v>
      </c>
      <c r="HD19" s="385"/>
      <c r="HE19" s="386"/>
      <c r="HF19" s="50" t="s">
        <v>141</v>
      </c>
      <c r="HG19" s="385"/>
      <c r="HH19" s="386"/>
      <c r="HI19" s="50" t="s">
        <v>142</v>
      </c>
      <c r="HJ19" s="385"/>
      <c r="HK19" s="386"/>
      <c r="HL19" s="50" t="s">
        <v>405</v>
      </c>
      <c r="HM19" s="385"/>
      <c r="HN19" s="386"/>
      <c r="HO19" s="50" t="s">
        <v>406</v>
      </c>
      <c r="HP19" s="385"/>
      <c r="HQ19" s="386"/>
      <c r="HR19" s="50" t="s">
        <v>407</v>
      </c>
      <c r="HS19" s="385"/>
      <c r="HT19" s="386"/>
      <c r="HU19" s="50" t="s">
        <v>408</v>
      </c>
      <c r="HV19" s="385"/>
      <c r="HW19" s="386"/>
      <c r="HX19" s="50" t="s">
        <v>409</v>
      </c>
      <c r="HY19" s="393"/>
      <c r="HZ19" s="386"/>
    </row>
    <row r="20" spans="1:234" ht="30" customHeight="1" outlineLevel="1" thickBot="1">
      <c r="A20" s="422" t="s">
        <v>639</v>
      </c>
      <c r="B20" s="426"/>
      <c r="C20" s="426"/>
      <c r="D20" s="387" t="s">
        <v>1191</v>
      </c>
      <c r="E20" s="388"/>
      <c r="F20" s="389"/>
      <c r="G20" s="387" t="s">
        <v>658</v>
      </c>
      <c r="H20" s="388"/>
      <c r="I20" s="389"/>
      <c r="J20" s="387" t="s">
        <v>1191</v>
      </c>
      <c r="K20" s="388"/>
      <c r="L20" s="389"/>
      <c r="M20" s="387" t="s">
        <v>1191</v>
      </c>
      <c r="N20" s="388"/>
      <c r="O20" s="389"/>
      <c r="P20" s="387" t="s">
        <v>1191</v>
      </c>
      <c r="Q20" s="388"/>
      <c r="R20" s="389"/>
      <c r="S20" s="387" t="s">
        <v>1194</v>
      </c>
      <c r="T20" s="388"/>
      <c r="U20" s="389"/>
      <c r="V20" s="387" t="s">
        <v>1194</v>
      </c>
      <c r="W20" s="388"/>
      <c r="X20" s="389"/>
      <c r="Y20" s="387" t="s">
        <v>1713</v>
      </c>
      <c r="Z20" s="388"/>
      <c r="AA20" s="389"/>
      <c r="AB20" s="387" t="s">
        <v>1713</v>
      </c>
      <c r="AC20" s="388"/>
      <c r="AD20" s="389"/>
      <c r="AE20" s="387" t="s">
        <v>658</v>
      </c>
      <c r="AF20" s="388"/>
      <c r="AG20" s="389"/>
      <c r="AH20" s="387"/>
      <c r="AI20" s="388"/>
      <c r="AJ20" s="389"/>
      <c r="AK20" s="387"/>
      <c r="AL20" s="388"/>
      <c r="AM20" s="389"/>
      <c r="AN20" s="387"/>
      <c r="AO20" s="388"/>
      <c r="AP20" s="389"/>
      <c r="AQ20" s="387"/>
      <c r="AR20" s="388"/>
      <c r="AS20" s="389"/>
      <c r="AT20" s="387"/>
      <c r="AU20" s="388"/>
      <c r="AV20" s="389"/>
      <c r="AW20" s="387"/>
      <c r="AX20" s="388"/>
      <c r="AY20" s="389"/>
      <c r="AZ20" s="387"/>
      <c r="BA20" s="388"/>
      <c r="BB20" s="389"/>
      <c r="BC20" s="387"/>
      <c r="BD20" s="388"/>
      <c r="BE20" s="389"/>
      <c r="BF20" s="387"/>
      <c r="BG20" s="388"/>
      <c r="BH20" s="389"/>
      <c r="BI20" s="387"/>
      <c r="BJ20" s="388"/>
      <c r="BK20" s="389"/>
      <c r="BL20" s="387"/>
      <c r="BM20" s="388"/>
      <c r="BN20" s="389"/>
      <c r="BO20" s="387"/>
      <c r="BP20" s="388"/>
      <c r="BQ20" s="389"/>
      <c r="BR20" s="387"/>
      <c r="BS20" s="388"/>
      <c r="BT20" s="389"/>
      <c r="BU20" s="387"/>
      <c r="BV20" s="388"/>
      <c r="BW20" s="389"/>
      <c r="BX20" s="387"/>
      <c r="BY20" s="388"/>
      <c r="BZ20" s="389"/>
      <c r="CA20" s="387"/>
      <c r="CB20" s="388"/>
      <c r="CC20" s="389"/>
      <c r="CD20" s="387"/>
      <c r="CE20" s="388"/>
      <c r="CF20" s="389"/>
      <c r="CG20" s="387"/>
      <c r="CH20" s="388"/>
      <c r="CI20" s="389"/>
      <c r="CJ20" s="387"/>
      <c r="CK20" s="388"/>
      <c r="CL20" s="389"/>
      <c r="CM20" s="387"/>
      <c r="CN20" s="388"/>
      <c r="CO20" s="389"/>
      <c r="CP20" s="387"/>
      <c r="CQ20" s="388"/>
      <c r="CR20" s="389"/>
      <c r="CS20" s="387"/>
      <c r="CT20" s="388"/>
      <c r="CU20" s="389"/>
      <c r="CV20" s="387"/>
      <c r="CW20" s="388"/>
      <c r="CX20" s="389"/>
      <c r="CY20" s="387"/>
      <c r="CZ20" s="388"/>
      <c r="DA20" s="389"/>
      <c r="DB20" s="387"/>
      <c r="DC20" s="388"/>
      <c r="DD20" s="389"/>
      <c r="DE20" s="387"/>
      <c r="DF20" s="388"/>
      <c r="DG20" s="389"/>
      <c r="DH20" s="387"/>
      <c r="DI20" s="388"/>
      <c r="DJ20" s="389"/>
      <c r="DK20" s="387"/>
      <c r="DL20" s="388"/>
      <c r="DM20" s="389"/>
      <c r="DN20" s="387"/>
      <c r="DO20" s="388"/>
      <c r="DP20" s="389"/>
      <c r="DQ20" s="387"/>
      <c r="DR20" s="388"/>
      <c r="DS20" s="389"/>
      <c r="DT20" s="387"/>
      <c r="DU20" s="388"/>
      <c r="DV20" s="389"/>
      <c r="DW20" s="387"/>
      <c r="DX20" s="388"/>
      <c r="DY20" s="389"/>
      <c r="DZ20" s="387"/>
      <c r="EA20" s="388"/>
      <c r="EB20" s="389"/>
      <c r="EC20" s="387"/>
      <c r="ED20" s="388"/>
      <c r="EE20" s="389"/>
      <c r="EF20" s="387"/>
      <c r="EG20" s="388"/>
      <c r="EH20" s="389"/>
      <c r="EI20" s="387"/>
      <c r="EJ20" s="388"/>
      <c r="EK20" s="389"/>
      <c r="EL20" s="387"/>
      <c r="EM20" s="388"/>
      <c r="EN20" s="389"/>
      <c r="EO20" s="387"/>
      <c r="EP20" s="388"/>
      <c r="EQ20" s="389"/>
      <c r="ER20" s="387"/>
      <c r="ES20" s="388"/>
      <c r="ET20" s="389"/>
      <c r="EU20" s="387"/>
      <c r="EV20" s="388"/>
      <c r="EW20" s="389"/>
      <c r="EX20" s="387"/>
      <c r="EY20" s="388"/>
      <c r="EZ20" s="389"/>
      <c r="FA20" s="387"/>
      <c r="FB20" s="388"/>
      <c r="FC20" s="389"/>
      <c r="FD20" s="387"/>
      <c r="FE20" s="388"/>
      <c r="FF20" s="389"/>
      <c r="FG20" s="387"/>
      <c r="FH20" s="388"/>
      <c r="FI20" s="389"/>
      <c r="FJ20" s="387"/>
      <c r="FK20" s="388"/>
      <c r="FL20" s="389"/>
      <c r="FM20" s="387"/>
      <c r="FN20" s="388"/>
      <c r="FO20" s="389"/>
      <c r="FP20" s="387"/>
      <c r="FQ20" s="388"/>
      <c r="FR20" s="389"/>
      <c r="FS20" s="387"/>
      <c r="FT20" s="388"/>
      <c r="FU20" s="389"/>
      <c r="FV20" s="387"/>
      <c r="FW20" s="388"/>
      <c r="FX20" s="389"/>
      <c r="FY20" s="387"/>
      <c r="FZ20" s="388"/>
      <c r="GA20" s="389"/>
      <c r="GB20" s="387"/>
      <c r="GC20" s="388"/>
      <c r="GD20" s="389"/>
      <c r="GE20" s="387"/>
      <c r="GF20" s="388"/>
      <c r="GG20" s="389"/>
      <c r="GH20" s="387"/>
      <c r="GI20" s="388"/>
      <c r="GJ20" s="389"/>
      <c r="GK20" s="387"/>
      <c r="GL20" s="388"/>
      <c r="GM20" s="389"/>
      <c r="GN20" s="387"/>
      <c r="GO20" s="388"/>
      <c r="GP20" s="389"/>
      <c r="GQ20" s="387"/>
      <c r="GR20" s="388"/>
      <c r="GS20" s="389"/>
      <c r="GT20" s="387"/>
      <c r="GU20" s="388"/>
      <c r="GV20" s="389"/>
      <c r="GW20" s="387"/>
      <c r="GX20" s="388"/>
      <c r="GY20" s="389"/>
      <c r="GZ20" s="387"/>
      <c r="HA20" s="388"/>
      <c r="HB20" s="389"/>
      <c r="HC20" s="387"/>
      <c r="HD20" s="388"/>
      <c r="HE20" s="389"/>
      <c r="HF20" s="387"/>
      <c r="HG20" s="388"/>
      <c r="HH20" s="389"/>
      <c r="HI20" s="387"/>
      <c r="HJ20" s="388"/>
      <c r="HK20" s="389"/>
      <c r="HL20" s="387"/>
      <c r="HM20" s="388"/>
      <c r="HN20" s="389"/>
      <c r="HO20" s="387"/>
      <c r="HP20" s="388"/>
      <c r="HQ20" s="389"/>
      <c r="HR20" s="387"/>
      <c r="HS20" s="388"/>
      <c r="HT20" s="389"/>
      <c r="HU20" s="387"/>
      <c r="HV20" s="388"/>
      <c r="HW20" s="389"/>
      <c r="HX20" s="387"/>
      <c r="HY20" s="388"/>
      <c r="HZ20" s="389"/>
    </row>
    <row r="21" spans="1:234" ht="61.5" customHeight="1" outlineLevel="1" thickTop="1" thickBot="1">
      <c r="A21" s="423" t="s">
        <v>3098</v>
      </c>
      <c r="B21" s="424"/>
      <c r="C21" s="425"/>
      <c r="D21" s="247" t="s">
        <v>2895</v>
      </c>
      <c r="E21" s="151" t="s">
        <v>1749</v>
      </c>
      <c r="F21" s="152">
        <v>2938</v>
      </c>
      <c r="G21" s="248" t="s">
        <v>2895</v>
      </c>
      <c r="H21" s="151" t="s">
        <v>1749</v>
      </c>
      <c r="I21" s="152">
        <v>5331</v>
      </c>
      <c r="J21" s="248" t="s">
        <v>2895</v>
      </c>
      <c r="K21" s="151" t="s">
        <v>1749</v>
      </c>
      <c r="L21" s="152">
        <v>1988</v>
      </c>
      <c r="M21" s="248" t="s">
        <v>2895</v>
      </c>
      <c r="N21" s="151" t="s">
        <v>1749</v>
      </c>
      <c r="O21" s="152">
        <v>1500</v>
      </c>
      <c r="P21" s="248" t="s">
        <v>2895</v>
      </c>
      <c r="Q21" s="151" t="s">
        <v>1749</v>
      </c>
      <c r="R21" s="154">
        <v>1500</v>
      </c>
      <c r="S21" s="248" t="s">
        <v>2895</v>
      </c>
      <c r="T21" s="151" t="s">
        <v>1749</v>
      </c>
      <c r="U21" s="154">
        <v>850</v>
      </c>
      <c r="V21" s="248" t="s">
        <v>2895</v>
      </c>
      <c r="W21" s="151" t="s">
        <v>1749</v>
      </c>
      <c r="X21" s="152">
        <v>1080</v>
      </c>
      <c r="Y21" s="248" t="s">
        <v>2895</v>
      </c>
      <c r="Z21" s="155" t="s">
        <v>1749</v>
      </c>
      <c r="AA21" s="156">
        <v>29707</v>
      </c>
      <c r="AB21" s="247" t="s">
        <v>2895</v>
      </c>
      <c r="AC21" s="151" t="s">
        <v>1749</v>
      </c>
      <c r="AD21" s="152">
        <v>802</v>
      </c>
      <c r="AE21" s="248" t="s">
        <v>2895</v>
      </c>
      <c r="AF21" s="151" t="s">
        <v>1749</v>
      </c>
      <c r="AG21" s="152">
        <v>5321</v>
      </c>
      <c r="AH21" s="248"/>
      <c r="AI21" s="151" t="s">
        <v>1749</v>
      </c>
      <c r="AJ21" s="157"/>
      <c r="AK21" s="248"/>
      <c r="AL21" s="151" t="s">
        <v>1749</v>
      </c>
      <c r="AM21" s="157"/>
      <c r="AN21" s="248"/>
      <c r="AO21" s="151" t="s">
        <v>1749</v>
      </c>
      <c r="AP21" s="154"/>
      <c r="AQ21" s="248"/>
      <c r="AR21" s="151" t="s">
        <v>1749</v>
      </c>
      <c r="AS21" s="157"/>
      <c r="AT21" s="248"/>
      <c r="AU21" s="151" t="s">
        <v>1749</v>
      </c>
      <c r="AV21" s="154"/>
      <c r="AW21" s="248"/>
      <c r="AX21" s="151" t="s">
        <v>1749</v>
      </c>
      <c r="AY21" s="157"/>
      <c r="AZ21" s="248"/>
      <c r="BA21" s="151" t="s">
        <v>1749</v>
      </c>
      <c r="BB21" s="154"/>
      <c r="BC21" s="248"/>
      <c r="BD21" s="151" t="s">
        <v>1749</v>
      </c>
      <c r="BE21" s="157"/>
      <c r="BF21" s="248"/>
      <c r="BG21" s="151" t="s">
        <v>1749</v>
      </c>
      <c r="BH21" s="154"/>
      <c r="BI21" s="248"/>
      <c r="BJ21" s="151" t="s">
        <v>1749</v>
      </c>
      <c r="BK21" s="157"/>
      <c r="BL21" s="248"/>
      <c r="BM21" s="151" t="s">
        <v>1749</v>
      </c>
      <c r="BN21" s="154"/>
      <c r="BO21" s="248"/>
      <c r="BP21" s="151" t="s">
        <v>1749</v>
      </c>
      <c r="BQ21" s="157"/>
      <c r="BR21" s="248"/>
      <c r="BS21" s="151" t="s">
        <v>1749</v>
      </c>
      <c r="BT21" s="154"/>
      <c r="BU21" s="248"/>
      <c r="BV21" s="151" t="s">
        <v>1749</v>
      </c>
      <c r="BW21" s="157"/>
      <c r="BX21" s="248"/>
      <c r="BY21" s="151" t="s">
        <v>1749</v>
      </c>
      <c r="BZ21" s="154"/>
      <c r="CA21" s="248"/>
      <c r="CB21" s="151" t="s">
        <v>1749</v>
      </c>
      <c r="CC21" s="157"/>
      <c r="CD21" s="248"/>
      <c r="CE21" s="151" t="s">
        <v>1749</v>
      </c>
      <c r="CF21" s="154"/>
      <c r="CG21" s="248"/>
      <c r="CH21" s="151" t="s">
        <v>1749</v>
      </c>
      <c r="CI21" s="157"/>
      <c r="CJ21" s="248"/>
      <c r="CK21" s="151" t="s">
        <v>1749</v>
      </c>
      <c r="CL21" s="154"/>
      <c r="CM21" s="248"/>
      <c r="CN21" s="151" t="s">
        <v>1749</v>
      </c>
      <c r="CO21" s="157"/>
      <c r="CP21" s="248"/>
      <c r="CQ21" s="151" t="s">
        <v>1749</v>
      </c>
      <c r="CR21" s="154"/>
      <c r="CS21" s="248"/>
      <c r="CT21" s="151" t="s">
        <v>1749</v>
      </c>
      <c r="CU21" s="157"/>
      <c r="CV21" s="248"/>
      <c r="CW21" s="151" t="s">
        <v>1749</v>
      </c>
      <c r="CX21" s="154"/>
      <c r="CY21" s="248"/>
      <c r="CZ21" s="151" t="s">
        <v>1749</v>
      </c>
      <c r="DA21" s="157"/>
      <c r="DB21" s="248"/>
      <c r="DC21" s="151" t="s">
        <v>1749</v>
      </c>
      <c r="DD21" s="154"/>
      <c r="DE21" s="248"/>
      <c r="DF21" s="151" t="s">
        <v>1749</v>
      </c>
      <c r="DG21" s="157"/>
      <c r="DH21" s="248"/>
      <c r="DI21" s="151" t="s">
        <v>1749</v>
      </c>
      <c r="DJ21" s="154"/>
      <c r="DK21" s="248"/>
      <c r="DL21" s="151" t="s">
        <v>1749</v>
      </c>
      <c r="DM21" s="157"/>
      <c r="DN21" s="248"/>
      <c r="DO21" s="151" t="s">
        <v>1749</v>
      </c>
      <c r="DP21" s="154"/>
      <c r="DQ21" s="248"/>
      <c r="DR21" s="151" t="s">
        <v>1749</v>
      </c>
      <c r="DS21" s="157"/>
      <c r="DT21" s="248"/>
      <c r="DU21" s="151" t="s">
        <v>1749</v>
      </c>
      <c r="DV21" s="154"/>
      <c r="DW21" s="248"/>
      <c r="DX21" s="151" t="s">
        <v>1749</v>
      </c>
      <c r="DY21" s="157"/>
      <c r="DZ21" s="248"/>
      <c r="EA21" s="151" t="s">
        <v>1749</v>
      </c>
      <c r="EB21" s="154"/>
      <c r="EC21" s="248"/>
      <c r="ED21" s="151" t="s">
        <v>1749</v>
      </c>
      <c r="EE21" s="157"/>
      <c r="EF21" s="248"/>
      <c r="EG21" s="151" t="s">
        <v>1749</v>
      </c>
      <c r="EH21" s="154"/>
      <c r="EI21" s="248"/>
      <c r="EJ21" s="151" t="s">
        <v>1749</v>
      </c>
      <c r="EK21" s="157"/>
      <c r="EL21" s="248"/>
      <c r="EM21" s="151" t="s">
        <v>1749</v>
      </c>
      <c r="EN21" s="154"/>
      <c r="EO21" s="248"/>
      <c r="EP21" s="151" t="s">
        <v>1749</v>
      </c>
      <c r="EQ21" s="157"/>
      <c r="ER21" s="248"/>
      <c r="ES21" s="151" t="s">
        <v>1749</v>
      </c>
      <c r="ET21" s="154"/>
      <c r="EU21" s="248"/>
      <c r="EV21" s="151" t="s">
        <v>1749</v>
      </c>
      <c r="EW21" s="157"/>
      <c r="EX21" s="248"/>
      <c r="EY21" s="151" t="s">
        <v>1749</v>
      </c>
      <c r="EZ21" s="154"/>
      <c r="FA21" s="248"/>
      <c r="FB21" s="151" t="s">
        <v>1749</v>
      </c>
      <c r="FC21" s="157"/>
      <c r="FD21" s="248"/>
      <c r="FE21" s="151" t="s">
        <v>1749</v>
      </c>
      <c r="FF21" s="154"/>
      <c r="FG21" s="248"/>
      <c r="FH21" s="151" t="s">
        <v>1749</v>
      </c>
      <c r="FI21" s="157"/>
      <c r="FJ21" s="248"/>
      <c r="FK21" s="151" t="s">
        <v>1749</v>
      </c>
      <c r="FL21" s="154"/>
      <c r="FM21" s="248"/>
      <c r="FN21" s="151" t="s">
        <v>1749</v>
      </c>
      <c r="FO21" s="157"/>
      <c r="FP21" s="248"/>
      <c r="FQ21" s="151" t="s">
        <v>1749</v>
      </c>
      <c r="FR21" s="154"/>
      <c r="FS21" s="248"/>
      <c r="FT21" s="151" t="s">
        <v>1749</v>
      </c>
      <c r="FU21" s="157"/>
      <c r="FV21" s="248"/>
      <c r="FW21" s="151" t="s">
        <v>1749</v>
      </c>
      <c r="FX21" s="154"/>
      <c r="FY21" s="248"/>
      <c r="FZ21" s="151" t="s">
        <v>1749</v>
      </c>
      <c r="GA21" s="157"/>
      <c r="GB21" s="248"/>
      <c r="GC21" s="151" t="s">
        <v>1749</v>
      </c>
      <c r="GD21" s="154"/>
      <c r="GE21" s="248"/>
      <c r="GF21" s="151" t="s">
        <v>1749</v>
      </c>
      <c r="GG21" s="157"/>
      <c r="GH21" s="248"/>
      <c r="GI21" s="151" t="s">
        <v>1749</v>
      </c>
      <c r="GJ21" s="154"/>
      <c r="GK21" s="248"/>
      <c r="GL21" s="151" t="s">
        <v>1749</v>
      </c>
      <c r="GM21" s="157"/>
      <c r="GN21" s="248"/>
      <c r="GO21" s="151" t="s">
        <v>1749</v>
      </c>
      <c r="GP21" s="154"/>
      <c r="GQ21" s="248"/>
      <c r="GR21" s="151" t="s">
        <v>1749</v>
      </c>
      <c r="GS21" s="157"/>
      <c r="GT21" s="248"/>
      <c r="GU21" s="151" t="s">
        <v>1749</v>
      </c>
      <c r="GV21" s="154"/>
      <c r="GW21" s="248"/>
      <c r="GX21" s="151" t="s">
        <v>1749</v>
      </c>
      <c r="GY21" s="157"/>
      <c r="GZ21" s="248"/>
      <c r="HA21" s="151" t="s">
        <v>1749</v>
      </c>
      <c r="HB21" s="154"/>
      <c r="HC21" s="248"/>
      <c r="HD21" s="151" t="s">
        <v>1749</v>
      </c>
      <c r="HE21" s="157"/>
      <c r="HF21" s="248"/>
      <c r="HG21" s="151" t="s">
        <v>1749</v>
      </c>
      <c r="HH21" s="154"/>
      <c r="HI21" s="248"/>
      <c r="HJ21" s="151" t="s">
        <v>1749</v>
      </c>
      <c r="HK21" s="157"/>
      <c r="HL21" s="248"/>
      <c r="HM21" s="151" t="s">
        <v>1749</v>
      </c>
      <c r="HN21" s="154"/>
      <c r="HO21" s="248"/>
      <c r="HP21" s="151" t="s">
        <v>1749</v>
      </c>
      <c r="HQ21" s="157"/>
      <c r="HR21" s="248"/>
      <c r="HS21" s="151" t="s">
        <v>1749</v>
      </c>
      <c r="HT21" s="154"/>
      <c r="HU21" s="248"/>
      <c r="HV21" s="151" t="s">
        <v>1749</v>
      </c>
      <c r="HW21" s="157"/>
      <c r="HX21" s="248"/>
      <c r="HY21" s="151" t="s">
        <v>1749</v>
      </c>
      <c r="HZ21" s="154"/>
    </row>
    <row r="22" spans="1:234" s="192" customFormat="1" ht="39.75" customHeight="1" thickTop="1" thickBot="1">
      <c r="A22" s="471" t="s">
        <v>633</v>
      </c>
      <c r="B22" s="472"/>
      <c r="C22" s="473"/>
      <c r="D22" s="185" t="s">
        <v>735</v>
      </c>
      <c r="E22" s="186" t="s">
        <v>736</v>
      </c>
      <c r="F22" s="186" t="s">
        <v>737</v>
      </c>
      <c r="G22" s="187" t="s">
        <v>738</v>
      </c>
      <c r="H22" s="187" t="s">
        <v>739</v>
      </c>
      <c r="I22" s="187" t="s">
        <v>740</v>
      </c>
      <c r="J22" s="187" t="s">
        <v>741</v>
      </c>
      <c r="K22" s="187" t="s">
        <v>742</v>
      </c>
      <c r="L22" s="187" t="s">
        <v>743</v>
      </c>
      <c r="M22" s="187" t="s">
        <v>744</v>
      </c>
      <c r="N22" s="187" t="s">
        <v>745</v>
      </c>
      <c r="O22" s="187" t="s">
        <v>746</v>
      </c>
      <c r="P22" s="187" t="s">
        <v>747</v>
      </c>
      <c r="Q22" s="187" t="s">
        <v>748</v>
      </c>
      <c r="R22" s="187" t="s">
        <v>749</v>
      </c>
      <c r="S22" s="187" t="s">
        <v>750</v>
      </c>
      <c r="T22" s="188" t="s">
        <v>751</v>
      </c>
      <c r="U22" s="188" t="s">
        <v>752</v>
      </c>
      <c r="V22" s="188" t="s">
        <v>753</v>
      </c>
      <c r="W22" s="188" t="s">
        <v>754</v>
      </c>
      <c r="X22" s="188" t="s">
        <v>755</v>
      </c>
      <c r="Y22" s="188" t="s">
        <v>756</v>
      </c>
      <c r="Z22" s="188" t="s">
        <v>757</v>
      </c>
      <c r="AA22" s="187" t="s">
        <v>758</v>
      </c>
      <c r="AB22" s="189" t="s">
        <v>759</v>
      </c>
      <c r="AC22" s="188" t="s">
        <v>760</v>
      </c>
      <c r="AD22" s="188" t="s">
        <v>761</v>
      </c>
      <c r="AE22" s="188" t="s">
        <v>762</v>
      </c>
      <c r="AF22" s="188" t="s">
        <v>763</v>
      </c>
      <c r="AG22" s="188" t="s">
        <v>1704</v>
      </c>
      <c r="AH22" s="188" t="s">
        <v>764</v>
      </c>
      <c r="AI22" s="188" t="s">
        <v>765</v>
      </c>
      <c r="AJ22" s="190" t="s">
        <v>1751</v>
      </c>
      <c r="AK22" s="186" t="s">
        <v>2406</v>
      </c>
      <c r="AL22" s="186" t="s">
        <v>2407</v>
      </c>
      <c r="AM22" s="186" t="s">
        <v>2408</v>
      </c>
      <c r="AN22" s="191" t="s">
        <v>2217</v>
      </c>
      <c r="AO22" s="187" t="s">
        <v>2219</v>
      </c>
      <c r="AP22" s="187" t="s">
        <v>2220</v>
      </c>
      <c r="AQ22" s="187" t="s">
        <v>2222</v>
      </c>
      <c r="AR22" s="187" t="s">
        <v>2224</v>
      </c>
      <c r="AS22" s="187" t="s">
        <v>2226</v>
      </c>
      <c r="AT22" s="187" t="s">
        <v>2227</v>
      </c>
      <c r="AU22" s="187" t="s">
        <v>2228</v>
      </c>
      <c r="AV22" s="187" t="s">
        <v>2229</v>
      </c>
      <c r="AW22" s="187" t="s">
        <v>2230</v>
      </c>
      <c r="AX22" s="187" t="s">
        <v>2232</v>
      </c>
      <c r="AY22" s="187" t="s">
        <v>2234</v>
      </c>
      <c r="AZ22" s="187" t="s">
        <v>2236</v>
      </c>
      <c r="BA22" s="188" t="s">
        <v>2238</v>
      </c>
      <c r="BB22" s="188" t="s">
        <v>2240</v>
      </c>
      <c r="BC22" s="188" t="s">
        <v>2242</v>
      </c>
      <c r="BD22" s="188" t="s">
        <v>2244</v>
      </c>
      <c r="BE22" s="188" t="s">
        <v>2246</v>
      </c>
      <c r="BF22" s="188" t="s">
        <v>2248</v>
      </c>
      <c r="BG22" s="188" t="s">
        <v>2250</v>
      </c>
      <c r="BH22" s="188" t="s">
        <v>2251</v>
      </c>
      <c r="BI22" s="187" t="s">
        <v>2252</v>
      </c>
      <c r="BJ22" s="188" t="s">
        <v>2253</v>
      </c>
      <c r="BK22" s="188" t="s">
        <v>2254</v>
      </c>
      <c r="BL22" s="188" t="s">
        <v>2255</v>
      </c>
      <c r="BM22" s="188" t="s">
        <v>2256</v>
      </c>
      <c r="BN22" s="188" t="s">
        <v>2307</v>
      </c>
      <c r="BO22" s="188" t="s">
        <v>2257</v>
      </c>
      <c r="BP22" s="187" t="s">
        <v>2258</v>
      </c>
      <c r="BQ22" s="190" t="s">
        <v>1751</v>
      </c>
      <c r="BR22" s="186" t="s">
        <v>2409</v>
      </c>
      <c r="BS22" s="186" t="s">
        <v>2410</v>
      </c>
      <c r="BT22" s="186" t="s">
        <v>2411</v>
      </c>
      <c r="BU22" s="187" t="s">
        <v>2312</v>
      </c>
      <c r="BV22" s="187" t="s">
        <v>2314</v>
      </c>
      <c r="BW22" s="187" t="s">
        <v>2316</v>
      </c>
      <c r="BX22" s="187" t="s">
        <v>2317</v>
      </c>
      <c r="BY22" s="187" t="s">
        <v>2319</v>
      </c>
      <c r="BZ22" s="187" t="s">
        <v>2321</v>
      </c>
      <c r="CA22" s="187" t="s">
        <v>2323</v>
      </c>
      <c r="CB22" s="187" t="s">
        <v>2325</v>
      </c>
      <c r="CC22" s="187" t="s">
        <v>2327</v>
      </c>
      <c r="CD22" s="187" t="s">
        <v>2329</v>
      </c>
      <c r="CE22" s="187" t="s">
        <v>2331</v>
      </c>
      <c r="CF22" s="187" t="s">
        <v>2333</v>
      </c>
      <c r="CG22" s="187" t="s">
        <v>2335</v>
      </c>
      <c r="CH22" s="188" t="s">
        <v>2337</v>
      </c>
      <c r="CI22" s="188" t="s">
        <v>2339</v>
      </c>
      <c r="CJ22" s="188" t="s">
        <v>2341</v>
      </c>
      <c r="CK22" s="188" t="s">
        <v>2343</v>
      </c>
      <c r="CL22" s="188" t="s">
        <v>2345</v>
      </c>
      <c r="CM22" s="188" t="s">
        <v>2347</v>
      </c>
      <c r="CN22" s="188" t="s">
        <v>2349</v>
      </c>
      <c r="CO22" s="188" t="s">
        <v>2351</v>
      </c>
      <c r="CP22" s="187" t="s">
        <v>2353</v>
      </c>
      <c r="CQ22" s="188" t="s">
        <v>2355</v>
      </c>
      <c r="CR22" s="188" t="s">
        <v>2357</v>
      </c>
      <c r="CS22" s="188" t="s">
        <v>2359</v>
      </c>
      <c r="CT22" s="188" t="s">
        <v>2361</v>
      </c>
      <c r="CU22" s="188" t="s">
        <v>1703</v>
      </c>
      <c r="CV22" s="188" t="s">
        <v>2364</v>
      </c>
      <c r="CW22" s="188" t="s">
        <v>2366</v>
      </c>
      <c r="CX22" s="190" t="s">
        <v>1751</v>
      </c>
      <c r="CY22" s="186" t="s">
        <v>2412</v>
      </c>
      <c r="CZ22" s="186" t="s">
        <v>2413</v>
      </c>
      <c r="DA22" s="186" t="s">
        <v>2414</v>
      </c>
      <c r="DB22" s="187" t="s">
        <v>2434</v>
      </c>
      <c r="DC22" s="187" t="s">
        <v>2436</v>
      </c>
      <c r="DD22" s="187" t="s">
        <v>2438</v>
      </c>
      <c r="DE22" s="187" t="s">
        <v>2440</v>
      </c>
      <c r="DF22" s="187" t="s">
        <v>2441</v>
      </c>
      <c r="DG22" s="187" t="s">
        <v>2443</v>
      </c>
      <c r="DH22" s="187" t="s">
        <v>2445</v>
      </c>
      <c r="DI22" s="187" t="s">
        <v>2447</v>
      </c>
      <c r="DJ22" s="187" t="s">
        <v>1036</v>
      </c>
      <c r="DK22" s="187" t="s">
        <v>1038</v>
      </c>
      <c r="DL22" s="187" t="s">
        <v>1040</v>
      </c>
      <c r="DM22" s="187" t="s">
        <v>1042</v>
      </c>
      <c r="DN22" s="187" t="s">
        <v>1044</v>
      </c>
      <c r="DO22" s="188" t="s">
        <v>1046</v>
      </c>
      <c r="DP22" s="188" t="s">
        <v>1048</v>
      </c>
      <c r="DQ22" s="188" t="s">
        <v>1050</v>
      </c>
      <c r="DR22" s="188" t="s">
        <v>1052</v>
      </c>
      <c r="DS22" s="188" t="s">
        <v>1054</v>
      </c>
      <c r="DT22" s="188" t="s">
        <v>1056</v>
      </c>
      <c r="DU22" s="188" t="s">
        <v>1058</v>
      </c>
      <c r="DV22" s="188" t="s">
        <v>1060</v>
      </c>
      <c r="DW22" s="187" t="s">
        <v>1062</v>
      </c>
      <c r="DX22" s="188" t="s">
        <v>1064</v>
      </c>
      <c r="DY22" s="188" t="s">
        <v>1066</v>
      </c>
      <c r="DZ22" s="188" t="s">
        <v>1068</v>
      </c>
      <c r="EA22" s="188" t="s">
        <v>1070</v>
      </c>
      <c r="EB22" s="188" t="s">
        <v>1697</v>
      </c>
      <c r="EC22" s="188" t="s">
        <v>1073</v>
      </c>
      <c r="ED22" s="188" t="s">
        <v>1075</v>
      </c>
      <c r="EE22" s="190" t="s">
        <v>1751</v>
      </c>
      <c r="EF22" s="186" t="s">
        <v>2415</v>
      </c>
      <c r="EG22" s="186" t="s">
        <v>2416</v>
      </c>
      <c r="EH22" s="186" t="s">
        <v>2417</v>
      </c>
      <c r="EI22" s="187" t="s">
        <v>3293</v>
      </c>
      <c r="EJ22" s="187" t="s">
        <v>3295</v>
      </c>
      <c r="EK22" s="187" t="s">
        <v>3297</v>
      </c>
      <c r="EL22" s="187" t="s">
        <v>3299</v>
      </c>
      <c r="EM22" s="187" t="s">
        <v>3301</v>
      </c>
      <c r="EN22" s="187" t="s">
        <v>3302</v>
      </c>
      <c r="EO22" s="187" t="s">
        <v>3304</v>
      </c>
      <c r="EP22" s="187" t="s">
        <v>3306</v>
      </c>
      <c r="EQ22" s="187" t="s">
        <v>3308</v>
      </c>
      <c r="ER22" s="187" t="s">
        <v>3310</v>
      </c>
      <c r="ES22" s="187" t="s">
        <v>3312</v>
      </c>
      <c r="ET22" s="187" t="s">
        <v>3314</v>
      </c>
      <c r="EU22" s="187" t="s">
        <v>1677</v>
      </c>
      <c r="EV22" s="188" t="s">
        <v>1679</v>
      </c>
      <c r="EW22" s="188" t="s">
        <v>1681</v>
      </c>
      <c r="EX22" s="188" t="s">
        <v>1683</v>
      </c>
      <c r="EY22" s="188" t="s">
        <v>1685</v>
      </c>
      <c r="EZ22" s="188" t="s">
        <v>1687</v>
      </c>
      <c r="FA22" s="188" t="s">
        <v>1689</v>
      </c>
      <c r="FB22" s="188" t="s">
        <v>1691</v>
      </c>
      <c r="FC22" s="188" t="s">
        <v>1693</v>
      </c>
      <c r="FD22" s="187" t="s">
        <v>2688</v>
      </c>
      <c r="FE22" s="188" t="s">
        <v>2690</v>
      </c>
      <c r="FF22" s="188" t="s">
        <v>2692</v>
      </c>
      <c r="FG22" s="188" t="s">
        <v>2694</v>
      </c>
      <c r="FH22" s="188" t="s">
        <v>2696</v>
      </c>
      <c r="FI22" s="188" t="s">
        <v>1698</v>
      </c>
      <c r="FJ22" s="188" t="s">
        <v>2699</v>
      </c>
      <c r="FK22" s="188" t="s">
        <v>2701</v>
      </c>
      <c r="FL22" s="190" t="s">
        <v>1751</v>
      </c>
      <c r="FM22" s="186" t="s">
        <v>2418</v>
      </c>
      <c r="FN22" s="186" t="s">
        <v>2419</v>
      </c>
      <c r="FO22" s="186" t="s">
        <v>2419</v>
      </c>
      <c r="FP22" s="187" t="s">
        <v>2747</v>
      </c>
      <c r="FQ22" s="187" t="s">
        <v>2749</v>
      </c>
      <c r="FR22" s="187" t="s">
        <v>2751</v>
      </c>
      <c r="FS22" s="187" t="s">
        <v>2753</v>
      </c>
      <c r="FT22" s="187" t="s">
        <v>2755</v>
      </c>
      <c r="FU22" s="187" t="s">
        <v>2757</v>
      </c>
      <c r="FV22" s="187" t="s">
        <v>2759</v>
      </c>
      <c r="FW22" s="187" t="s">
        <v>2761</v>
      </c>
      <c r="FX22" s="187" t="s">
        <v>2763</v>
      </c>
      <c r="FY22" s="187" t="s">
        <v>2765</v>
      </c>
      <c r="FZ22" s="187" t="s">
        <v>2767</v>
      </c>
      <c r="GA22" s="187" t="s">
        <v>2769</v>
      </c>
      <c r="GB22" s="187" t="s">
        <v>2771</v>
      </c>
      <c r="GC22" s="188" t="s">
        <v>2773</v>
      </c>
      <c r="GD22" s="188" t="s">
        <v>2775</v>
      </c>
      <c r="GE22" s="188" t="s">
        <v>2777</v>
      </c>
      <c r="GF22" s="188" t="s">
        <v>2779</v>
      </c>
      <c r="GG22" s="188" t="s">
        <v>2781</v>
      </c>
      <c r="GH22" s="188" t="s">
        <v>2783</v>
      </c>
      <c r="GI22" s="188" t="s">
        <v>2785</v>
      </c>
      <c r="GJ22" s="188" t="s">
        <v>2787</v>
      </c>
      <c r="GK22" s="187" t="s">
        <v>2789</v>
      </c>
      <c r="GL22" s="188" t="s">
        <v>2791</v>
      </c>
      <c r="GM22" s="188" t="s">
        <v>2793</v>
      </c>
      <c r="GN22" s="188" t="s">
        <v>2795</v>
      </c>
      <c r="GO22" s="188" t="s">
        <v>2797</v>
      </c>
      <c r="GP22" s="188" t="s">
        <v>1699</v>
      </c>
      <c r="GQ22" s="188" t="s">
        <v>2800</v>
      </c>
      <c r="GR22" s="188" t="s">
        <v>2802</v>
      </c>
      <c r="GS22" s="190" t="s">
        <v>1751</v>
      </c>
      <c r="GT22" s="186" t="s">
        <v>2421</v>
      </c>
      <c r="GU22" s="186" t="s">
        <v>2422</v>
      </c>
      <c r="GV22" s="186" t="s">
        <v>2423</v>
      </c>
      <c r="GW22" s="187" t="s">
        <v>2852</v>
      </c>
      <c r="GX22" s="187" t="s">
        <v>2854</v>
      </c>
      <c r="GY22" s="187" t="s">
        <v>2856</v>
      </c>
      <c r="GZ22" s="187" t="s">
        <v>2858</v>
      </c>
      <c r="HA22" s="187" t="s">
        <v>2860</v>
      </c>
      <c r="HB22" s="187" t="s">
        <v>2862</v>
      </c>
      <c r="HC22" s="187" t="s">
        <v>2864</v>
      </c>
      <c r="HD22" s="187" t="s">
        <v>2866</v>
      </c>
      <c r="HE22" s="187" t="s">
        <v>2868</v>
      </c>
      <c r="HF22" s="187" t="s">
        <v>2870</v>
      </c>
      <c r="HG22" s="187" t="s">
        <v>2872</v>
      </c>
      <c r="HH22" s="187" t="s">
        <v>2874</v>
      </c>
      <c r="HI22" s="187" t="s">
        <v>2876</v>
      </c>
      <c r="HJ22" s="188" t="s">
        <v>2878</v>
      </c>
      <c r="HK22" s="188" t="s">
        <v>2880</v>
      </c>
      <c r="HL22" s="188" t="s">
        <v>1801</v>
      </c>
      <c r="HM22" s="188" t="s">
        <v>1803</v>
      </c>
      <c r="HN22" s="188" t="s">
        <v>1805</v>
      </c>
      <c r="HO22" s="188" t="s">
        <v>1807</v>
      </c>
      <c r="HP22" s="188" t="s">
        <v>1809</v>
      </c>
      <c r="HQ22" s="188" t="s">
        <v>1811</v>
      </c>
      <c r="HR22" s="188" t="s">
        <v>1813</v>
      </c>
      <c r="HS22" s="188" t="s">
        <v>1815</v>
      </c>
      <c r="HT22" s="188" t="s">
        <v>1817</v>
      </c>
      <c r="HU22" s="188" t="s">
        <v>1819</v>
      </c>
      <c r="HV22" s="188" t="s">
        <v>1821</v>
      </c>
      <c r="HW22" s="188" t="s">
        <v>1700</v>
      </c>
      <c r="HX22" s="188" t="s">
        <v>1824</v>
      </c>
      <c r="HY22" s="188" t="s">
        <v>1826</v>
      </c>
      <c r="HZ22" s="190" t="s">
        <v>1751</v>
      </c>
    </row>
    <row r="23" spans="1:234" ht="343.5" customHeight="1" thickBot="1">
      <c r="A23" s="422" t="s">
        <v>3099</v>
      </c>
      <c r="B23" s="403"/>
      <c r="C23" s="404"/>
      <c r="D23" s="135" t="s">
        <v>1376</v>
      </c>
      <c r="E23" s="136" t="s">
        <v>1377</v>
      </c>
      <c r="F23" s="137" t="s">
        <v>1377</v>
      </c>
      <c r="G23" s="235" t="s">
        <v>1378</v>
      </c>
      <c r="H23" s="236" t="s">
        <v>1379</v>
      </c>
      <c r="I23" s="139" t="s">
        <v>1380</v>
      </c>
      <c r="J23" s="139" t="s">
        <v>1381</v>
      </c>
      <c r="K23" s="139" t="s">
        <v>1382</v>
      </c>
      <c r="L23" s="139" t="s">
        <v>1383</v>
      </c>
      <c r="M23" s="139" t="s">
        <v>1384</v>
      </c>
      <c r="N23" s="139" t="s">
        <v>1385</v>
      </c>
      <c r="O23" s="139" t="s">
        <v>1386</v>
      </c>
      <c r="P23" s="139" t="s">
        <v>1387</v>
      </c>
      <c r="Q23" s="139" t="s">
        <v>1388</v>
      </c>
      <c r="R23" s="139" t="s">
        <v>1389</v>
      </c>
      <c r="S23" s="139" t="s">
        <v>1390</v>
      </c>
      <c r="T23" s="140" t="s">
        <v>1391</v>
      </c>
      <c r="U23" s="140" t="s">
        <v>1392</v>
      </c>
      <c r="V23" s="140" t="s">
        <v>1393</v>
      </c>
      <c r="W23" s="140" t="s">
        <v>1394</v>
      </c>
      <c r="X23" s="140" t="s">
        <v>1395</v>
      </c>
      <c r="Y23" s="140" t="s">
        <v>1396</v>
      </c>
      <c r="Z23" s="140" t="s">
        <v>1397</v>
      </c>
      <c r="AA23" s="139" t="s">
        <v>1398</v>
      </c>
      <c r="AB23" s="138" t="s">
        <v>1399</v>
      </c>
      <c r="AC23" s="140" t="s">
        <v>1400</v>
      </c>
      <c r="AD23" s="140" t="s">
        <v>1380</v>
      </c>
      <c r="AE23" s="140"/>
      <c r="AF23" s="140"/>
      <c r="AG23" s="140"/>
      <c r="AH23" s="140"/>
      <c r="AI23" s="140"/>
      <c r="AJ23" s="100"/>
      <c r="AK23" s="141" t="s">
        <v>1401</v>
      </c>
      <c r="AL23" s="136" t="s">
        <v>1401</v>
      </c>
      <c r="AM23" s="137" t="s">
        <v>1401</v>
      </c>
      <c r="AN23" s="138" t="s">
        <v>1402</v>
      </c>
      <c r="AO23" s="139" t="s">
        <v>1403</v>
      </c>
      <c r="AP23" s="139" t="s">
        <v>1404</v>
      </c>
      <c r="AQ23" s="139" t="s">
        <v>1405</v>
      </c>
      <c r="AR23" s="139" t="s">
        <v>1406</v>
      </c>
      <c r="AS23" s="139" t="s">
        <v>1407</v>
      </c>
      <c r="AT23" s="139" t="s">
        <v>1408</v>
      </c>
      <c r="AU23" s="139" t="s">
        <v>1409</v>
      </c>
      <c r="AV23" s="139" t="s">
        <v>1410</v>
      </c>
      <c r="AW23" s="139" t="s">
        <v>1411</v>
      </c>
      <c r="AX23" s="139" t="s">
        <v>1412</v>
      </c>
      <c r="AY23" s="139" t="s">
        <v>1413</v>
      </c>
      <c r="AZ23" s="139" t="s">
        <v>1414</v>
      </c>
      <c r="BA23" s="140" t="s">
        <v>3139</v>
      </c>
      <c r="BB23" s="140" t="s">
        <v>3140</v>
      </c>
      <c r="BC23" s="140" t="s">
        <v>3141</v>
      </c>
      <c r="BD23" s="140" t="s">
        <v>3142</v>
      </c>
      <c r="BE23" s="140" t="s">
        <v>3143</v>
      </c>
      <c r="BF23" s="140" t="s">
        <v>3144</v>
      </c>
      <c r="BG23" s="140" t="s">
        <v>3145</v>
      </c>
      <c r="BH23" s="140" t="s">
        <v>3146</v>
      </c>
      <c r="BI23" s="139" t="s">
        <v>3620</v>
      </c>
      <c r="BJ23" s="140" t="s">
        <v>3621</v>
      </c>
      <c r="BK23" s="140" t="s">
        <v>3147</v>
      </c>
      <c r="BL23" s="140"/>
      <c r="BM23" s="140"/>
      <c r="BN23" s="140"/>
      <c r="BO23" s="140"/>
      <c r="BP23" s="140"/>
      <c r="BQ23" s="100"/>
      <c r="BR23" s="141" t="s">
        <v>3148</v>
      </c>
      <c r="BS23" s="136" t="s">
        <v>3148</v>
      </c>
      <c r="BT23" s="137" t="s">
        <v>3148</v>
      </c>
      <c r="BU23" s="138" t="s">
        <v>1396</v>
      </c>
      <c r="BV23" s="139" t="s">
        <v>1397</v>
      </c>
      <c r="BW23" s="139" t="s">
        <v>1398</v>
      </c>
      <c r="BX23" s="139" t="s">
        <v>3149</v>
      </c>
      <c r="BY23" s="139" t="s">
        <v>3622</v>
      </c>
      <c r="BZ23" s="139" t="s">
        <v>3150</v>
      </c>
      <c r="CA23" s="139" t="s">
        <v>3582</v>
      </c>
      <c r="CB23" s="139" t="s">
        <v>3151</v>
      </c>
      <c r="CC23" s="139" t="s">
        <v>3152</v>
      </c>
      <c r="CD23" s="139"/>
      <c r="CE23" s="139"/>
      <c r="CF23" s="139"/>
      <c r="CG23" s="139"/>
      <c r="CH23" s="140"/>
      <c r="CI23" s="140"/>
      <c r="CJ23" s="140"/>
      <c r="CK23" s="140"/>
      <c r="CL23" s="140"/>
      <c r="CM23" s="140"/>
      <c r="CN23" s="140"/>
      <c r="CO23" s="140"/>
      <c r="CP23" s="139"/>
      <c r="CQ23" s="140"/>
      <c r="CR23" s="140"/>
      <c r="CS23" s="140"/>
      <c r="CT23" s="140"/>
      <c r="CU23" s="140"/>
      <c r="CV23" s="140"/>
      <c r="CW23" s="140"/>
      <c r="CX23" s="100"/>
      <c r="CY23" s="141" t="s">
        <v>3153</v>
      </c>
      <c r="CZ23" s="136" t="s">
        <v>3153</v>
      </c>
      <c r="DA23" s="137" t="s">
        <v>3153</v>
      </c>
      <c r="DB23" s="138" t="s">
        <v>3154</v>
      </c>
      <c r="DC23" s="139" t="s">
        <v>3324</v>
      </c>
      <c r="DD23" s="139" t="s">
        <v>3325</v>
      </c>
      <c r="DE23" s="139" t="s">
        <v>3326</v>
      </c>
      <c r="DF23" s="139" t="s">
        <v>3327</v>
      </c>
      <c r="DG23" s="139" t="s">
        <v>3328</v>
      </c>
      <c r="DH23" s="139" t="s">
        <v>3329</v>
      </c>
      <c r="DI23" s="139" t="s">
        <v>3330</v>
      </c>
      <c r="DJ23" s="139" t="s">
        <v>3331</v>
      </c>
      <c r="DK23" s="139"/>
      <c r="DL23" s="139"/>
      <c r="DM23" s="139"/>
      <c r="DN23" s="139"/>
      <c r="DO23" s="140"/>
      <c r="DP23" s="140"/>
      <c r="DQ23" s="140"/>
      <c r="DR23" s="140"/>
      <c r="DS23" s="140"/>
      <c r="DT23" s="140"/>
      <c r="DU23" s="140"/>
      <c r="DV23" s="140"/>
      <c r="DW23" s="139"/>
      <c r="DX23" s="140"/>
      <c r="DY23" s="140"/>
      <c r="DZ23" s="140"/>
      <c r="EA23" s="140"/>
      <c r="EB23" s="140"/>
      <c r="EC23" s="140"/>
      <c r="ED23" s="140"/>
      <c r="EE23" s="100"/>
      <c r="EF23" s="141" t="s">
        <v>3332</v>
      </c>
      <c r="EG23" s="136" t="s">
        <v>3332</v>
      </c>
      <c r="EH23" s="137" t="s">
        <v>3332</v>
      </c>
      <c r="EI23" s="138" t="s">
        <v>1380</v>
      </c>
      <c r="EJ23" s="139"/>
      <c r="EK23" s="139"/>
      <c r="EL23" s="139"/>
      <c r="EM23" s="139"/>
      <c r="EN23" s="139"/>
      <c r="EO23" s="139"/>
      <c r="EP23" s="139"/>
      <c r="EQ23" s="139"/>
      <c r="ER23" s="139"/>
      <c r="ES23" s="139"/>
      <c r="ET23" s="139"/>
      <c r="EU23" s="139"/>
      <c r="EV23" s="140"/>
      <c r="EW23" s="140"/>
      <c r="EX23" s="140"/>
      <c r="EY23" s="140"/>
      <c r="EZ23" s="140"/>
      <c r="FA23" s="140"/>
      <c r="FB23" s="140"/>
      <c r="FC23" s="140"/>
      <c r="FD23" s="139"/>
      <c r="FE23" s="140"/>
      <c r="FF23" s="140"/>
      <c r="FG23" s="140"/>
      <c r="FH23" s="140"/>
      <c r="FI23" s="140"/>
      <c r="FJ23" s="140"/>
      <c r="FK23" s="140"/>
      <c r="FL23" s="100"/>
      <c r="FM23" s="141"/>
      <c r="FN23" s="136"/>
      <c r="FO23" s="137"/>
      <c r="FP23" s="138"/>
      <c r="FQ23" s="139"/>
      <c r="FR23" s="139"/>
      <c r="FS23" s="139"/>
      <c r="FT23" s="139"/>
      <c r="FU23" s="139"/>
      <c r="FV23" s="139"/>
      <c r="FW23" s="139"/>
      <c r="FX23" s="139"/>
      <c r="FY23" s="139"/>
      <c r="FZ23" s="139"/>
      <c r="GA23" s="139"/>
      <c r="GB23" s="139"/>
      <c r="GC23" s="140"/>
      <c r="GD23" s="140"/>
      <c r="GE23" s="140"/>
      <c r="GF23" s="140"/>
      <c r="GG23" s="140"/>
      <c r="GH23" s="140"/>
      <c r="GI23" s="140"/>
      <c r="GJ23" s="140"/>
      <c r="GK23" s="139"/>
      <c r="GL23" s="140"/>
      <c r="GM23" s="140"/>
      <c r="GN23" s="140"/>
      <c r="GO23" s="140"/>
      <c r="GP23" s="140"/>
      <c r="GQ23" s="140"/>
      <c r="GR23" s="140"/>
      <c r="GS23" s="100"/>
      <c r="GT23" s="141"/>
      <c r="GU23" s="136"/>
      <c r="GV23" s="137"/>
      <c r="GW23" s="138"/>
      <c r="GX23" s="139"/>
      <c r="GY23" s="139"/>
      <c r="GZ23" s="139"/>
      <c r="HA23" s="139"/>
      <c r="HB23" s="139"/>
      <c r="HC23" s="139"/>
      <c r="HD23" s="139"/>
      <c r="HE23" s="139"/>
      <c r="HF23" s="139"/>
      <c r="HG23" s="139"/>
      <c r="HH23" s="139"/>
      <c r="HI23" s="139"/>
      <c r="HJ23" s="140"/>
      <c r="HK23" s="140"/>
      <c r="HL23" s="140"/>
      <c r="HM23" s="140"/>
      <c r="HN23" s="140"/>
      <c r="HO23" s="140"/>
      <c r="HP23" s="140"/>
      <c r="HQ23" s="140"/>
      <c r="HR23" s="139"/>
      <c r="HS23" s="140"/>
      <c r="HT23" s="140"/>
      <c r="HU23" s="140"/>
      <c r="HV23" s="140"/>
      <c r="HW23" s="140"/>
      <c r="HX23" s="140"/>
      <c r="HY23" s="140"/>
      <c r="HZ23" s="100"/>
    </row>
    <row r="24" spans="1:234" ht="45" hidden="1" customHeight="1" outlineLevel="1" thickBot="1">
      <c r="A24" s="402" t="s">
        <v>1338</v>
      </c>
      <c r="B24" s="403"/>
      <c r="C24" s="404"/>
      <c r="D24" s="465"/>
      <c r="E24" s="466"/>
      <c r="F24" s="466"/>
      <c r="G24" s="466"/>
      <c r="H24" s="466"/>
      <c r="I24" s="466"/>
      <c r="J24" s="466"/>
      <c r="K24" s="466"/>
      <c r="L24" s="466"/>
      <c r="M24" s="466"/>
      <c r="N24" s="466"/>
      <c r="O24" s="466"/>
      <c r="P24" s="466"/>
      <c r="Q24" s="466"/>
      <c r="R24" s="466"/>
      <c r="S24" s="466"/>
      <c r="T24" s="466"/>
      <c r="U24" s="466"/>
      <c r="V24" s="466"/>
      <c r="W24" s="466"/>
      <c r="X24" s="466"/>
      <c r="Y24" s="466"/>
      <c r="Z24" s="466"/>
      <c r="AA24" s="466"/>
      <c r="AB24" s="466"/>
      <c r="AC24" s="466"/>
      <c r="AD24" s="466"/>
      <c r="AE24" s="466"/>
      <c r="AF24" s="466"/>
      <c r="AG24" s="466"/>
      <c r="AH24" s="466"/>
      <c r="AI24" s="466"/>
      <c r="AJ24" s="468"/>
      <c r="AK24" s="465"/>
      <c r="AL24" s="466"/>
      <c r="AM24" s="466"/>
      <c r="AN24" s="466"/>
      <c r="AO24" s="466"/>
      <c r="AP24" s="466"/>
      <c r="AQ24" s="466"/>
      <c r="AR24" s="466"/>
      <c r="AS24" s="466"/>
      <c r="AT24" s="466"/>
      <c r="AU24" s="466"/>
      <c r="AV24" s="466"/>
      <c r="AW24" s="466"/>
      <c r="AX24" s="466"/>
      <c r="AY24" s="466"/>
      <c r="AZ24" s="466"/>
      <c r="BA24" s="466"/>
      <c r="BB24" s="466"/>
      <c r="BC24" s="466"/>
      <c r="BD24" s="466"/>
      <c r="BE24" s="466"/>
      <c r="BF24" s="466"/>
      <c r="BG24" s="466"/>
      <c r="BH24" s="466"/>
      <c r="BI24" s="466"/>
      <c r="BJ24" s="466"/>
      <c r="BK24" s="466"/>
      <c r="BL24" s="466"/>
      <c r="BM24" s="466"/>
      <c r="BN24" s="466"/>
      <c r="BO24" s="466"/>
      <c r="BP24" s="466"/>
      <c r="BQ24" s="468"/>
      <c r="BR24" s="465"/>
      <c r="BS24" s="466"/>
      <c r="BT24" s="466"/>
      <c r="BU24" s="466"/>
      <c r="BV24" s="466"/>
      <c r="BW24" s="466"/>
      <c r="BX24" s="466"/>
      <c r="BY24" s="466"/>
      <c r="BZ24" s="466"/>
      <c r="CA24" s="466"/>
      <c r="CB24" s="466"/>
      <c r="CC24" s="466"/>
      <c r="CD24" s="466"/>
      <c r="CE24" s="466"/>
      <c r="CF24" s="466"/>
      <c r="CG24" s="466"/>
      <c r="CH24" s="466"/>
      <c r="CI24" s="466"/>
      <c r="CJ24" s="466"/>
      <c r="CK24" s="466"/>
      <c r="CL24" s="466"/>
      <c r="CM24" s="466"/>
      <c r="CN24" s="466"/>
      <c r="CO24" s="466"/>
      <c r="CP24" s="466"/>
      <c r="CQ24" s="466"/>
      <c r="CR24" s="466"/>
      <c r="CS24" s="466"/>
      <c r="CT24" s="466"/>
      <c r="CU24" s="466"/>
      <c r="CV24" s="466"/>
      <c r="CW24" s="466"/>
      <c r="CX24" s="468"/>
      <c r="CY24" s="465"/>
      <c r="CZ24" s="466"/>
      <c r="DA24" s="466"/>
      <c r="DB24" s="466"/>
      <c r="DC24" s="466"/>
      <c r="DD24" s="466"/>
      <c r="DE24" s="466"/>
      <c r="DF24" s="466"/>
      <c r="DG24" s="466"/>
      <c r="DH24" s="466"/>
      <c r="DI24" s="466"/>
      <c r="DJ24" s="466"/>
      <c r="DK24" s="466"/>
      <c r="DL24" s="466"/>
      <c r="DM24" s="466"/>
      <c r="DN24" s="466"/>
      <c r="DO24" s="466"/>
      <c r="DP24" s="466"/>
      <c r="DQ24" s="466"/>
      <c r="DR24" s="466"/>
      <c r="DS24" s="466"/>
      <c r="DT24" s="466"/>
      <c r="DU24" s="466"/>
      <c r="DV24" s="466"/>
      <c r="DW24" s="466"/>
      <c r="DX24" s="466"/>
      <c r="DY24" s="466"/>
      <c r="DZ24" s="466"/>
      <c r="EA24" s="466"/>
      <c r="EB24" s="466"/>
      <c r="EC24" s="466"/>
      <c r="ED24" s="466"/>
      <c r="EE24" s="468"/>
      <c r="EF24" s="465"/>
      <c r="EG24" s="466"/>
      <c r="EH24" s="466"/>
      <c r="EI24" s="466"/>
      <c r="EJ24" s="466"/>
      <c r="EK24" s="466"/>
      <c r="EL24" s="466"/>
      <c r="EM24" s="466"/>
      <c r="EN24" s="466"/>
      <c r="EO24" s="466"/>
      <c r="EP24" s="466"/>
      <c r="EQ24" s="466"/>
      <c r="ER24" s="466"/>
      <c r="ES24" s="466"/>
      <c r="ET24" s="466"/>
      <c r="EU24" s="466"/>
      <c r="EV24" s="466"/>
      <c r="EW24" s="466"/>
      <c r="EX24" s="466"/>
      <c r="EY24" s="466"/>
      <c r="EZ24" s="466"/>
      <c r="FA24" s="466"/>
      <c r="FB24" s="466"/>
      <c r="FC24" s="466"/>
      <c r="FD24" s="466"/>
      <c r="FE24" s="466"/>
      <c r="FF24" s="466"/>
      <c r="FG24" s="466"/>
      <c r="FH24" s="466"/>
      <c r="FI24" s="466"/>
      <c r="FJ24" s="466"/>
      <c r="FK24" s="466"/>
      <c r="FL24" s="468"/>
      <c r="FM24" s="465"/>
      <c r="FN24" s="466"/>
      <c r="FO24" s="466"/>
      <c r="FP24" s="466"/>
      <c r="FQ24" s="466"/>
      <c r="FR24" s="466"/>
      <c r="FS24" s="466"/>
      <c r="FT24" s="466"/>
      <c r="FU24" s="466"/>
      <c r="FV24" s="466"/>
      <c r="FW24" s="466"/>
      <c r="FX24" s="466"/>
      <c r="FY24" s="466"/>
      <c r="FZ24" s="466"/>
      <c r="GA24" s="466"/>
      <c r="GB24" s="466"/>
      <c r="GC24" s="466"/>
      <c r="GD24" s="466"/>
      <c r="GE24" s="466"/>
      <c r="GF24" s="466"/>
      <c r="GG24" s="466"/>
      <c r="GH24" s="466"/>
      <c r="GI24" s="466"/>
      <c r="GJ24" s="466"/>
      <c r="GK24" s="466"/>
      <c r="GL24" s="466"/>
      <c r="GM24" s="466"/>
      <c r="GN24" s="466"/>
      <c r="GO24" s="466"/>
      <c r="GP24" s="466"/>
      <c r="GQ24" s="466"/>
      <c r="GR24" s="466"/>
      <c r="GS24" s="468"/>
      <c r="GT24" s="465"/>
      <c r="GU24" s="466"/>
      <c r="GV24" s="466"/>
      <c r="GW24" s="466"/>
      <c r="GX24" s="466"/>
      <c r="GY24" s="466"/>
      <c r="GZ24" s="466"/>
      <c r="HA24" s="466"/>
      <c r="HB24" s="466"/>
      <c r="HC24" s="466"/>
      <c r="HD24" s="466"/>
      <c r="HE24" s="466"/>
      <c r="HF24" s="466"/>
      <c r="HG24" s="466"/>
      <c r="HH24" s="466"/>
      <c r="HI24" s="466"/>
      <c r="HJ24" s="466"/>
      <c r="HK24" s="466"/>
      <c r="HL24" s="466"/>
      <c r="HM24" s="466"/>
      <c r="HN24" s="466"/>
      <c r="HO24" s="466"/>
      <c r="HP24" s="466"/>
      <c r="HQ24" s="466"/>
      <c r="HR24" s="466"/>
      <c r="HS24" s="466"/>
      <c r="HT24" s="466"/>
      <c r="HU24" s="466"/>
      <c r="HV24" s="466"/>
      <c r="HW24" s="466"/>
      <c r="HX24" s="466"/>
      <c r="HY24" s="466"/>
      <c r="HZ24" s="467"/>
    </row>
    <row r="25" spans="1:234" ht="45" hidden="1" customHeight="1" outlineLevel="1" thickBot="1">
      <c r="A25" s="402" t="s">
        <v>1339</v>
      </c>
      <c r="B25" s="403"/>
      <c r="C25" s="404"/>
      <c r="D25" s="115"/>
      <c r="E25" s="101"/>
      <c r="F25" s="101"/>
      <c r="G25" s="394"/>
      <c r="H25" s="395"/>
      <c r="I25" s="395"/>
      <c r="J25" s="395"/>
      <c r="K25" s="395"/>
      <c r="L25" s="395"/>
      <c r="M25" s="395"/>
      <c r="N25" s="395"/>
      <c r="O25" s="395"/>
      <c r="P25" s="395"/>
      <c r="Q25" s="395"/>
      <c r="R25" s="395"/>
      <c r="S25" s="395"/>
      <c r="T25" s="395"/>
      <c r="U25" s="395"/>
      <c r="V25" s="395"/>
      <c r="W25" s="395"/>
      <c r="X25" s="395"/>
      <c r="Y25" s="395"/>
      <c r="Z25" s="395"/>
      <c r="AA25" s="395"/>
      <c r="AB25" s="306"/>
      <c r="AC25" s="306"/>
      <c r="AD25" s="306"/>
      <c r="AE25" s="306"/>
      <c r="AF25" s="306"/>
      <c r="AG25" s="306"/>
      <c r="AH25" s="306"/>
      <c r="AI25" s="306"/>
      <c r="AJ25" s="78"/>
      <c r="AK25" s="101"/>
      <c r="AL25" s="101"/>
      <c r="AM25" s="101"/>
      <c r="AN25" s="394"/>
      <c r="AO25" s="395"/>
      <c r="AP25" s="395"/>
      <c r="AQ25" s="395"/>
      <c r="AR25" s="395"/>
      <c r="AS25" s="395"/>
      <c r="AT25" s="395"/>
      <c r="AU25" s="395"/>
      <c r="AV25" s="395"/>
      <c r="AW25" s="395"/>
      <c r="AX25" s="395"/>
      <c r="AY25" s="395"/>
      <c r="AZ25" s="395"/>
      <c r="BA25" s="395"/>
      <c r="BB25" s="395"/>
      <c r="BC25" s="395"/>
      <c r="BD25" s="395"/>
      <c r="BE25" s="395"/>
      <c r="BF25" s="395"/>
      <c r="BG25" s="395"/>
      <c r="BH25" s="395"/>
      <c r="BI25" s="306"/>
      <c r="BJ25" s="306"/>
      <c r="BK25" s="306"/>
      <c r="BL25" s="306"/>
      <c r="BM25" s="306"/>
      <c r="BN25" s="306"/>
      <c r="BO25" s="306"/>
      <c r="BP25" s="306"/>
      <c r="BQ25" s="78"/>
      <c r="BR25" s="101"/>
      <c r="BS25" s="101"/>
      <c r="BT25" s="101"/>
      <c r="BU25" s="394"/>
      <c r="BV25" s="395"/>
      <c r="BW25" s="395"/>
      <c r="BX25" s="395"/>
      <c r="BY25" s="395"/>
      <c r="BZ25" s="395"/>
      <c r="CA25" s="395"/>
      <c r="CB25" s="395"/>
      <c r="CC25" s="395"/>
      <c r="CD25" s="395"/>
      <c r="CE25" s="395"/>
      <c r="CF25" s="395"/>
      <c r="CG25" s="395"/>
      <c r="CH25" s="395"/>
      <c r="CI25" s="395"/>
      <c r="CJ25" s="395"/>
      <c r="CK25" s="395"/>
      <c r="CL25" s="395"/>
      <c r="CM25" s="395"/>
      <c r="CN25" s="395"/>
      <c r="CO25" s="395"/>
      <c r="CP25" s="306"/>
      <c r="CQ25" s="306"/>
      <c r="CR25" s="306"/>
      <c r="CS25" s="306"/>
      <c r="CT25" s="306"/>
      <c r="CU25" s="306"/>
      <c r="CV25" s="306"/>
      <c r="CW25" s="306"/>
      <c r="CX25" s="78"/>
      <c r="CY25" s="101"/>
      <c r="CZ25" s="101"/>
      <c r="DA25" s="101"/>
      <c r="DB25" s="394"/>
      <c r="DC25" s="395"/>
      <c r="DD25" s="395"/>
      <c r="DE25" s="395"/>
      <c r="DF25" s="395"/>
      <c r="DG25" s="395"/>
      <c r="DH25" s="395"/>
      <c r="DI25" s="395"/>
      <c r="DJ25" s="395"/>
      <c r="DK25" s="395"/>
      <c r="DL25" s="395"/>
      <c r="DM25" s="395"/>
      <c r="DN25" s="395"/>
      <c r="DO25" s="395"/>
      <c r="DP25" s="395"/>
      <c r="DQ25" s="395"/>
      <c r="DR25" s="395"/>
      <c r="DS25" s="395"/>
      <c r="DT25" s="395"/>
      <c r="DU25" s="395"/>
      <c r="DV25" s="395"/>
      <c r="DW25" s="306"/>
      <c r="DX25" s="306"/>
      <c r="DY25" s="306"/>
      <c r="DZ25" s="306"/>
      <c r="EA25" s="306"/>
      <c r="EB25" s="306"/>
      <c r="EC25" s="306"/>
      <c r="ED25" s="306"/>
      <c r="EE25" s="78"/>
      <c r="EF25" s="101"/>
      <c r="EG25" s="101"/>
      <c r="EH25" s="101"/>
      <c r="EI25" s="394"/>
      <c r="EJ25" s="395"/>
      <c r="EK25" s="395"/>
      <c r="EL25" s="395"/>
      <c r="EM25" s="395"/>
      <c r="EN25" s="395"/>
      <c r="EO25" s="395"/>
      <c r="EP25" s="395"/>
      <c r="EQ25" s="395"/>
      <c r="ER25" s="395"/>
      <c r="ES25" s="395"/>
      <c r="ET25" s="395"/>
      <c r="EU25" s="395"/>
      <c r="EV25" s="395"/>
      <c r="EW25" s="395"/>
      <c r="EX25" s="395"/>
      <c r="EY25" s="395"/>
      <c r="EZ25" s="395"/>
      <c r="FA25" s="395"/>
      <c r="FB25" s="395"/>
      <c r="FC25" s="395"/>
      <c r="FD25" s="306"/>
      <c r="FE25" s="306"/>
      <c r="FF25" s="306"/>
      <c r="FG25" s="306"/>
      <c r="FH25" s="306"/>
      <c r="FI25" s="306"/>
      <c r="FJ25" s="306"/>
      <c r="FK25" s="306"/>
      <c r="FL25" s="78"/>
      <c r="FM25" s="101"/>
      <c r="FN25" s="101"/>
      <c r="FO25" s="101"/>
      <c r="FP25" s="394"/>
      <c r="FQ25" s="395"/>
      <c r="FR25" s="395"/>
      <c r="FS25" s="395"/>
      <c r="FT25" s="395"/>
      <c r="FU25" s="395"/>
      <c r="FV25" s="395"/>
      <c r="FW25" s="395"/>
      <c r="FX25" s="395"/>
      <c r="FY25" s="395"/>
      <c r="FZ25" s="395"/>
      <c r="GA25" s="395"/>
      <c r="GB25" s="395"/>
      <c r="GC25" s="395"/>
      <c r="GD25" s="395"/>
      <c r="GE25" s="395"/>
      <c r="GF25" s="395"/>
      <c r="GG25" s="395"/>
      <c r="GH25" s="395"/>
      <c r="GI25" s="395"/>
      <c r="GJ25" s="395"/>
      <c r="GK25" s="306"/>
      <c r="GL25" s="306"/>
      <c r="GM25" s="306"/>
      <c r="GN25" s="306"/>
      <c r="GO25" s="306"/>
      <c r="GP25" s="306"/>
      <c r="GQ25" s="306"/>
      <c r="GR25" s="306"/>
      <c r="GS25" s="78"/>
      <c r="GT25" s="101"/>
      <c r="GU25" s="101"/>
      <c r="GV25" s="101"/>
      <c r="GW25" s="394"/>
      <c r="GX25" s="395"/>
      <c r="GY25" s="395"/>
      <c r="GZ25" s="395"/>
      <c r="HA25" s="395"/>
      <c r="HB25" s="395"/>
      <c r="HC25" s="395"/>
      <c r="HD25" s="395"/>
      <c r="HE25" s="395"/>
      <c r="HF25" s="395"/>
      <c r="HG25" s="395"/>
      <c r="HH25" s="395"/>
      <c r="HI25" s="395"/>
      <c r="HJ25" s="395"/>
      <c r="HK25" s="395"/>
      <c r="HL25" s="395"/>
      <c r="HM25" s="395"/>
      <c r="HN25" s="395"/>
      <c r="HO25" s="395"/>
      <c r="HP25" s="395"/>
      <c r="HQ25" s="395"/>
      <c r="HR25" s="306"/>
      <c r="HS25" s="306"/>
      <c r="HT25" s="306"/>
      <c r="HU25" s="306"/>
      <c r="HV25" s="306"/>
      <c r="HW25" s="306"/>
      <c r="HX25" s="306"/>
      <c r="HY25" s="306"/>
      <c r="HZ25" s="78"/>
    </row>
    <row r="26" spans="1:234" ht="45" hidden="1" customHeight="1" outlineLevel="1" thickBot="1">
      <c r="A26" s="402" t="s">
        <v>1340</v>
      </c>
      <c r="B26" s="403"/>
      <c r="C26" s="404"/>
      <c r="D26" s="465"/>
      <c r="E26" s="466"/>
      <c r="F26" s="466"/>
      <c r="G26" s="466"/>
      <c r="H26" s="466"/>
      <c r="I26" s="466"/>
      <c r="J26" s="466"/>
      <c r="K26" s="466"/>
      <c r="L26" s="466"/>
      <c r="M26" s="466"/>
      <c r="N26" s="466"/>
      <c r="O26" s="466"/>
      <c r="P26" s="466"/>
      <c r="Q26" s="466"/>
      <c r="R26" s="466"/>
      <c r="S26" s="466"/>
      <c r="T26" s="466"/>
      <c r="U26" s="466"/>
      <c r="V26" s="466"/>
      <c r="W26" s="466"/>
      <c r="X26" s="466"/>
      <c r="Y26" s="466"/>
      <c r="Z26" s="466"/>
      <c r="AA26" s="466"/>
      <c r="AB26" s="466"/>
      <c r="AC26" s="466"/>
      <c r="AD26" s="466"/>
      <c r="AE26" s="466"/>
      <c r="AF26" s="466"/>
      <c r="AG26" s="466"/>
      <c r="AH26" s="466"/>
      <c r="AI26" s="466"/>
      <c r="AJ26" s="468"/>
      <c r="AK26" s="465"/>
      <c r="AL26" s="466"/>
      <c r="AM26" s="466"/>
      <c r="AN26" s="466"/>
      <c r="AO26" s="466"/>
      <c r="AP26" s="466"/>
      <c r="AQ26" s="466"/>
      <c r="AR26" s="466"/>
      <c r="AS26" s="466"/>
      <c r="AT26" s="466"/>
      <c r="AU26" s="466"/>
      <c r="AV26" s="466"/>
      <c r="AW26" s="466"/>
      <c r="AX26" s="466"/>
      <c r="AY26" s="466"/>
      <c r="AZ26" s="466"/>
      <c r="BA26" s="466"/>
      <c r="BB26" s="466"/>
      <c r="BC26" s="466"/>
      <c r="BD26" s="466"/>
      <c r="BE26" s="466"/>
      <c r="BF26" s="466"/>
      <c r="BG26" s="466"/>
      <c r="BH26" s="466"/>
      <c r="BI26" s="466"/>
      <c r="BJ26" s="466"/>
      <c r="BK26" s="466"/>
      <c r="BL26" s="466"/>
      <c r="BM26" s="466"/>
      <c r="BN26" s="466"/>
      <c r="BO26" s="466"/>
      <c r="BP26" s="466"/>
      <c r="BQ26" s="468"/>
      <c r="BR26" s="465"/>
      <c r="BS26" s="466"/>
      <c r="BT26" s="466"/>
      <c r="BU26" s="466"/>
      <c r="BV26" s="466"/>
      <c r="BW26" s="466"/>
      <c r="BX26" s="466"/>
      <c r="BY26" s="466"/>
      <c r="BZ26" s="466"/>
      <c r="CA26" s="466"/>
      <c r="CB26" s="466"/>
      <c r="CC26" s="466"/>
      <c r="CD26" s="466"/>
      <c r="CE26" s="466"/>
      <c r="CF26" s="466"/>
      <c r="CG26" s="466"/>
      <c r="CH26" s="466"/>
      <c r="CI26" s="466"/>
      <c r="CJ26" s="466"/>
      <c r="CK26" s="466"/>
      <c r="CL26" s="466"/>
      <c r="CM26" s="466"/>
      <c r="CN26" s="466"/>
      <c r="CO26" s="466"/>
      <c r="CP26" s="466"/>
      <c r="CQ26" s="466"/>
      <c r="CR26" s="466"/>
      <c r="CS26" s="466"/>
      <c r="CT26" s="466"/>
      <c r="CU26" s="466"/>
      <c r="CV26" s="466"/>
      <c r="CW26" s="466"/>
      <c r="CX26" s="468"/>
      <c r="CY26" s="465"/>
      <c r="CZ26" s="466"/>
      <c r="DA26" s="466"/>
      <c r="DB26" s="466"/>
      <c r="DC26" s="466"/>
      <c r="DD26" s="466"/>
      <c r="DE26" s="466"/>
      <c r="DF26" s="466"/>
      <c r="DG26" s="466"/>
      <c r="DH26" s="466"/>
      <c r="DI26" s="466"/>
      <c r="DJ26" s="466"/>
      <c r="DK26" s="466"/>
      <c r="DL26" s="466"/>
      <c r="DM26" s="466"/>
      <c r="DN26" s="466"/>
      <c r="DO26" s="466"/>
      <c r="DP26" s="466"/>
      <c r="DQ26" s="466"/>
      <c r="DR26" s="466"/>
      <c r="DS26" s="466"/>
      <c r="DT26" s="466"/>
      <c r="DU26" s="466"/>
      <c r="DV26" s="466"/>
      <c r="DW26" s="466"/>
      <c r="DX26" s="466"/>
      <c r="DY26" s="466"/>
      <c r="DZ26" s="466"/>
      <c r="EA26" s="466"/>
      <c r="EB26" s="466"/>
      <c r="EC26" s="466"/>
      <c r="ED26" s="466"/>
      <c r="EE26" s="468"/>
      <c r="EF26" s="465"/>
      <c r="EG26" s="466"/>
      <c r="EH26" s="466"/>
      <c r="EI26" s="466"/>
      <c r="EJ26" s="466"/>
      <c r="EK26" s="466"/>
      <c r="EL26" s="466"/>
      <c r="EM26" s="466"/>
      <c r="EN26" s="466"/>
      <c r="EO26" s="466"/>
      <c r="EP26" s="466"/>
      <c r="EQ26" s="466"/>
      <c r="ER26" s="466"/>
      <c r="ES26" s="466"/>
      <c r="ET26" s="466"/>
      <c r="EU26" s="466"/>
      <c r="EV26" s="466"/>
      <c r="EW26" s="466"/>
      <c r="EX26" s="466"/>
      <c r="EY26" s="466"/>
      <c r="EZ26" s="466"/>
      <c r="FA26" s="466"/>
      <c r="FB26" s="466"/>
      <c r="FC26" s="466"/>
      <c r="FD26" s="466"/>
      <c r="FE26" s="466"/>
      <c r="FF26" s="466"/>
      <c r="FG26" s="466"/>
      <c r="FH26" s="466"/>
      <c r="FI26" s="466"/>
      <c r="FJ26" s="466"/>
      <c r="FK26" s="466"/>
      <c r="FL26" s="468"/>
      <c r="FM26" s="465"/>
      <c r="FN26" s="466"/>
      <c r="FO26" s="466"/>
      <c r="FP26" s="466"/>
      <c r="FQ26" s="466"/>
      <c r="FR26" s="466"/>
      <c r="FS26" s="466"/>
      <c r="FT26" s="466"/>
      <c r="FU26" s="466"/>
      <c r="FV26" s="466"/>
      <c r="FW26" s="466"/>
      <c r="FX26" s="466"/>
      <c r="FY26" s="466"/>
      <c r="FZ26" s="466"/>
      <c r="GA26" s="466"/>
      <c r="GB26" s="466"/>
      <c r="GC26" s="466"/>
      <c r="GD26" s="466"/>
      <c r="GE26" s="466"/>
      <c r="GF26" s="466"/>
      <c r="GG26" s="466"/>
      <c r="GH26" s="466"/>
      <c r="GI26" s="466"/>
      <c r="GJ26" s="466"/>
      <c r="GK26" s="466"/>
      <c r="GL26" s="466"/>
      <c r="GM26" s="466"/>
      <c r="GN26" s="466"/>
      <c r="GO26" s="466"/>
      <c r="GP26" s="466"/>
      <c r="GQ26" s="466"/>
      <c r="GR26" s="466"/>
      <c r="GS26" s="468"/>
      <c r="GT26" s="465"/>
      <c r="GU26" s="466"/>
      <c r="GV26" s="466"/>
      <c r="GW26" s="466"/>
      <c r="GX26" s="466"/>
      <c r="GY26" s="466"/>
      <c r="GZ26" s="466"/>
      <c r="HA26" s="466"/>
      <c r="HB26" s="466"/>
      <c r="HC26" s="466"/>
      <c r="HD26" s="466"/>
      <c r="HE26" s="466"/>
      <c r="HF26" s="466"/>
      <c r="HG26" s="466"/>
      <c r="HH26" s="466"/>
      <c r="HI26" s="466"/>
      <c r="HJ26" s="466"/>
      <c r="HK26" s="466"/>
      <c r="HL26" s="466"/>
      <c r="HM26" s="466"/>
      <c r="HN26" s="466"/>
      <c r="HO26" s="466"/>
      <c r="HP26" s="466"/>
      <c r="HQ26" s="466"/>
      <c r="HR26" s="466"/>
      <c r="HS26" s="466"/>
      <c r="HT26" s="466"/>
      <c r="HU26" s="466"/>
      <c r="HV26" s="466"/>
      <c r="HW26" s="466"/>
      <c r="HX26" s="466"/>
      <c r="HY26" s="466"/>
      <c r="HZ26" s="467"/>
    </row>
    <row r="27" spans="1:234" ht="45" hidden="1" customHeight="1" outlineLevel="1" thickBot="1">
      <c r="A27" s="442" t="s">
        <v>1341</v>
      </c>
      <c r="B27" s="443"/>
      <c r="C27" s="444"/>
      <c r="D27" s="115"/>
      <c r="E27" s="101"/>
      <c r="F27" s="101"/>
      <c r="G27" s="394"/>
      <c r="H27" s="395"/>
      <c r="I27" s="395"/>
      <c r="J27" s="395"/>
      <c r="K27" s="395"/>
      <c r="L27" s="395"/>
      <c r="M27" s="395"/>
      <c r="N27" s="395"/>
      <c r="O27" s="395"/>
      <c r="P27" s="395"/>
      <c r="Q27" s="395"/>
      <c r="R27" s="395"/>
      <c r="S27" s="395"/>
      <c r="T27" s="395"/>
      <c r="U27" s="395"/>
      <c r="V27" s="395"/>
      <c r="W27" s="395"/>
      <c r="X27" s="395"/>
      <c r="Y27" s="395"/>
      <c r="Z27" s="395"/>
      <c r="AA27" s="395"/>
      <c r="AB27" s="306"/>
      <c r="AC27" s="306"/>
      <c r="AD27" s="306"/>
      <c r="AE27" s="306"/>
      <c r="AF27" s="306"/>
      <c r="AG27" s="306"/>
      <c r="AH27" s="306"/>
      <c r="AI27" s="306"/>
      <c r="AJ27" s="78"/>
      <c r="AK27" s="101"/>
      <c r="AL27" s="101"/>
      <c r="AM27" s="101"/>
      <c r="AN27" s="394"/>
      <c r="AO27" s="395"/>
      <c r="AP27" s="395"/>
      <c r="AQ27" s="395"/>
      <c r="AR27" s="395"/>
      <c r="AS27" s="395"/>
      <c r="AT27" s="395"/>
      <c r="AU27" s="395"/>
      <c r="AV27" s="395"/>
      <c r="AW27" s="395"/>
      <c r="AX27" s="395"/>
      <c r="AY27" s="395"/>
      <c r="AZ27" s="395"/>
      <c r="BA27" s="395"/>
      <c r="BB27" s="395"/>
      <c r="BC27" s="395"/>
      <c r="BD27" s="395"/>
      <c r="BE27" s="395"/>
      <c r="BF27" s="395"/>
      <c r="BG27" s="395"/>
      <c r="BH27" s="395"/>
      <c r="BI27" s="306"/>
      <c r="BJ27" s="306"/>
      <c r="BK27" s="306"/>
      <c r="BL27" s="306"/>
      <c r="BM27" s="306"/>
      <c r="BN27" s="306"/>
      <c r="BO27" s="306"/>
      <c r="BP27" s="306"/>
      <c r="BQ27" s="78"/>
      <c r="BR27" s="101"/>
      <c r="BS27" s="101"/>
      <c r="BT27" s="101"/>
      <c r="BU27" s="394"/>
      <c r="BV27" s="395"/>
      <c r="BW27" s="395"/>
      <c r="BX27" s="395"/>
      <c r="BY27" s="395"/>
      <c r="BZ27" s="395"/>
      <c r="CA27" s="395"/>
      <c r="CB27" s="395"/>
      <c r="CC27" s="395"/>
      <c r="CD27" s="395"/>
      <c r="CE27" s="395"/>
      <c r="CF27" s="395"/>
      <c r="CG27" s="395"/>
      <c r="CH27" s="395"/>
      <c r="CI27" s="395"/>
      <c r="CJ27" s="395"/>
      <c r="CK27" s="395"/>
      <c r="CL27" s="395"/>
      <c r="CM27" s="395"/>
      <c r="CN27" s="395"/>
      <c r="CO27" s="395"/>
      <c r="CP27" s="306"/>
      <c r="CQ27" s="306"/>
      <c r="CR27" s="306"/>
      <c r="CS27" s="306"/>
      <c r="CT27" s="306"/>
      <c r="CU27" s="306"/>
      <c r="CV27" s="306"/>
      <c r="CW27" s="306"/>
      <c r="CX27" s="78"/>
      <c r="CY27" s="101"/>
      <c r="CZ27" s="101"/>
      <c r="DA27" s="101"/>
      <c r="DB27" s="394"/>
      <c r="DC27" s="395"/>
      <c r="DD27" s="395"/>
      <c r="DE27" s="395"/>
      <c r="DF27" s="395"/>
      <c r="DG27" s="395"/>
      <c r="DH27" s="395"/>
      <c r="DI27" s="395"/>
      <c r="DJ27" s="395"/>
      <c r="DK27" s="395"/>
      <c r="DL27" s="395"/>
      <c r="DM27" s="395"/>
      <c r="DN27" s="395"/>
      <c r="DO27" s="395"/>
      <c r="DP27" s="395"/>
      <c r="DQ27" s="395"/>
      <c r="DR27" s="395"/>
      <c r="DS27" s="395"/>
      <c r="DT27" s="395"/>
      <c r="DU27" s="395"/>
      <c r="DV27" s="395"/>
      <c r="DW27" s="306"/>
      <c r="DX27" s="306"/>
      <c r="DY27" s="306"/>
      <c r="DZ27" s="306"/>
      <c r="EA27" s="306"/>
      <c r="EB27" s="306"/>
      <c r="EC27" s="306"/>
      <c r="ED27" s="306"/>
      <c r="EE27" s="78"/>
      <c r="EF27" s="101"/>
      <c r="EG27" s="101"/>
      <c r="EH27" s="101"/>
      <c r="EI27" s="394"/>
      <c r="EJ27" s="395"/>
      <c r="EK27" s="395"/>
      <c r="EL27" s="395"/>
      <c r="EM27" s="395"/>
      <c r="EN27" s="395"/>
      <c r="EO27" s="395"/>
      <c r="EP27" s="395"/>
      <c r="EQ27" s="395"/>
      <c r="ER27" s="395"/>
      <c r="ES27" s="395"/>
      <c r="ET27" s="395"/>
      <c r="EU27" s="395"/>
      <c r="EV27" s="395"/>
      <c r="EW27" s="395"/>
      <c r="EX27" s="395"/>
      <c r="EY27" s="395"/>
      <c r="EZ27" s="395"/>
      <c r="FA27" s="395"/>
      <c r="FB27" s="395"/>
      <c r="FC27" s="395"/>
      <c r="FD27" s="306"/>
      <c r="FE27" s="306"/>
      <c r="FF27" s="306"/>
      <c r="FG27" s="306"/>
      <c r="FH27" s="306"/>
      <c r="FI27" s="306"/>
      <c r="FJ27" s="306"/>
      <c r="FK27" s="306"/>
      <c r="FL27" s="78"/>
      <c r="FM27" s="101"/>
      <c r="FN27" s="101"/>
      <c r="FO27" s="101"/>
      <c r="FP27" s="394"/>
      <c r="FQ27" s="395"/>
      <c r="FR27" s="395"/>
      <c r="FS27" s="395"/>
      <c r="FT27" s="395"/>
      <c r="FU27" s="395"/>
      <c r="FV27" s="395"/>
      <c r="FW27" s="395"/>
      <c r="FX27" s="395"/>
      <c r="FY27" s="395"/>
      <c r="FZ27" s="395"/>
      <c r="GA27" s="395"/>
      <c r="GB27" s="395"/>
      <c r="GC27" s="395"/>
      <c r="GD27" s="395"/>
      <c r="GE27" s="395"/>
      <c r="GF27" s="395"/>
      <c r="GG27" s="395"/>
      <c r="GH27" s="395"/>
      <c r="GI27" s="395"/>
      <c r="GJ27" s="395"/>
      <c r="GK27" s="306"/>
      <c r="GL27" s="306"/>
      <c r="GM27" s="306"/>
      <c r="GN27" s="306"/>
      <c r="GO27" s="306"/>
      <c r="GP27" s="306"/>
      <c r="GQ27" s="306"/>
      <c r="GR27" s="306"/>
      <c r="GS27" s="78"/>
      <c r="GT27" s="101"/>
      <c r="GU27" s="101"/>
      <c r="GV27" s="101"/>
      <c r="GW27" s="394"/>
      <c r="GX27" s="395"/>
      <c r="GY27" s="395"/>
      <c r="GZ27" s="395"/>
      <c r="HA27" s="395"/>
      <c r="HB27" s="395"/>
      <c r="HC27" s="395"/>
      <c r="HD27" s="395"/>
      <c r="HE27" s="395"/>
      <c r="HF27" s="395"/>
      <c r="HG27" s="395"/>
      <c r="HH27" s="395"/>
      <c r="HI27" s="395"/>
      <c r="HJ27" s="395"/>
      <c r="HK27" s="395"/>
      <c r="HL27" s="395"/>
      <c r="HM27" s="395"/>
      <c r="HN27" s="395"/>
      <c r="HO27" s="395"/>
      <c r="HP27" s="395"/>
      <c r="HQ27" s="395"/>
      <c r="HR27" s="306"/>
      <c r="HS27" s="306"/>
      <c r="HT27" s="306"/>
      <c r="HU27" s="306"/>
      <c r="HV27" s="306"/>
      <c r="HW27" s="306"/>
      <c r="HX27" s="306"/>
      <c r="HY27" s="306"/>
      <c r="HZ27" s="78"/>
    </row>
    <row r="28" spans="1:234" ht="45" hidden="1" customHeight="1" outlineLevel="1" thickBot="1">
      <c r="A28" s="402" t="s">
        <v>1750</v>
      </c>
      <c r="B28" s="403"/>
      <c r="C28" s="404"/>
      <c r="D28" s="465"/>
      <c r="E28" s="466"/>
      <c r="F28" s="466"/>
      <c r="G28" s="466"/>
      <c r="H28" s="466"/>
      <c r="I28" s="466"/>
      <c r="J28" s="466"/>
      <c r="K28" s="466"/>
      <c r="L28" s="466"/>
      <c r="M28" s="466"/>
      <c r="N28" s="466"/>
      <c r="O28" s="466"/>
      <c r="P28" s="466"/>
      <c r="Q28" s="466"/>
      <c r="R28" s="466"/>
      <c r="S28" s="466"/>
      <c r="T28" s="466"/>
      <c r="U28" s="466"/>
      <c r="V28" s="466"/>
      <c r="W28" s="466"/>
      <c r="X28" s="466"/>
      <c r="Y28" s="466"/>
      <c r="Z28" s="466"/>
      <c r="AA28" s="466"/>
      <c r="AB28" s="466"/>
      <c r="AC28" s="466"/>
      <c r="AD28" s="466"/>
      <c r="AE28" s="466"/>
      <c r="AF28" s="466"/>
      <c r="AG28" s="466"/>
      <c r="AH28" s="466"/>
      <c r="AI28" s="466"/>
      <c r="AJ28" s="468"/>
      <c r="AK28" s="465"/>
      <c r="AL28" s="466"/>
      <c r="AM28" s="466"/>
      <c r="AN28" s="466"/>
      <c r="AO28" s="466"/>
      <c r="AP28" s="466"/>
      <c r="AQ28" s="466"/>
      <c r="AR28" s="466"/>
      <c r="AS28" s="466"/>
      <c r="AT28" s="466"/>
      <c r="AU28" s="466"/>
      <c r="AV28" s="466"/>
      <c r="AW28" s="466"/>
      <c r="AX28" s="466"/>
      <c r="AY28" s="466"/>
      <c r="AZ28" s="466"/>
      <c r="BA28" s="466"/>
      <c r="BB28" s="466"/>
      <c r="BC28" s="466"/>
      <c r="BD28" s="466"/>
      <c r="BE28" s="466"/>
      <c r="BF28" s="466"/>
      <c r="BG28" s="466"/>
      <c r="BH28" s="466"/>
      <c r="BI28" s="466"/>
      <c r="BJ28" s="466"/>
      <c r="BK28" s="466"/>
      <c r="BL28" s="466"/>
      <c r="BM28" s="466"/>
      <c r="BN28" s="466"/>
      <c r="BO28" s="466"/>
      <c r="BP28" s="466"/>
      <c r="BQ28" s="468"/>
      <c r="BR28" s="465"/>
      <c r="BS28" s="466"/>
      <c r="BT28" s="466"/>
      <c r="BU28" s="466"/>
      <c r="BV28" s="466"/>
      <c r="BW28" s="466"/>
      <c r="BX28" s="466"/>
      <c r="BY28" s="466"/>
      <c r="BZ28" s="466"/>
      <c r="CA28" s="466"/>
      <c r="CB28" s="466"/>
      <c r="CC28" s="466"/>
      <c r="CD28" s="466"/>
      <c r="CE28" s="466"/>
      <c r="CF28" s="466"/>
      <c r="CG28" s="466"/>
      <c r="CH28" s="466"/>
      <c r="CI28" s="466"/>
      <c r="CJ28" s="466"/>
      <c r="CK28" s="466"/>
      <c r="CL28" s="466"/>
      <c r="CM28" s="466"/>
      <c r="CN28" s="466"/>
      <c r="CO28" s="466"/>
      <c r="CP28" s="466"/>
      <c r="CQ28" s="466"/>
      <c r="CR28" s="466"/>
      <c r="CS28" s="466"/>
      <c r="CT28" s="466"/>
      <c r="CU28" s="466"/>
      <c r="CV28" s="466"/>
      <c r="CW28" s="466"/>
      <c r="CX28" s="468"/>
      <c r="CY28" s="465"/>
      <c r="CZ28" s="466"/>
      <c r="DA28" s="466"/>
      <c r="DB28" s="466"/>
      <c r="DC28" s="466"/>
      <c r="DD28" s="466"/>
      <c r="DE28" s="466"/>
      <c r="DF28" s="466"/>
      <c r="DG28" s="466"/>
      <c r="DH28" s="466"/>
      <c r="DI28" s="466"/>
      <c r="DJ28" s="466"/>
      <c r="DK28" s="466"/>
      <c r="DL28" s="466"/>
      <c r="DM28" s="466"/>
      <c r="DN28" s="466"/>
      <c r="DO28" s="466"/>
      <c r="DP28" s="466"/>
      <c r="DQ28" s="466"/>
      <c r="DR28" s="466"/>
      <c r="DS28" s="466"/>
      <c r="DT28" s="466"/>
      <c r="DU28" s="466"/>
      <c r="DV28" s="466"/>
      <c r="DW28" s="466"/>
      <c r="DX28" s="466"/>
      <c r="DY28" s="466"/>
      <c r="DZ28" s="466"/>
      <c r="EA28" s="466"/>
      <c r="EB28" s="466"/>
      <c r="EC28" s="466"/>
      <c r="ED28" s="466"/>
      <c r="EE28" s="468"/>
      <c r="EF28" s="465"/>
      <c r="EG28" s="466"/>
      <c r="EH28" s="466"/>
      <c r="EI28" s="466"/>
      <c r="EJ28" s="466"/>
      <c r="EK28" s="466"/>
      <c r="EL28" s="466"/>
      <c r="EM28" s="466"/>
      <c r="EN28" s="466"/>
      <c r="EO28" s="466"/>
      <c r="EP28" s="466"/>
      <c r="EQ28" s="466"/>
      <c r="ER28" s="466"/>
      <c r="ES28" s="466"/>
      <c r="ET28" s="466"/>
      <c r="EU28" s="466"/>
      <c r="EV28" s="466"/>
      <c r="EW28" s="466"/>
      <c r="EX28" s="466"/>
      <c r="EY28" s="466"/>
      <c r="EZ28" s="466"/>
      <c r="FA28" s="466"/>
      <c r="FB28" s="466"/>
      <c r="FC28" s="466"/>
      <c r="FD28" s="466"/>
      <c r="FE28" s="466"/>
      <c r="FF28" s="466"/>
      <c r="FG28" s="466"/>
      <c r="FH28" s="466"/>
      <c r="FI28" s="466"/>
      <c r="FJ28" s="466"/>
      <c r="FK28" s="466"/>
      <c r="FL28" s="468"/>
      <c r="FM28" s="465"/>
      <c r="FN28" s="466"/>
      <c r="FO28" s="466"/>
      <c r="FP28" s="466"/>
      <c r="FQ28" s="466"/>
      <c r="FR28" s="466"/>
      <c r="FS28" s="466"/>
      <c r="FT28" s="466"/>
      <c r="FU28" s="466"/>
      <c r="FV28" s="466"/>
      <c r="FW28" s="466"/>
      <c r="FX28" s="466"/>
      <c r="FY28" s="466"/>
      <c r="FZ28" s="466"/>
      <c r="GA28" s="466"/>
      <c r="GB28" s="466"/>
      <c r="GC28" s="466"/>
      <c r="GD28" s="466"/>
      <c r="GE28" s="466"/>
      <c r="GF28" s="466"/>
      <c r="GG28" s="466"/>
      <c r="GH28" s="466"/>
      <c r="GI28" s="466"/>
      <c r="GJ28" s="466"/>
      <c r="GK28" s="466"/>
      <c r="GL28" s="466"/>
      <c r="GM28" s="466"/>
      <c r="GN28" s="466"/>
      <c r="GO28" s="466"/>
      <c r="GP28" s="466"/>
      <c r="GQ28" s="466"/>
      <c r="GR28" s="466"/>
      <c r="GS28" s="468"/>
      <c r="GT28" s="465"/>
      <c r="GU28" s="466"/>
      <c r="GV28" s="466"/>
      <c r="GW28" s="466"/>
      <c r="GX28" s="466"/>
      <c r="GY28" s="466"/>
      <c r="GZ28" s="466"/>
      <c r="HA28" s="466"/>
      <c r="HB28" s="466"/>
      <c r="HC28" s="466"/>
      <c r="HD28" s="466"/>
      <c r="HE28" s="466"/>
      <c r="HF28" s="466"/>
      <c r="HG28" s="466"/>
      <c r="HH28" s="466"/>
      <c r="HI28" s="466"/>
      <c r="HJ28" s="466"/>
      <c r="HK28" s="466"/>
      <c r="HL28" s="466"/>
      <c r="HM28" s="466"/>
      <c r="HN28" s="466"/>
      <c r="HO28" s="466"/>
      <c r="HP28" s="466"/>
      <c r="HQ28" s="466"/>
      <c r="HR28" s="466"/>
      <c r="HS28" s="466"/>
      <c r="HT28" s="466"/>
      <c r="HU28" s="466"/>
      <c r="HV28" s="466"/>
      <c r="HW28" s="466"/>
      <c r="HX28" s="466"/>
      <c r="HY28" s="466"/>
      <c r="HZ28" s="467"/>
    </row>
    <row r="29" spans="1:234" ht="45" hidden="1" customHeight="1" outlineLevel="1" thickBot="1">
      <c r="A29" s="402" t="s">
        <v>1342</v>
      </c>
      <c r="B29" s="403"/>
      <c r="C29" s="404"/>
      <c r="D29" s="115"/>
      <c r="E29" s="101"/>
      <c r="F29" s="101"/>
      <c r="G29" s="394"/>
      <c r="H29" s="395"/>
      <c r="I29" s="395"/>
      <c r="J29" s="395"/>
      <c r="K29" s="395"/>
      <c r="L29" s="395"/>
      <c r="M29" s="395"/>
      <c r="N29" s="395"/>
      <c r="O29" s="395"/>
      <c r="P29" s="395"/>
      <c r="Q29" s="395"/>
      <c r="R29" s="395"/>
      <c r="S29" s="395"/>
      <c r="T29" s="395"/>
      <c r="U29" s="395"/>
      <c r="V29" s="395"/>
      <c r="W29" s="395"/>
      <c r="X29" s="395"/>
      <c r="Y29" s="395"/>
      <c r="Z29" s="395"/>
      <c r="AA29" s="395"/>
      <c r="AB29" s="306"/>
      <c r="AC29" s="306"/>
      <c r="AD29" s="306"/>
      <c r="AE29" s="306"/>
      <c r="AF29" s="306"/>
      <c r="AG29" s="306"/>
      <c r="AH29" s="306"/>
      <c r="AI29" s="306"/>
      <c r="AJ29" s="78"/>
      <c r="AK29" s="101"/>
      <c r="AL29" s="101"/>
      <c r="AM29" s="101"/>
      <c r="AN29" s="394"/>
      <c r="AO29" s="395"/>
      <c r="AP29" s="395"/>
      <c r="AQ29" s="395"/>
      <c r="AR29" s="395"/>
      <c r="AS29" s="395"/>
      <c r="AT29" s="395"/>
      <c r="AU29" s="395"/>
      <c r="AV29" s="395"/>
      <c r="AW29" s="395"/>
      <c r="AX29" s="395"/>
      <c r="AY29" s="395"/>
      <c r="AZ29" s="395"/>
      <c r="BA29" s="395"/>
      <c r="BB29" s="395"/>
      <c r="BC29" s="395"/>
      <c r="BD29" s="395"/>
      <c r="BE29" s="395"/>
      <c r="BF29" s="395"/>
      <c r="BG29" s="395"/>
      <c r="BH29" s="395"/>
      <c r="BI29" s="306"/>
      <c r="BJ29" s="306"/>
      <c r="BK29" s="306"/>
      <c r="BL29" s="306"/>
      <c r="BM29" s="306"/>
      <c r="BN29" s="306"/>
      <c r="BO29" s="306"/>
      <c r="BP29" s="306"/>
      <c r="BQ29" s="78"/>
      <c r="BR29" s="101"/>
      <c r="BS29" s="101"/>
      <c r="BT29" s="101"/>
      <c r="BU29" s="394"/>
      <c r="BV29" s="395"/>
      <c r="BW29" s="395"/>
      <c r="BX29" s="395"/>
      <c r="BY29" s="395"/>
      <c r="BZ29" s="395"/>
      <c r="CA29" s="395"/>
      <c r="CB29" s="395"/>
      <c r="CC29" s="395"/>
      <c r="CD29" s="395"/>
      <c r="CE29" s="395"/>
      <c r="CF29" s="395"/>
      <c r="CG29" s="395"/>
      <c r="CH29" s="395"/>
      <c r="CI29" s="395"/>
      <c r="CJ29" s="395"/>
      <c r="CK29" s="395"/>
      <c r="CL29" s="395"/>
      <c r="CM29" s="395"/>
      <c r="CN29" s="395"/>
      <c r="CO29" s="395"/>
      <c r="CP29" s="306"/>
      <c r="CQ29" s="306"/>
      <c r="CR29" s="306"/>
      <c r="CS29" s="306"/>
      <c r="CT29" s="306"/>
      <c r="CU29" s="306"/>
      <c r="CV29" s="306"/>
      <c r="CW29" s="306"/>
      <c r="CX29" s="78"/>
      <c r="CY29" s="101"/>
      <c r="CZ29" s="101"/>
      <c r="DA29" s="101"/>
      <c r="DB29" s="394"/>
      <c r="DC29" s="395"/>
      <c r="DD29" s="395"/>
      <c r="DE29" s="395"/>
      <c r="DF29" s="395"/>
      <c r="DG29" s="395"/>
      <c r="DH29" s="395"/>
      <c r="DI29" s="395"/>
      <c r="DJ29" s="395"/>
      <c r="DK29" s="395"/>
      <c r="DL29" s="395"/>
      <c r="DM29" s="395"/>
      <c r="DN29" s="395"/>
      <c r="DO29" s="395"/>
      <c r="DP29" s="395"/>
      <c r="DQ29" s="395"/>
      <c r="DR29" s="395"/>
      <c r="DS29" s="395"/>
      <c r="DT29" s="395"/>
      <c r="DU29" s="395"/>
      <c r="DV29" s="395"/>
      <c r="DW29" s="306"/>
      <c r="DX29" s="306"/>
      <c r="DY29" s="306"/>
      <c r="DZ29" s="306"/>
      <c r="EA29" s="306"/>
      <c r="EB29" s="306"/>
      <c r="EC29" s="306"/>
      <c r="ED29" s="306"/>
      <c r="EE29" s="78"/>
      <c r="EF29" s="101"/>
      <c r="EG29" s="101"/>
      <c r="EH29" s="101"/>
      <c r="EI29" s="394"/>
      <c r="EJ29" s="395"/>
      <c r="EK29" s="395"/>
      <c r="EL29" s="395"/>
      <c r="EM29" s="395"/>
      <c r="EN29" s="395"/>
      <c r="EO29" s="395"/>
      <c r="EP29" s="395"/>
      <c r="EQ29" s="395"/>
      <c r="ER29" s="395"/>
      <c r="ES29" s="395"/>
      <c r="ET29" s="395"/>
      <c r="EU29" s="395"/>
      <c r="EV29" s="395"/>
      <c r="EW29" s="395"/>
      <c r="EX29" s="395"/>
      <c r="EY29" s="395"/>
      <c r="EZ29" s="395"/>
      <c r="FA29" s="395"/>
      <c r="FB29" s="395"/>
      <c r="FC29" s="395"/>
      <c r="FD29" s="306"/>
      <c r="FE29" s="306"/>
      <c r="FF29" s="306"/>
      <c r="FG29" s="306"/>
      <c r="FH29" s="306"/>
      <c r="FI29" s="306"/>
      <c r="FJ29" s="306"/>
      <c r="FK29" s="306"/>
      <c r="FL29" s="78"/>
      <c r="FM29" s="101"/>
      <c r="FN29" s="101"/>
      <c r="FO29" s="101"/>
      <c r="FP29" s="394"/>
      <c r="FQ29" s="395"/>
      <c r="FR29" s="395"/>
      <c r="FS29" s="395"/>
      <c r="FT29" s="395"/>
      <c r="FU29" s="395"/>
      <c r="FV29" s="395"/>
      <c r="FW29" s="395"/>
      <c r="FX29" s="395"/>
      <c r="FY29" s="395"/>
      <c r="FZ29" s="395"/>
      <c r="GA29" s="395"/>
      <c r="GB29" s="395"/>
      <c r="GC29" s="395"/>
      <c r="GD29" s="395"/>
      <c r="GE29" s="395"/>
      <c r="GF29" s="395"/>
      <c r="GG29" s="395"/>
      <c r="GH29" s="395"/>
      <c r="GI29" s="395"/>
      <c r="GJ29" s="395"/>
      <c r="GK29" s="306"/>
      <c r="GL29" s="306"/>
      <c r="GM29" s="306"/>
      <c r="GN29" s="306"/>
      <c r="GO29" s="306"/>
      <c r="GP29" s="306"/>
      <c r="GQ29" s="306"/>
      <c r="GR29" s="306"/>
      <c r="GS29" s="78"/>
      <c r="GT29" s="101"/>
      <c r="GU29" s="101"/>
      <c r="GV29" s="101"/>
      <c r="GW29" s="394"/>
      <c r="GX29" s="395"/>
      <c r="GY29" s="395"/>
      <c r="GZ29" s="395"/>
      <c r="HA29" s="395"/>
      <c r="HB29" s="395"/>
      <c r="HC29" s="395"/>
      <c r="HD29" s="395"/>
      <c r="HE29" s="395"/>
      <c r="HF29" s="395"/>
      <c r="HG29" s="395"/>
      <c r="HH29" s="395"/>
      <c r="HI29" s="395"/>
      <c r="HJ29" s="395"/>
      <c r="HK29" s="395"/>
      <c r="HL29" s="395"/>
      <c r="HM29" s="395"/>
      <c r="HN29" s="395"/>
      <c r="HO29" s="395"/>
      <c r="HP29" s="395"/>
      <c r="HQ29" s="395"/>
      <c r="HR29" s="306"/>
      <c r="HS29" s="306"/>
      <c r="HT29" s="306"/>
      <c r="HU29" s="306"/>
      <c r="HV29" s="306"/>
      <c r="HW29" s="306"/>
      <c r="HX29" s="306"/>
      <c r="HY29" s="306"/>
      <c r="HZ29" s="78"/>
    </row>
    <row r="30" spans="1:234" ht="45" hidden="1" customHeight="1" outlineLevel="1" thickBot="1">
      <c r="A30" s="462" t="s">
        <v>1696</v>
      </c>
      <c r="B30" s="463"/>
      <c r="C30" s="464"/>
      <c r="D30" s="465"/>
      <c r="E30" s="466"/>
      <c r="F30" s="466"/>
      <c r="G30" s="466"/>
      <c r="H30" s="466"/>
      <c r="I30" s="466"/>
      <c r="J30" s="466"/>
      <c r="K30" s="466"/>
      <c r="L30" s="466"/>
      <c r="M30" s="466"/>
      <c r="N30" s="466"/>
      <c r="O30" s="466"/>
      <c r="P30" s="466"/>
      <c r="Q30" s="466"/>
      <c r="R30" s="466"/>
      <c r="S30" s="466"/>
      <c r="T30" s="466"/>
      <c r="U30" s="466"/>
      <c r="V30" s="466"/>
      <c r="W30" s="466"/>
      <c r="X30" s="466"/>
      <c r="Y30" s="466"/>
      <c r="Z30" s="466"/>
      <c r="AA30" s="466"/>
      <c r="AB30" s="466"/>
      <c r="AC30" s="466"/>
      <c r="AD30" s="466"/>
      <c r="AE30" s="466"/>
      <c r="AF30" s="466"/>
      <c r="AG30" s="466"/>
      <c r="AH30" s="466"/>
      <c r="AI30" s="466"/>
      <c r="AJ30" s="468"/>
      <c r="AK30" s="465"/>
      <c r="AL30" s="466"/>
      <c r="AM30" s="466"/>
      <c r="AN30" s="466"/>
      <c r="AO30" s="466"/>
      <c r="AP30" s="466"/>
      <c r="AQ30" s="466"/>
      <c r="AR30" s="466"/>
      <c r="AS30" s="466"/>
      <c r="AT30" s="466"/>
      <c r="AU30" s="466"/>
      <c r="AV30" s="466"/>
      <c r="AW30" s="466"/>
      <c r="AX30" s="466"/>
      <c r="AY30" s="466"/>
      <c r="AZ30" s="466"/>
      <c r="BA30" s="466"/>
      <c r="BB30" s="466"/>
      <c r="BC30" s="466"/>
      <c r="BD30" s="466"/>
      <c r="BE30" s="466"/>
      <c r="BF30" s="466"/>
      <c r="BG30" s="466"/>
      <c r="BH30" s="466"/>
      <c r="BI30" s="466"/>
      <c r="BJ30" s="466"/>
      <c r="BK30" s="466"/>
      <c r="BL30" s="466"/>
      <c r="BM30" s="466"/>
      <c r="BN30" s="466"/>
      <c r="BO30" s="466"/>
      <c r="BP30" s="466"/>
      <c r="BQ30" s="468"/>
      <c r="BR30" s="465"/>
      <c r="BS30" s="466"/>
      <c r="BT30" s="466"/>
      <c r="BU30" s="466"/>
      <c r="BV30" s="466"/>
      <c r="BW30" s="466"/>
      <c r="BX30" s="466"/>
      <c r="BY30" s="466"/>
      <c r="BZ30" s="466"/>
      <c r="CA30" s="466"/>
      <c r="CB30" s="466"/>
      <c r="CC30" s="466"/>
      <c r="CD30" s="466"/>
      <c r="CE30" s="466"/>
      <c r="CF30" s="466"/>
      <c r="CG30" s="466"/>
      <c r="CH30" s="466"/>
      <c r="CI30" s="466"/>
      <c r="CJ30" s="466"/>
      <c r="CK30" s="466"/>
      <c r="CL30" s="466"/>
      <c r="CM30" s="466"/>
      <c r="CN30" s="466"/>
      <c r="CO30" s="466"/>
      <c r="CP30" s="466"/>
      <c r="CQ30" s="466"/>
      <c r="CR30" s="466"/>
      <c r="CS30" s="466"/>
      <c r="CT30" s="466"/>
      <c r="CU30" s="466"/>
      <c r="CV30" s="466"/>
      <c r="CW30" s="466"/>
      <c r="CX30" s="468"/>
      <c r="CY30" s="465"/>
      <c r="CZ30" s="466"/>
      <c r="DA30" s="466"/>
      <c r="DB30" s="466"/>
      <c r="DC30" s="466"/>
      <c r="DD30" s="466"/>
      <c r="DE30" s="466"/>
      <c r="DF30" s="466"/>
      <c r="DG30" s="466"/>
      <c r="DH30" s="466"/>
      <c r="DI30" s="466"/>
      <c r="DJ30" s="466"/>
      <c r="DK30" s="466"/>
      <c r="DL30" s="466"/>
      <c r="DM30" s="466"/>
      <c r="DN30" s="466"/>
      <c r="DO30" s="466"/>
      <c r="DP30" s="466"/>
      <c r="DQ30" s="466"/>
      <c r="DR30" s="466"/>
      <c r="DS30" s="466"/>
      <c r="DT30" s="466"/>
      <c r="DU30" s="466"/>
      <c r="DV30" s="466"/>
      <c r="DW30" s="466"/>
      <c r="DX30" s="466"/>
      <c r="DY30" s="466"/>
      <c r="DZ30" s="466"/>
      <c r="EA30" s="466"/>
      <c r="EB30" s="466"/>
      <c r="EC30" s="466"/>
      <c r="ED30" s="466"/>
      <c r="EE30" s="468"/>
      <c r="EF30" s="465"/>
      <c r="EG30" s="466"/>
      <c r="EH30" s="466"/>
      <c r="EI30" s="466"/>
      <c r="EJ30" s="466"/>
      <c r="EK30" s="466"/>
      <c r="EL30" s="466"/>
      <c r="EM30" s="466"/>
      <c r="EN30" s="466"/>
      <c r="EO30" s="466"/>
      <c r="EP30" s="466"/>
      <c r="EQ30" s="466"/>
      <c r="ER30" s="466"/>
      <c r="ES30" s="466"/>
      <c r="ET30" s="466"/>
      <c r="EU30" s="466"/>
      <c r="EV30" s="466"/>
      <c r="EW30" s="466"/>
      <c r="EX30" s="466"/>
      <c r="EY30" s="466"/>
      <c r="EZ30" s="466"/>
      <c r="FA30" s="466"/>
      <c r="FB30" s="466"/>
      <c r="FC30" s="466"/>
      <c r="FD30" s="466"/>
      <c r="FE30" s="466"/>
      <c r="FF30" s="466"/>
      <c r="FG30" s="466"/>
      <c r="FH30" s="466"/>
      <c r="FI30" s="466"/>
      <c r="FJ30" s="466"/>
      <c r="FK30" s="466"/>
      <c r="FL30" s="468"/>
      <c r="FM30" s="465"/>
      <c r="FN30" s="466"/>
      <c r="FO30" s="466"/>
      <c r="FP30" s="466"/>
      <c r="FQ30" s="466"/>
      <c r="FR30" s="466"/>
      <c r="FS30" s="466"/>
      <c r="FT30" s="466"/>
      <c r="FU30" s="466"/>
      <c r="FV30" s="466"/>
      <c r="FW30" s="466"/>
      <c r="FX30" s="466"/>
      <c r="FY30" s="466"/>
      <c r="FZ30" s="466"/>
      <c r="GA30" s="466"/>
      <c r="GB30" s="466"/>
      <c r="GC30" s="466"/>
      <c r="GD30" s="466"/>
      <c r="GE30" s="466"/>
      <c r="GF30" s="466"/>
      <c r="GG30" s="466"/>
      <c r="GH30" s="466"/>
      <c r="GI30" s="466"/>
      <c r="GJ30" s="466"/>
      <c r="GK30" s="466"/>
      <c r="GL30" s="466"/>
      <c r="GM30" s="466"/>
      <c r="GN30" s="466"/>
      <c r="GO30" s="466"/>
      <c r="GP30" s="466"/>
      <c r="GQ30" s="466"/>
      <c r="GR30" s="466"/>
      <c r="GS30" s="468"/>
      <c r="GT30" s="465"/>
      <c r="GU30" s="466"/>
      <c r="GV30" s="466"/>
      <c r="GW30" s="466"/>
      <c r="GX30" s="466"/>
      <c r="GY30" s="466"/>
      <c r="GZ30" s="466"/>
      <c r="HA30" s="466"/>
      <c r="HB30" s="466"/>
      <c r="HC30" s="466"/>
      <c r="HD30" s="466"/>
      <c r="HE30" s="466"/>
      <c r="HF30" s="466"/>
      <c r="HG30" s="466"/>
      <c r="HH30" s="466"/>
      <c r="HI30" s="466"/>
      <c r="HJ30" s="466"/>
      <c r="HK30" s="466"/>
      <c r="HL30" s="466"/>
      <c r="HM30" s="466"/>
      <c r="HN30" s="466"/>
      <c r="HO30" s="466"/>
      <c r="HP30" s="466"/>
      <c r="HQ30" s="466"/>
      <c r="HR30" s="466"/>
      <c r="HS30" s="466"/>
      <c r="HT30" s="466"/>
      <c r="HU30" s="466"/>
      <c r="HV30" s="466"/>
      <c r="HW30" s="466"/>
      <c r="HX30" s="466"/>
      <c r="HY30" s="466"/>
      <c r="HZ30" s="467"/>
    </row>
    <row r="31" spans="1:234" ht="45" hidden="1" customHeight="1" outlineLevel="1" thickBot="1">
      <c r="A31" s="402" t="s">
        <v>1343</v>
      </c>
      <c r="B31" s="403"/>
      <c r="C31" s="404"/>
      <c r="D31" s="116"/>
      <c r="E31" s="102"/>
      <c r="F31" s="102"/>
      <c r="G31" s="394"/>
      <c r="H31" s="395"/>
      <c r="I31" s="395"/>
      <c r="J31" s="395"/>
      <c r="K31" s="395"/>
      <c r="L31" s="395"/>
      <c r="M31" s="395"/>
      <c r="N31" s="395"/>
      <c r="O31" s="395"/>
      <c r="P31" s="395"/>
      <c r="Q31" s="395"/>
      <c r="R31" s="395"/>
      <c r="S31" s="395"/>
      <c r="T31" s="395"/>
      <c r="U31" s="395"/>
      <c r="V31" s="395"/>
      <c r="W31" s="395"/>
      <c r="X31" s="395"/>
      <c r="Y31" s="395"/>
      <c r="Z31" s="395"/>
      <c r="AA31" s="395"/>
      <c r="AB31" s="306"/>
      <c r="AC31" s="306"/>
      <c r="AD31" s="306"/>
      <c r="AE31" s="306"/>
      <c r="AF31" s="306"/>
      <c r="AG31" s="306"/>
      <c r="AH31" s="306"/>
      <c r="AI31" s="306"/>
      <c r="AJ31" s="78"/>
      <c r="AK31" s="102"/>
      <c r="AL31" s="102"/>
      <c r="AM31" s="102"/>
      <c r="AN31" s="394"/>
      <c r="AO31" s="395"/>
      <c r="AP31" s="395"/>
      <c r="AQ31" s="395"/>
      <c r="AR31" s="395"/>
      <c r="AS31" s="395"/>
      <c r="AT31" s="395"/>
      <c r="AU31" s="395"/>
      <c r="AV31" s="395"/>
      <c r="AW31" s="395"/>
      <c r="AX31" s="395"/>
      <c r="AY31" s="395"/>
      <c r="AZ31" s="395"/>
      <c r="BA31" s="395"/>
      <c r="BB31" s="395"/>
      <c r="BC31" s="395"/>
      <c r="BD31" s="395"/>
      <c r="BE31" s="395"/>
      <c r="BF31" s="395"/>
      <c r="BG31" s="395"/>
      <c r="BH31" s="395"/>
      <c r="BI31" s="306"/>
      <c r="BJ31" s="306"/>
      <c r="BK31" s="306"/>
      <c r="BL31" s="306"/>
      <c r="BM31" s="306"/>
      <c r="BN31" s="306"/>
      <c r="BO31" s="306"/>
      <c r="BP31" s="306"/>
      <c r="BQ31" s="78"/>
      <c r="BR31" s="102"/>
      <c r="BS31" s="102"/>
      <c r="BT31" s="102"/>
      <c r="BU31" s="394"/>
      <c r="BV31" s="395"/>
      <c r="BW31" s="395"/>
      <c r="BX31" s="395"/>
      <c r="BY31" s="395"/>
      <c r="BZ31" s="395"/>
      <c r="CA31" s="395"/>
      <c r="CB31" s="395"/>
      <c r="CC31" s="395"/>
      <c r="CD31" s="395"/>
      <c r="CE31" s="395"/>
      <c r="CF31" s="395"/>
      <c r="CG31" s="395"/>
      <c r="CH31" s="395"/>
      <c r="CI31" s="395"/>
      <c r="CJ31" s="395"/>
      <c r="CK31" s="395"/>
      <c r="CL31" s="395"/>
      <c r="CM31" s="395"/>
      <c r="CN31" s="395"/>
      <c r="CO31" s="395"/>
      <c r="CP31" s="306"/>
      <c r="CQ31" s="306"/>
      <c r="CR31" s="306"/>
      <c r="CS31" s="306"/>
      <c r="CT31" s="306"/>
      <c r="CU31" s="306"/>
      <c r="CV31" s="306"/>
      <c r="CW31" s="306"/>
      <c r="CX31" s="78"/>
      <c r="CY31" s="102"/>
      <c r="CZ31" s="102"/>
      <c r="DA31" s="102"/>
      <c r="DB31" s="394"/>
      <c r="DC31" s="395"/>
      <c r="DD31" s="395"/>
      <c r="DE31" s="395"/>
      <c r="DF31" s="395"/>
      <c r="DG31" s="395"/>
      <c r="DH31" s="395"/>
      <c r="DI31" s="395"/>
      <c r="DJ31" s="395"/>
      <c r="DK31" s="395"/>
      <c r="DL31" s="395"/>
      <c r="DM31" s="395"/>
      <c r="DN31" s="395"/>
      <c r="DO31" s="395"/>
      <c r="DP31" s="395"/>
      <c r="DQ31" s="395"/>
      <c r="DR31" s="395"/>
      <c r="DS31" s="395"/>
      <c r="DT31" s="395"/>
      <c r="DU31" s="395"/>
      <c r="DV31" s="395"/>
      <c r="DW31" s="306"/>
      <c r="DX31" s="306"/>
      <c r="DY31" s="306"/>
      <c r="DZ31" s="306"/>
      <c r="EA31" s="306"/>
      <c r="EB31" s="306"/>
      <c r="EC31" s="306"/>
      <c r="ED31" s="306"/>
      <c r="EE31" s="78"/>
      <c r="EF31" s="102"/>
      <c r="EG31" s="102"/>
      <c r="EH31" s="102"/>
      <c r="EI31" s="394"/>
      <c r="EJ31" s="395"/>
      <c r="EK31" s="395"/>
      <c r="EL31" s="395"/>
      <c r="EM31" s="395"/>
      <c r="EN31" s="395"/>
      <c r="EO31" s="395"/>
      <c r="EP31" s="395"/>
      <c r="EQ31" s="395"/>
      <c r="ER31" s="395"/>
      <c r="ES31" s="395"/>
      <c r="ET31" s="395"/>
      <c r="EU31" s="395"/>
      <c r="EV31" s="395"/>
      <c r="EW31" s="395"/>
      <c r="EX31" s="395"/>
      <c r="EY31" s="395"/>
      <c r="EZ31" s="395"/>
      <c r="FA31" s="395"/>
      <c r="FB31" s="395"/>
      <c r="FC31" s="395"/>
      <c r="FD31" s="306"/>
      <c r="FE31" s="306"/>
      <c r="FF31" s="306"/>
      <c r="FG31" s="306"/>
      <c r="FH31" s="306"/>
      <c r="FI31" s="306"/>
      <c r="FJ31" s="306"/>
      <c r="FK31" s="306"/>
      <c r="FL31" s="78"/>
      <c r="FM31" s="102"/>
      <c r="FN31" s="102"/>
      <c r="FO31" s="102"/>
      <c r="FP31" s="394"/>
      <c r="FQ31" s="395"/>
      <c r="FR31" s="395"/>
      <c r="FS31" s="395"/>
      <c r="FT31" s="395"/>
      <c r="FU31" s="395"/>
      <c r="FV31" s="395"/>
      <c r="FW31" s="395"/>
      <c r="FX31" s="395"/>
      <c r="FY31" s="395"/>
      <c r="FZ31" s="395"/>
      <c r="GA31" s="395"/>
      <c r="GB31" s="395"/>
      <c r="GC31" s="395"/>
      <c r="GD31" s="395"/>
      <c r="GE31" s="395"/>
      <c r="GF31" s="395"/>
      <c r="GG31" s="395"/>
      <c r="GH31" s="395"/>
      <c r="GI31" s="395"/>
      <c r="GJ31" s="395"/>
      <c r="GK31" s="306"/>
      <c r="GL31" s="306"/>
      <c r="GM31" s="306"/>
      <c r="GN31" s="306"/>
      <c r="GO31" s="306"/>
      <c r="GP31" s="306"/>
      <c r="GQ31" s="306"/>
      <c r="GR31" s="306"/>
      <c r="GS31" s="78"/>
      <c r="GT31" s="102"/>
      <c r="GU31" s="102"/>
      <c r="GV31" s="102"/>
      <c r="GW31" s="394"/>
      <c r="GX31" s="395"/>
      <c r="GY31" s="395"/>
      <c r="GZ31" s="395"/>
      <c r="HA31" s="395"/>
      <c r="HB31" s="395"/>
      <c r="HC31" s="395"/>
      <c r="HD31" s="395"/>
      <c r="HE31" s="395"/>
      <c r="HF31" s="395"/>
      <c r="HG31" s="395"/>
      <c r="HH31" s="395"/>
      <c r="HI31" s="395"/>
      <c r="HJ31" s="395"/>
      <c r="HK31" s="395"/>
      <c r="HL31" s="395"/>
      <c r="HM31" s="395"/>
      <c r="HN31" s="395"/>
      <c r="HO31" s="395"/>
      <c r="HP31" s="395"/>
      <c r="HQ31" s="395"/>
      <c r="HR31" s="306"/>
      <c r="HS31" s="306"/>
      <c r="HT31" s="306"/>
      <c r="HU31" s="306"/>
      <c r="HV31" s="306"/>
      <c r="HW31" s="306"/>
      <c r="HX31" s="306"/>
      <c r="HY31" s="306"/>
      <c r="HZ31" s="78"/>
    </row>
    <row r="32" spans="1:234" s="197" customFormat="1" ht="20.100000000000001" customHeight="1" collapsed="1" thickBot="1">
      <c r="A32" s="477" t="s">
        <v>663</v>
      </c>
      <c r="B32" s="478"/>
      <c r="C32" s="478"/>
      <c r="D32" s="193"/>
      <c r="E32" s="193"/>
      <c r="F32" s="193"/>
      <c r="G32" s="193"/>
      <c r="H32" s="193"/>
      <c r="I32" s="193"/>
      <c r="J32" s="193"/>
      <c r="K32" s="193"/>
      <c r="L32" s="193"/>
      <c r="M32" s="193"/>
      <c r="N32" s="193"/>
      <c r="O32" s="193"/>
      <c r="P32" s="193"/>
      <c r="Q32" s="193"/>
      <c r="R32" s="193"/>
      <c r="S32" s="193"/>
      <c r="T32" s="193"/>
      <c r="U32" s="193"/>
      <c r="V32" s="193"/>
      <c r="W32" s="193"/>
      <c r="X32" s="193"/>
      <c r="Y32" s="193"/>
      <c r="Z32" s="193"/>
      <c r="AA32" s="193"/>
      <c r="AB32" s="194"/>
      <c r="AC32" s="194"/>
      <c r="AD32" s="194"/>
      <c r="AE32" s="194"/>
      <c r="AF32" s="194"/>
      <c r="AG32" s="194"/>
      <c r="AH32" s="194"/>
      <c r="AI32" s="194"/>
      <c r="AJ32" s="195"/>
      <c r="AK32" s="196"/>
      <c r="AL32" s="196"/>
      <c r="AM32" s="196"/>
      <c r="AN32" s="196"/>
      <c r="AO32" s="196"/>
      <c r="AP32" s="196"/>
      <c r="AQ32" s="196"/>
      <c r="AR32" s="196"/>
      <c r="AS32" s="196"/>
      <c r="AT32" s="196"/>
      <c r="AU32" s="196"/>
      <c r="AV32" s="196"/>
      <c r="AW32" s="196"/>
      <c r="AX32" s="196"/>
      <c r="AY32" s="196"/>
      <c r="AZ32" s="196"/>
      <c r="BA32" s="196"/>
      <c r="BB32" s="196"/>
      <c r="BC32" s="196"/>
      <c r="BD32" s="196"/>
      <c r="BE32" s="196"/>
      <c r="BF32" s="196"/>
      <c r="BG32" s="196"/>
      <c r="BH32" s="196"/>
      <c r="BI32" s="194"/>
      <c r="BJ32" s="194"/>
      <c r="BK32" s="194"/>
      <c r="BL32" s="194"/>
      <c r="BM32" s="194"/>
      <c r="BN32" s="194"/>
      <c r="BO32" s="194"/>
      <c r="BP32" s="194"/>
      <c r="BQ32" s="195"/>
      <c r="BR32" s="196"/>
      <c r="BS32" s="196"/>
      <c r="BT32" s="196"/>
      <c r="BU32" s="196"/>
      <c r="BV32" s="196"/>
      <c r="BW32" s="196"/>
      <c r="BX32" s="196"/>
      <c r="BY32" s="196"/>
      <c r="BZ32" s="196"/>
      <c r="CA32" s="196"/>
      <c r="CB32" s="196"/>
      <c r="CC32" s="196"/>
      <c r="CD32" s="196"/>
      <c r="CE32" s="196"/>
      <c r="CF32" s="196"/>
      <c r="CG32" s="196"/>
      <c r="CH32" s="196"/>
      <c r="CI32" s="196"/>
      <c r="CJ32" s="196"/>
      <c r="CK32" s="196"/>
      <c r="CL32" s="196"/>
      <c r="CM32" s="196"/>
      <c r="CN32" s="196"/>
      <c r="CO32" s="196"/>
      <c r="CP32" s="194"/>
      <c r="CQ32" s="194"/>
      <c r="CR32" s="194"/>
      <c r="CS32" s="194"/>
      <c r="CT32" s="194"/>
      <c r="CU32" s="194"/>
      <c r="CV32" s="194"/>
      <c r="CW32" s="194"/>
      <c r="CX32" s="195"/>
      <c r="CY32" s="196"/>
      <c r="CZ32" s="196"/>
      <c r="DA32" s="196"/>
      <c r="DB32" s="196"/>
      <c r="DC32" s="196"/>
      <c r="DD32" s="196"/>
      <c r="DE32" s="196"/>
      <c r="DF32" s="196"/>
      <c r="DG32" s="196"/>
      <c r="DH32" s="196"/>
      <c r="DI32" s="196"/>
      <c r="DJ32" s="196"/>
      <c r="DK32" s="196"/>
      <c r="DL32" s="196"/>
      <c r="DM32" s="196"/>
      <c r="DN32" s="196"/>
      <c r="DO32" s="196"/>
      <c r="DP32" s="196"/>
      <c r="DQ32" s="196"/>
      <c r="DR32" s="196"/>
      <c r="DS32" s="196"/>
      <c r="DT32" s="196"/>
      <c r="DU32" s="196"/>
      <c r="DV32" s="196"/>
      <c r="DW32" s="194"/>
      <c r="DX32" s="194"/>
      <c r="DY32" s="194"/>
      <c r="DZ32" s="194"/>
      <c r="EA32" s="194"/>
      <c r="EB32" s="194"/>
      <c r="EC32" s="194"/>
      <c r="ED32" s="194"/>
      <c r="EE32" s="195"/>
      <c r="EF32" s="196"/>
      <c r="EG32" s="196"/>
      <c r="EH32" s="196"/>
      <c r="EI32" s="196"/>
      <c r="EJ32" s="196"/>
      <c r="EK32" s="196"/>
      <c r="EL32" s="196"/>
      <c r="EM32" s="196"/>
      <c r="EN32" s="196"/>
      <c r="EO32" s="196"/>
      <c r="EP32" s="196"/>
      <c r="EQ32" s="196"/>
      <c r="ER32" s="196"/>
      <c r="ES32" s="196"/>
      <c r="ET32" s="196"/>
      <c r="EU32" s="196"/>
      <c r="EV32" s="196"/>
      <c r="EW32" s="196"/>
      <c r="EX32" s="196"/>
      <c r="EY32" s="196"/>
      <c r="EZ32" s="196"/>
      <c r="FA32" s="196"/>
      <c r="FB32" s="196"/>
      <c r="FC32" s="196"/>
      <c r="FD32" s="194"/>
      <c r="FE32" s="194"/>
      <c r="FF32" s="194"/>
      <c r="FG32" s="194"/>
      <c r="FH32" s="194"/>
      <c r="FI32" s="194"/>
      <c r="FJ32" s="194"/>
      <c r="FK32" s="194"/>
      <c r="FL32" s="195"/>
      <c r="FM32" s="196"/>
      <c r="FN32" s="196"/>
      <c r="FO32" s="196"/>
      <c r="FP32" s="196"/>
      <c r="FQ32" s="196"/>
      <c r="FR32" s="196"/>
      <c r="FS32" s="196"/>
      <c r="FT32" s="196"/>
      <c r="FU32" s="196"/>
      <c r="FV32" s="196"/>
      <c r="FW32" s="196"/>
      <c r="FX32" s="196"/>
      <c r="FY32" s="196"/>
      <c r="FZ32" s="196"/>
      <c r="GA32" s="196"/>
      <c r="GB32" s="196"/>
      <c r="GC32" s="196"/>
      <c r="GD32" s="196"/>
      <c r="GE32" s="196"/>
      <c r="GF32" s="196"/>
      <c r="GG32" s="196"/>
      <c r="GH32" s="196"/>
      <c r="GI32" s="196"/>
      <c r="GJ32" s="196"/>
      <c r="GK32" s="194"/>
      <c r="GL32" s="194"/>
      <c r="GM32" s="194"/>
      <c r="GN32" s="194"/>
      <c r="GO32" s="194"/>
      <c r="GP32" s="194"/>
      <c r="GQ32" s="194"/>
      <c r="GR32" s="194"/>
      <c r="GS32" s="195"/>
      <c r="GT32" s="196"/>
      <c r="GU32" s="196"/>
      <c r="GV32" s="196"/>
      <c r="GW32" s="196"/>
      <c r="GX32" s="196"/>
      <c r="GY32" s="196"/>
      <c r="GZ32" s="196"/>
      <c r="HA32" s="196"/>
      <c r="HB32" s="196"/>
      <c r="HC32" s="196"/>
      <c r="HD32" s="196"/>
      <c r="HE32" s="196"/>
      <c r="HF32" s="196"/>
      <c r="HG32" s="196"/>
      <c r="HH32" s="196"/>
      <c r="HI32" s="196"/>
      <c r="HJ32" s="196"/>
      <c r="HK32" s="196"/>
      <c r="HL32" s="196"/>
      <c r="HM32" s="196"/>
      <c r="HN32" s="196"/>
      <c r="HO32" s="196"/>
      <c r="HP32" s="196"/>
      <c r="HQ32" s="196"/>
      <c r="HR32" s="194"/>
      <c r="HS32" s="194"/>
      <c r="HT32" s="194"/>
      <c r="HU32" s="194"/>
      <c r="HV32" s="194"/>
      <c r="HW32" s="194"/>
      <c r="HX32" s="194"/>
      <c r="HY32" s="194"/>
      <c r="HZ32" s="195"/>
    </row>
    <row r="33" spans="1:234" s="4" customFormat="1" ht="24.95" customHeight="1" thickTop="1">
      <c r="A33" s="479" t="s">
        <v>633</v>
      </c>
      <c r="B33" s="480"/>
      <c r="C33" s="481"/>
      <c r="D33" s="51" t="s">
        <v>735</v>
      </c>
      <c r="E33" s="43" t="s">
        <v>736</v>
      </c>
      <c r="F33" s="43" t="s">
        <v>737</v>
      </c>
      <c r="G33" s="43" t="s">
        <v>790</v>
      </c>
      <c r="H33" s="43" t="s">
        <v>839</v>
      </c>
      <c r="I33" s="43" t="s">
        <v>840</v>
      </c>
      <c r="J33" s="43" t="s">
        <v>841</v>
      </c>
      <c r="K33" s="43" t="s">
        <v>842</v>
      </c>
      <c r="L33" s="43" t="s">
        <v>2308</v>
      </c>
      <c r="M33" s="43" t="s">
        <v>2309</v>
      </c>
      <c r="N33" s="43" t="s">
        <v>2310</v>
      </c>
      <c r="O33" s="43" t="s">
        <v>2311</v>
      </c>
      <c r="P33" s="43" t="s">
        <v>791</v>
      </c>
      <c r="Q33" s="43" t="s">
        <v>800</v>
      </c>
      <c r="R33" s="43" t="s">
        <v>792</v>
      </c>
      <c r="S33" s="43" t="s">
        <v>793</v>
      </c>
      <c r="T33" s="46" t="s">
        <v>794</v>
      </c>
      <c r="U33" s="46" t="s">
        <v>795</v>
      </c>
      <c r="V33" s="46" t="s">
        <v>796</v>
      </c>
      <c r="W33" s="46" t="s">
        <v>797</v>
      </c>
      <c r="X33" s="46" t="s">
        <v>798</v>
      </c>
      <c r="Y33" s="46" t="s">
        <v>799</v>
      </c>
      <c r="Z33" s="46" t="s">
        <v>843</v>
      </c>
      <c r="AA33" s="46" t="s">
        <v>844</v>
      </c>
      <c r="AB33" s="43" t="s">
        <v>845</v>
      </c>
      <c r="AC33" s="46" t="s">
        <v>846</v>
      </c>
      <c r="AD33" s="46" t="s">
        <v>847</v>
      </c>
      <c r="AE33" s="46" t="s">
        <v>848</v>
      </c>
      <c r="AF33" s="46" t="s">
        <v>849</v>
      </c>
      <c r="AG33" s="46" t="s">
        <v>850</v>
      </c>
      <c r="AH33" s="46" t="s">
        <v>851</v>
      </c>
      <c r="AI33" s="46" t="s">
        <v>852</v>
      </c>
      <c r="AJ33" s="412" t="s">
        <v>689</v>
      </c>
      <c r="AK33" s="43" t="s">
        <v>2406</v>
      </c>
      <c r="AL33" s="43" t="s">
        <v>2407</v>
      </c>
      <c r="AM33" s="43" t="s">
        <v>2408</v>
      </c>
      <c r="AN33" s="43" t="s">
        <v>2218</v>
      </c>
      <c r="AO33" s="43" t="s">
        <v>801</v>
      </c>
      <c r="AP33" s="43" t="s">
        <v>2221</v>
      </c>
      <c r="AQ33" s="43" t="s">
        <v>2223</v>
      </c>
      <c r="AR33" s="43" t="s">
        <v>2225</v>
      </c>
      <c r="AS33" s="43" t="s">
        <v>2430</v>
      </c>
      <c r="AT33" s="43" t="s">
        <v>2431</v>
      </c>
      <c r="AU33" s="43" t="s">
        <v>2432</v>
      </c>
      <c r="AV33" s="43" t="s">
        <v>2433</v>
      </c>
      <c r="AW33" s="43" t="s">
        <v>2231</v>
      </c>
      <c r="AX33" s="43" t="s">
        <v>2233</v>
      </c>
      <c r="AY33" s="43" t="s">
        <v>2235</v>
      </c>
      <c r="AZ33" s="43" t="s">
        <v>2237</v>
      </c>
      <c r="BA33" s="46" t="s">
        <v>2239</v>
      </c>
      <c r="BB33" s="46" t="s">
        <v>2241</v>
      </c>
      <c r="BC33" s="46" t="s">
        <v>2243</v>
      </c>
      <c r="BD33" s="46" t="s">
        <v>2245</v>
      </c>
      <c r="BE33" s="46" t="s">
        <v>2247</v>
      </c>
      <c r="BF33" s="46" t="s">
        <v>2249</v>
      </c>
      <c r="BG33" s="46" t="s">
        <v>802</v>
      </c>
      <c r="BH33" s="46" t="s">
        <v>803</v>
      </c>
      <c r="BI33" s="46" t="s">
        <v>811</v>
      </c>
      <c r="BJ33" s="46" t="s">
        <v>804</v>
      </c>
      <c r="BK33" s="46" t="s">
        <v>805</v>
      </c>
      <c r="BL33" s="46" t="s">
        <v>806</v>
      </c>
      <c r="BM33" s="46" t="s">
        <v>807</v>
      </c>
      <c r="BN33" s="46" t="s">
        <v>808</v>
      </c>
      <c r="BO33" s="46" t="s">
        <v>809</v>
      </c>
      <c r="BP33" s="46" t="s">
        <v>810</v>
      </c>
      <c r="BQ33" s="412" t="s">
        <v>689</v>
      </c>
      <c r="BR33" s="51" t="s">
        <v>2409</v>
      </c>
      <c r="BS33" s="43" t="s">
        <v>2410</v>
      </c>
      <c r="BT33" s="43" t="s">
        <v>2410</v>
      </c>
      <c r="BU33" s="43" t="s">
        <v>2313</v>
      </c>
      <c r="BV33" s="43" t="s">
        <v>2315</v>
      </c>
      <c r="BW33" s="43" t="s">
        <v>812</v>
      </c>
      <c r="BX33" s="43" t="s">
        <v>2318</v>
      </c>
      <c r="BY33" s="43" t="s">
        <v>2320</v>
      </c>
      <c r="BZ33" s="43" t="s">
        <v>2322</v>
      </c>
      <c r="CA33" s="43" t="s">
        <v>2324</v>
      </c>
      <c r="CB33" s="43" t="s">
        <v>2326</v>
      </c>
      <c r="CC33" s="43" t="s">
        <v>2328</v>
      </c>
      <c r="CD33" s="43" t="s">
        <v>2330</v>
      </c>
      <c r="CE33" s="43" t="s">
        <v>2332</v>
      </c>
      <c r="CF33" s="43" t="s">
        <v>2334</v>
      </c>
      <c r="CG33" s="43" t="s">
        <v>2336</v>
      </c>
      <c r="CH33" s="43" t="s">
        <v>2338</v>
      </c>
      <c r="CI33" s="43" t="s">
        <v>2340</v>
      </c>
      <c r="CJ33" s="46" t="s">
        <v>2342</v>
      </c>
      <c r="CK33" s="46" t="s">
        <v>2344</v>
      </c>
      <c r="CL33" s="46" t="s">
        <v>2346</v>
      </c>
      <c r="CM33" s="46" t="s">
        <v>2348</v>
      </c>
      <c r="CN33" s="46" t="s">
        <v>2350</v>
      </c>
      <c r="CO33" s="46" t="s">
        <v>2352</v>
      </c>
      <c r="CP33" s="46" t="s">
        <v>2354</v>
      </c>
      <c r="CQ33" s="46" t="s">
        <v>2356</v>
      </c>
      <c r="CR33" s="46" t="s">
        <v>2358</v>
      </c>
      <c r="CS33" s="46" t="s">
        <v>2360</v>
      </c>
      <c r="CT33" s="46" t="s">
        <v>2362</v>
      </c>
      <c r="CU33" s="46" t="s">
        <v>2363</v>
      </c>
      <c r="CV33" s="46" t="s">
        <v>2365</v>
      </c>
      <c r="CW33" s="46" t="s">
        <v>2367</v>
      </c>
      <c r="CX33" s="412" t="s">
        <v>689</v>
      </c>
      <c r="CY33" s="51" t="s">
        <v>2412</v>
      </c>
      <c r="CZ33" s="43" t="s">
        <v>2413</v>
      </c>
      <c r="DA33" s="43" t="s">
        <v>2414</v>
      </c>
      <c r="DB33" s="43" t="s">
        <v>2435</v>
      </c>
      <c r="DC33" s="43" t="s">
        <v>2437</v>
      </c>
      <c r="DD33" s="43" t="s">
        <v>2439</v>
      </c>
      <c r="DE33" s="43" t="s">
        <v>822</v>
      </c>
      <c r="DF33" s="43" t="s">
        <v>2442</v>
      </c>
      <c r="DG33" s="43" t="s">
        <v>2444</v>
      </c>
      <c r="DH33" s="43" t="s">
        <v>2446</v>
      </c>
      <c r="DI33" s="43" t="s">
        <v>2448</v>
      </c>
      <c r="DJ33" s="43" t="s">
        <v>1037</v>
      </c>
      <c r="DK33" s="43" t="s">
        <v>1039</v>
      </c>
      <c r="DL33" s="43" t="s">
        <v>1041</v>
      </c>
      <c r="DM33" s="43" t="s">
        <v>1043</v>
      </c>
      <c r="DN33" s="43" t="s">
        <v>1045</v>
      </c>
      <c r="DO33" s="43" t="s">
        <v>1047</v>
      </c>
      <c r="DP33" s="43" t="s">
        <v>1049</v>
      </c>
      <c r="DQ33" s="43" t="s">
        <v>1051</v>
      </c>
      <c r="DR33" s="43" t="s">
        <v>1053</v>
      </c>
      <c r="DS33" s="43" t="s">
        <v>1055</v>
      </c>
      <c r="DT33" s="43" t="s">
        <v>1057</v>
      </c>
      <c r="DU33" s="43" t="s">
        <v>1059</v>
      </c>
      <c r="DV33" s="43" t="s">
        <v>1061</v>
      </c>
      <c r="DW33" s="43" t="s">
        <v>1063</v>
      </c>
      <c r="DX33" s="43" t="s">
        <v>1065</v>
      </c>
      <c r="DY33" s="43" t="s">
        <v>1067</v>
      </c>
      <c r="DZ33" s="43" t="s">
        <v>1069</v>
      </c>
      <c r="EA33" s="46" t="s">
        <v>1071</v>
      </c>
      <c r="EB33" s="46" t="s">
        <v>1072</v>
      </c>
      <c r="EC33" s="46" t="s">
        <v>1074</v>
      </c>
      <c r="ED33" s="46" t="s">
        <v>1076</v>
      </c>
      <c r="EE33" s="412" t="s">
        <v>689</v>
      </c>
      <c r="EF33" s="51" t="s">
        <v>2415</v>
      </c>
      <c r="EG33" s="43" t="s">
        <v>2416</v>
      </c>
      <c r="EH33" s="43" t="s">
        <v>2417</v>
      </c>
      <c r="EI33" s="43" t="s">
        <v>3294</v>
      </c>
      <c r="EJ33" s="43" t="s">
        <v>3296</v>
      </c>
      <c r="EK33" s="43" t="s">
        <v>3298</v>
      </c>
      <c r="EL33" s="43" t="s">
        <v>3300</v>
      </c>
      <c r="EM33" s="43" t="s">
        <v>834</v>
      </c>
      <c r="EN33" s="43" t="s">
        <v>3303</v>
      </c>
      <c r="EO33" s="43" t="s">
        <v>3305</v>
      </c>
      <c r="EP33" s="43" t="s">
        <v>3307</v>
      </c>
      <c r="EQ33" s="43" t="s">
        <v>3309</v>
      </c>
      <c r="ER33" s="43" t="s">
        <v>3311</v>
      </c>
      <c r="ES33" s="43" t="s">
        <v>3313</v>
      </c>
      <c r="ET33" s="43" t="s">
        <v>1676</v>
      </c>
      <c r="EU33" s="43" t="s">
        <v>1678</v>
      </c>
      <c r="EV33" s="43" t="s">
        <v>1680</v>
      </c>
      <c r="EW33" s="43" t="s">
        <v>1682</v>
      </c>
      <c r="EX33" s="43" t="s">
        <v>1684</v>
      </c>
      <c r="EY33" s="43" t="s">
        <v>1686</v>
      </c>
      <c r="EZ33" s="43" t="s">
        <v>1688</v>
      </c>
      <c r="FA33" s="43" t="s">
        <v>1690</v>
      </c>
      <c r="FB33" s="43" t="s">
        <v>1692</v>
      </c>
      <c r="FC33" s="43" t="s">
        <v>1694</v>
      </c>
      <c r="FD33" s="43" t="s">
        <v>2689</v>
      </c>
      <c r="FE33" s="43" t="s">
        <v>2691</v>
      </c>
      <c r="FF33" s="43" t="s">
        <v>2693</v>
      </c>
      <c r="FG33" s="43" t="s">
        <v>2695</v>
      </c>
      <c r="FH33" s="43" t="s">
        <v>2697</v>
      </c>
      <c r="FI33" s="43" t="s">
        <v>2698</v>
      </c>
      <c r="FJ33" s="43" t="s">
        <v>2700</v>
      </c>
      <c r="FK33" s="43" t="s">
        <v>2702</v>
      </c>
      <c r="FL33" s="412" t="s">
        <v>689</v>
      </c>
      <c r="FM33" s="51" t="s">
        <v>2418</v>
      </c>
      <c r="FN33" s="43" t="s">
        <v>2419</v>
      </c>
      <c r="FO33" s="43" t="s">
        <v>2420</v>
      </c>
      <c r="FP33" s="43" t="s">
        <v>2748</v>
      </c>
      <c r="FQ33" s="43" t="s">
        <v>2750</v>
      </c>
      <c r="FR33" s="43" t="s">
        <v>2752</v>
      </c>
      <c r="FS33" s="43" t="s">
        <v>2754</v>
      </c>
      <c r="FT33" s="43" t="s">
        <v>2756</v>
      </c>
      <c r="FU33" s="43" t="s">
        <v>2758</v>
      </c>
      <c r="FV33" s="43" t="s">
        <v>2760</v>
      </c>
      <c r="FW33" s="43" t="s">
        <v>2762</v>
      </c>
      <c r="FX33" s="43" t="s">
        <v>2764</v>
      </c>
      <c r="FY33" s="43" t="s">
        <v>2766</v>
      </c>
      <c r="FZ33" s="43" t="s">
        <v>2768</v>
      </c>
      <c r="GA33" s="43" t="s">
        <v>2770</v>
      </c>
      <c r="GB33" s="43" t="s">
        <v>2772</v>
      </c>
      <c r="GC33" s="43" t="s">
        <v>2774</v>
      </c>
      <c r="GD33" s="43" t="s">
        <v>2776</v>
      </c>
      <c r="GE33" s="43" t="s">
        <v>2778</v>
      </c>
      <c r="GF33" s="43" t="s">
        <v>2780</v>
      </c>
      <c r="GG33" s="43" t="s">
        <v>2782</v>
      </c>
      <c r="GH33" s="43" t="s">
        <v>2784</v>
      </c>
      <c r="GI33" s="43" t="s">
        <v>2786</v>
      </c>
      <c r="GJ33" s="43" t="s">
        <v>2788</v>
      </c>
      <c r="GK33" s="43" t="s">
        <v>2790</v>
      </c>
      <c r="GL33" s="43" t="s">
        <v>2792</v>
      </c>
      <c r="GM33" s="43" t="s">
        <v>2794</v>
      </c>
      <c r="GN33" s="43" t="s">
        <v>2796</v>
      </c>
      <c r="GO33" s="43" t="s">
        <v>2798</v>
      </c>
      <c r="GP33" s="43" t="s">
        <v>2799</v>
      </c>
      <c r="GQ33" s="43" t="s">
        <v>2801</v>
      </c>
      <c r="GR33" s="43" t="s">
        <v>2803</v>
      </c>
      <c r="GS33" s="412" t="s">
        <v>689</v>
      </c>
      <c r="GT33" s="51" t="s">
        <v>2421</v>
      </c>
      <c r="GU33" s="43" t="s">
        <v>2422</v>
      </c>
      <c r="GV33" s="43" t="s">
        <v>2423</v>
      </c>
      <c r="GW33" s="43" t="s">
        <v>2853</v>
      </c>
      <c r="GX33" s="43" t="s">
        <v>2855</v>
      </c>
      <c r="GY33" s="43" t="s">
        <v>2857</v>
      </c>
      <c r="GZ33" s="43" t="s">
        <v>2859</v>
      </c>
      <c r="HA33" s="43" t="s">
        <v>2861</v>
      </c>
      <c r="HB33" s="43" t="s">
        <v>2863</v>
      </c>
      <c r="HC33" s="43" t="s">
        <v>2865</v>
      </c>
      <c r="HD33" s="43" t="s">
        <v>2867</v>
      </c>
      <c r="HE33" s="43" t="s">
        <v>2869</v>
      </c>
      <c r="HF33" s="43" t="s">
        <v>2871</v>
      </c>
      <c r="HG33" s="43" t="s">
        <v>2873</v>
      </c>
      <c r="HH33" s="43" t="s">
        <v>2875</v>
      </c>
      <c r="HI33" s="43" t="s">
        <v>2877</v>
      </c>
      <c r="HJ33" s="43" t="s">
        <v>2879</v>
      </c>
      <c r="HK33" s="43" t="s">
        <v>1800</v>
      </c>
      <c r="HL33" s="43" t="s">
        <v>1802</v>
      </c>
      <c r="HM33" s="43" t="s">
        <v>1804</v>
      </c>
      <c r="HN33" s="43" t="s">
        <v>1806</v>
      </c>
      <c r="HO33" s="43" t="s">
        <v>1808</v>
      </c>
      <c r="HP33" s="43" t="s">
        <v>1810</v>
      </c>
      <c r="HQ33" s="43" t="s">
        <v>1812</v>
      </c>
      <c r="HR33" s="43" t="s">
        <v>1814</v>
      </c>
      <c r="HS33" s="43" t="s">
        <v>1816</v>
      </c>
      <c r="HT33" s="43" t="s">
        <v>1818</v>
      </c>
      <c r="HU33" s="43" t="s">
        <v>1820</v>
      </c>
      <c r="HV33" s="43" t="s">
        <v>1822</v>
      </c>
      <c r="HW33" s="43" t="s">
        <v>1823</v>
      </c>
      <c r="HX33" s="43" t="s">
        <v>1825</v>
      </c>
      <c r="HY33" s="43" t="s">
        <v>1827</v>
      </c>
      <c r="HZ33" s="412" t="s">
        <v>689</v>
      </c>
    </row>
    <row r="34" spans="1:234" s="4" customFormat="1" ht="24.95" customHeight="1">
      <c r="A34" s="474" t="s">
        <v>3569</v>
      </c>
      <c r="B34" s="475"/>
      <c r="C34" s="476"/>
      <c r="D34" s="52">
        <v>41364</v>
      </c>
      <c r="E34" s="44">
        <v>41729</v>
      </c>
      <c r="F34" s="44">
        <v>42094</v>
      </c>
      <c r="G34" s="230">
        <v>41029</v>
      </c>
      <c r="H34" s="231">
        <v>41182</v>
      </c>
      <c r="I34" s="231">
        <v>41029</v>
      </c>
      <c r="J34" s="231">
        <v>41029</v>
      </c>
      <c r="K34" s="231">
        <v>41029</v>
      </c>
      <c r="L34" s="231">
        <v>41121</v>
      </c>
      <c r="M34" s="231">
        <v>41213</v>
      </c>
      <c r="N34" s="231">
        <v>41029</v>
      </c>
      <c r="O34" s="231">
        <v>41029</v>
      </c>
      <c r="P34" s="231">
        <v>41029</v>
      </c>
      <c r="Q34" s="231">
        <v>41060</v>
      </c>
      <c r="R34" s="231">
        <v>41121</v>
      </c>
      <c r="S34" s="231">
        <v>41213</v>
      </c>
      <c r="T34" s="232">
        <v>41090</v>
      </c>
      <c r="U34" s="232">
        <v>41152</v>
      </c>
      <c r="V34" s="232">
        <v>41182</v>
      </c>
      <c r="W34" s="232">
        <v>41243</v>
      </c>
      <c r="X34" s="232">
        <v>41305</v>
      </c>
      <c r="Y34" s="232">
        <v>41029</v>
      </c>
      <c r="Z34" s="232">
        <v>41090</v>
      </c>
      <c r="AA34" s="232">
        <v>41121</v>
      </c>
      <c r="AB34" s="231">
        <v>41182</v>
      </c>
      <c r="AC34" s="232">
        <v>41305</v>
      </c>
      <c r="AD34" s="232">
        <v>41029</v>
      </c>
      <c r="AE34" s="232"/>
      <c r="AF34" s="232"/>
      <c r="AG34" s="232"/>
      <c r="AH34" s="232"/>
      <c r="AI34" s="232"/>
      <c r="AJ34" s="413"/>
      <c r="AK34" s="52">
        <v>41364</v>
      </c>
      <c r="AL34" s="44">
        <v>41729</v>
      </c>
      <c r="AM34" s="44">
        <v>42094</v>
      </c>
      <c r="AN34" s="142">
        <v>41029</v>
      </c>
      <c r="AO34" s="143">
        <v>41090</v>
      </c>
      <c r="AP34" s="143">
        <v>41213</v>
      </c>
      <c r="AQ34" s="143">
        <v>41333</v>
      </c>
      <c r="AR34" s="143">
        <v>41029</v>
      </c>
      <c r="AS34" s="143">
        <v>41121</v>
      </c>
      <c r="AT34" s="143">
        <v>41213</v>
      </c>
      <c r="AU34" s="143">
        <v>41029</v>
      </c>
      <c r="AV34" s="143">
        <v>41182</v>
      </c>
      <c r="AW34" s="143">
        <v>41243</v>
      </c>
      <c r="AX34" s="143">
        <v>41090</v>
      </c>
      <c r="AY34" s="143">
        <v>41121</v>
      </c>
      <c r="AZ34" s="143">
        <v>41213</v>
      </c>
      <c r="BA34" s="144">
        <v>41305</v>
      </c>
      <c r="BB34" s="144">
        <v>41029</v>
      </c>
      <c r="BC34" s="144">
        <v>41213</v>
      </c>
      <c r="BD34" s="144">
        <v>41305</v>
      </c>
      <c r="BE34" s="144">
        <v>41029</v>
      </c>
      <c r="BF34" s="144">
        <v>41090</v>
      </c>
      <c r="BG34" s="144">
        <v>41152</v>
      </c>
      <c r="BH34" s="144">
        <v>41243</v>
      </c>
      <c r="BI34" s="143">
        <v>41305</v>
      </c>
      <c r="BJ34" s="144">
        <v>41333</v>
      </c>
      <c r="BK34" s="144">
        <v>41090</v>
      </c>
      <c r="BL34" s="144"/>
      <c r="BM34" s="144"/>
      <c r="BN34" s="144"/>
      <c r="BO34" s="144"/>
      <c r="BP34" s="144"/>
      <c r="BQ34" s="413"/>
      <c r="BR34" s="52">
        <v>41364</v>
      </c>
      <c r="BS34" s="44">
        <v>41729</v>
      </c>
      <c r="BT34" s="44">
        <v>42094</v>
      </c>
      <c r="BU34" s="142">
        <v>41029</v>
      </c>
      <c r="BV34" s="143">
        <v>41090</v>
      </c>
      <c r="BW34" s="143">
        <v>41121</v>
      </c>
      <c r="BX34" s="143">
        <v>41182</v>
      </c>
      <c r="BY34" s="143">
        <v>41305</v>
      </c>
      <c r="BZ34" s="143">
        <v>41029</v>
      </c>
      <c r="CA34" s="143">
        <v>41121</v>
      </c>
      <c r="CB34" s="143">
        <v>41182</v>
      </c>
      <c r="CC34" s="143">
        <v>41274</v>
      </c>
      <c r="CD34" s="143"/>
      <c r="CE34" s="143"/>
      <c r="CF34" s="143"/>
      <c r="CG34" s="143"/>
      <c r="CH34" s="144"/>
      <c r="CI34" s="144"/>
      <c r="CJ34" s="144"/>
      <c r="CK34" s="144"/>
      <c r="CL34" s="144"/>
      <c r="CM34" s="144"/>
      <c r="CN34" s="144"/>
      <c r="CO34" s="144"/>
      <c r="CP34" s="143"/>
      <c r="CQ34" s="144"/>
      <c r="CR34" s="144"/>
      <c r="CS34" s="144"/>
      <c r="CT34" s="144"/>
      <c r="CU34" s="144"/>
      <c r="CV34" s="144"/>
      <c r="CW34" s="144"/>
      <c r="CX34" s="413"/>
      <c r="CY34" s="52">
        <v>41364</v>
      </c>
      <c r="CZ34" s="44">
        <v>41729</v>
      </c>
      <c r="DA34" s="44">
        <v>42094</v>
      </c>
      <c r="DB34" s="142">
        <v>41029</v>
      </c>
      <c r="DC34" s="143">
        <v>41090</v>
      </c>
      <c r="DD34" s="143">
        <v>41364</v>
      </c>
      <c r="DE34" s="143">
        <v>41029</v>
      </c>
      <c r="DF34" s="143">
        <v>41090</v>
      </c>
      <c r="DG34" s="143">
        <v>41364</v>
      </c>
      <c r="DH34" s="143">
        <v>41029</v>
      </c>
      <c r="DI34" s="143">
        <v>41090</v>
      </c>
      <c r="DJ34" s="143">
        <v>41213</v>
      </c>
      <c r="DK34" s="143"/>
      <c r="DL34" s="143"/>
      <c r="DM34" s="143"/>
      <c r="DN34" s="143"/>
      <c r="DO34" s="144"/>
      <c r="DP34" s="144"/>
      <c r="DQ34" s="144"/>
      <c r="DR34" s="144"/>
      <c r="DS34" s="144"/>
      <c r="DT34" s="144"/>
      <c r="DU34" s="144"/>
      <c r="DV34" s="144"/>
      <c r="DW34" s="143"/>
      <c r="DX34" s="144"/>
      <c r="DY34" s="144"/>
      <c r="DZ34" s="144"/>
      <c r="EA34" s="144"/>
      <c r="EB34" s="144"/>
      <c r="EC34" s="144"/>
      <c r="ED34" s="144"/>
      <c r="EE34" s="413"/>
      <c r="EF34" s="52">
        <v>41364</v>
      </c>
      <c r="EG34" s="44">
        <v>41729</v>
      </c>
      <c r="EH34" s="44">
        <v>42094</v>
      </c>
      <c r="EI34" s="142">
        <v>41029</v>
      </c>
      <c r="EJ34" s="143"/>
      <c r="EK34" s="143"/>
      <c r="EL34" s="143"/>
      <c r="EM34" s="143"/>
      <c r="EN34" s="143"/>
      <c r="EO34" s="143"/>
      <c r="EP34" s="143"/>
      <c r="EQ34" s="143"/>
      <c r="ER34" s="143"/>
      <c r="ES34" s="143"/>
      <c r="ET34" s="143"/>
      <c r="EU34" s="143"/>
      <c r="EV34" s="144"/>
      <c r="EW34" s="144"/>
      <c r="EX34" s="144"/>
      <c r="EY34" s="144"/>
      <c r="EZ34" s="144"/>
      <c r="FA34" s="144"/>
      <c r="FB34" s="144"/>
      <c r="FC34" s="144"/>
      <c r="FD34" s="143"/>
      <c r="FE34" s="144"/>
      <c r="FF34" s="144"/>
      <c r="FG34" s="144"/>
      <c r="FH34" s="144"/>
      <c r="FI34" s="144"/>
      <c r="FJ34" s="144"/>
      <c r="FK34" s="144"/>
      <c r="FL34" s="413"/>
      <c r="FM34" s="52">
        <v>41364</v>
      </c>
      <c r="FN34" s="44">
        <v>41729</v>
      </c>
      <c r="FO34" s="44">
        <v>42094</v>
      </c>
      <c r="FP34" s="142"/>
      <c r="FQ34" s="143"/>
      <c r="FR34" s="143"/>
      <c r="FS34" s="143"/>
      <c r="FT34" s="143"/>
      <c r="FU34" s="143"/>
      <c r="FV34" s="143"/>
      <c r="FW34" s="143"/>
      <c r="FX34" s="143"/>
      <c r="FY34" s="143"/>
      <c r="FZ34" s="143"/>
      <c r="GA34" s="143"/>
      <c r="GB34" s="143"/>
      <c r="GC34" s="144"/>
      <c r="GD34" s="144"/>
      <c r="GE34" s="144"/>
      <c r="GF34" s="144"/>
      <c r="GG34" s="144"/>
      <c r="GH34" s="144"/>
      <c r="GI34" s="144"/>
      <c r="GJ34" s="144"/>
      <c r="GK34" s="143"/>
      <c r="GL34" s="144"/>
      <c r="GM34" s="144"/>
      <c r="GN34" s="144"/>
      <c r="GO34" s="144"/>
      <c r="GP34" s="144"/>
      <c r="GQ34" s="144"/>
      <c r="GR34" s="144"/>
      <c r="GS34" s="413"/>
      <c r="GT34" s="52">
        <v>41364</v>
      </c>
      <c r="GU34" s="44">
        <v>41729</v>
      </c>
      <c r="GV34" s="44">
        <v>42094</v>
      </c>
      <c r="GW34" s="142"/>
      <c r="GX34" s="143"/>
      <c r="GY34" s="143"/>
      <c r="GZ34" s="143"/>
      <c r="HA34" s="143"/>
      <c r="HB34" s="143"/>
      <c r="HC34" s="143"/>
      <c r="HD34" s="143"/>
      <c r="HE34" s="143"/>
      <c r="HF34" s="143"/>
      <c r="HG34" s="143"/>
      <c r="HH34" s="143"/>
      <c r="HI34" s="143"/>
      <c r="HJ34" s="144"/>
      <c r="HK34" s="144"/>
      <c r="HL34" s="144"/>
      <c r="HM34" s="144"/>
      <c r="HN34" s="144"/>
      <c r="HO34" s="144"/>
      <c r="HP34" s="144"/>
      <c r="HQ34" s="144"/>
      <c r="HR34" s="143"/>
      <c r="HS34" s="144"/>
      <c r="HT34" s="144"/>
      <c r="HU34" s="144"/>
      <c r="HV34" s="144"/>
      <c r="HW34" s="144"/>
      <c r="HX34" s="144"/>
      <c r="HY34" s="144"/>
      <c r="HZ34" s="413"/>
    </row>
    <row r="35" spans="1:234" ht="33" customHeight="1" thickBot="1">
      <c r="A35" s="407" t="s">
        <v>1753</v>
      </c>
      <c r="B35" s="408"/>
      <c r="C35" s="409"/>
      <c r="D35" s="398" t="s">
        <v>1344</v>
      </c>
      <c r="E35" s="398"/>
      <c r="F35" s="399"/>
      <c r="G35" s="34" t="s">
        <v>1752</v>
      </c>
      <c r="H35" s="34" t="s">
        <v>1752</v>
      </c>
      <c r="I35" s="34" t="s">
        <v>1752</v>
      </c>
      <c r="J35" s="34" t="s">
        <v>1752</v>
      </c>
      <c r="K35" s="34" t="s">
        <v>1752</v>
      </c>
      <c r="L35" s="34" t="s">
        <v>1752</v>
      </c>
      <c r="M35" s="34" t="s">
        <v>1752</v>
      </c>
      <c r="N35" s="34" t="s">
        <v>1752</v>
      </c>
      <c r="O35" s="34" t="s">
        <v>1752</v>
      </c>
      <c r="P35" s="34" t="s">
        <v>1752</v>
      </c>
      <c r="Q35" s="34" t="s">
        <v>1752</v>
      </c>
      <c r="R35" s="34" t="s">
        <v>1752</v>
      </c>
      <c r="S35" s="34" t="s">
        <v>1752</v>
      </c>
      <c r="T35" s="35" t="s">
        <v>1752</v>
      </c>
      <c r="U35" s="35" t="s">
        <v>1752</v>
      </c>
      <c r="V35" s="35" t="s">
        <v>1752</v>
      </c>
      <c r="W35" s="35" t="s">
        <v>1752</v>
      </c>
      <c r="X35" s="35" t="s">
        <v>1752</v>
      </c>
      <c r="Y35" s="35" t="s">
        <v>1752</v>
      </c>
      <c r="Z35" s="35" t="s">
        <v>1752</v>
      </c>
      <c r="AA35" s="35" t="s">
        <v>1752</v>
      </c>
      <c r="AB35" s="129" t="s">
        <v>1752</v>
      </c>
      <c r="AC35" s="35" t="s">
        <v>1752</v>
      </c>
      <c r="AD35" s="35" t="s">
        <v>1752</v>
      </c>
      <c r="AE35" s="35" t="s">
        <v>1752</v>
      </c>
      <c r="AF35" s="35" t="s">
        <v>1752</v>
      </c>
      <c r="AG35" s="35" t="s">
        <v>1752</v>
      </c>
      <c r="AH35" s="35" t="s">
        <v>1752</v>
      </c>
      <c r="AI35" s="35" t="s">
        <v>1752</v>
      </c>
      <c r="AJ35" s="246" t="s">
        <v>636</v>
      </c>
      <c r="AK35" s="398" t="s">
        <v>1345</v>
      </c>
      <c r="AL35" s="398"/>
      <c r="AM35" s="399"/>
      <c r="AN35" s="34" t="s">
        <v>1752</v>
      </c>
      <c r="AO35" s="34" t="s">
        <v>1752</v>
      </c>
      <c r="AP35" s="34" t="s">
        <v>1752</v>
      </c>
      <c r="AQ35" s="34" t="s">
        <v>1752</v>
      </c>
      <c r="AR35" s="34" t="s">
        <v>1752</v>
      </c>
      <c r="AS35" s="34" t="s">
        <v>1752</v>
      </c>
      <c r="AT35" s="34" t="s">
        <v>1752</v>
      </c>
      <c r="AU35" s="34" t="s">
        <v>1752</v>
      </c>
      <c r="AV35" s="34" t="s">
        <v>1752</v>
      </c>
      <c r="AW35" s="34" t="s">
        <v>1752</v>
      </c>
      <c r="AX35" s="34" t="s">
        <v>1752</v>
      </c>
      <c r="AY35" s="34" t="s">
        <v>1752</v>
      </c>
      <c r="AZ35" s="34" t="s">
        <v>1752</v>
      </c>
      <c r="BA35" s="35" t="s">
        <v>1752</v>
      </c>
      <c r="BB35" s="35" t="s">
        <v>1752</v>
      </c>
      <c r="BC35" s="35" t="s">
        <v>1752</v>
      </c>
      <c r="BD35" s="35" t="s">
        <v>1752</v>
      </c>
      <c r="BE35" s="35" t="s">
        <v>1752</v>
      </c>
      <c r="BF35" s="35" t="s">
        <v>1752</v>
      </c>
      <c r="BG35" s="35" t="s">
        <v>1752</v>
      </c>
      <c r="BH35" s="35" t="s">
        <v>1752</v>
      </c>
      <c r="BI35" s="34" t="s">
        <v>1752</v>
      </c>
      <c r="BJ35" s="35" t="s">
        <v>1752</v>
      </c>
      <c r="BK35" s="35" t="s">
        <v>1752</v>
      </c>
      <c r="BL35" s="35" t="s">
        <v>1752</v>
      </c>
      <c r="BM35" s="35" t="s">
        <v>1752</v>
      </c>
      <c r="BN35" s="35" t="s">
        <v>1752</v>
      </c>
      <c r="BO35" s="35" t="s">
        <v>1752</v>
      </c>
      <c r="BP35" s="35" t="s">
        <v>1752</v>
      </c>
      <c r="BQ35" s="246" t="s">
        <v>636</v>
      </c>
      <c r="BR35" s="398" t="s">
        <v>1346</v>
      </c>
      <c r="BS35" s="398"/>
      <c r="BT35" s="399"/>
      <c r="BU35" s="34" t="s">
        <v>1752</v>
      </c>
      <c r="BV35" s="34" t="s">
        <v>1752</v>
      </c>
      <c r="BW35" s="34" t="s">
        <v>1752</v>
      </c>
      <c r="BX35" s="34" t="s">
        <v>1752</v>
      </c>
      <c r="BY35" s="34" t="s">
        <v>1752</v>
      </c>
      <c r="BZ35" s="34" t="s">
        <v>1752</v>
      </c>
      <c r="CA35" s="34" t="s">
        <v>1752</v>
      </c>
      <c r="CB35" s="34" t="s">
        <v>1752</v>
      </c>
      <c r="CC35" s="34" t="s">
        <v>1752</v>
      </c>
      <c r="CD35" s="34" t="s">
        <v>1752</v>
      </c>
      <c r="CE35" s="34" t="s">
        <v>1752</v>
      </c>
      <c r="CF35" s="34" t="s">
        <v>1752</v>
      </c>
      <c r="CG35" s="34" t="s">
        <v>1752</v>
      </c>
      <c r="CH35" s="35" t="s">
        <v>1752</v>
      </c>
      <c r="CI35" s="35" t="s">
        <v>1752</v>
      </c>
      <c r="CJ35" s="35" t="s">
        <v>1752</v>
      </c>
      <c r="CK35" s="35" t="s">
        <v>1752</v>
      </c>
      <c r="CL35" s="35" t="s">
        <v>1752</v>
      </c>
      <c r="CM35" s="35" t="s">
        <v>1752</v>
      </c>
      <c r="CN35" s="35" t="s">
        <v>1752</v>
      </c>
      <c r="CO35" s="35" t="s">
        <v>1752</v>
      </c>
      <c r="CP35" s="34" t="s">
        <v>1752</v>
      </c>
      <c r="CQ35" s="35" t="s">
        <v>1752</v>
      </c>
      <c r="CR35" s="35" t="s">
        <v>1752</v>
      </c>
      <c r="CS35" s="35" t="s">
        <v>1752</v>
      </c>
      <c r="CT35" s="35" t="s">
        <v>1752</v>
      </c>
      <c r="CU35" s="35" t="s">
        <v>1752</v>
      </c>
      <c r="CV35" s="35" t="s">
        <v>1752</v>
      </c>
      <c r="CW35" s="35" t="s">
        <v>1752</v>
      </c>
      <c r="CX35" s="246" t="s">
        <v>637</v>
      </c>
      <c r="CY35" s="398" t="s">
        <v>1346</v>
      </c>
      <c r="CZ35" s="398"/>
      <c r="DA35" s="399"/>
      <c r="DB35" s="34" t="s">
        <v>1752</v>
      </c>
      <c r="DC35" s="34" t="s">
        <v>1752</v>
      </c>
      <c r="DD35" s="34" t="s">
        <v>1752</v>
      </c>
      <c r="DE35" s="34" t="s">
        <v>1752</v>
      </c>
      <c r="DF35" s="34" t="s">
        <v>1752</v>
      </c>
      <c r="DG35" s="34" t="s">
        <v>1752</v>
      </c>
      <c r="DH35" s="34" t="s">
        <v>1752</v>
      </c>
      <c r="DI35" s="34" t="s">
        <v>1752</v>
      </c>
      <c r="DJ35" s="34" t="s">
        <v>1752</v>
      </c>
      <c r="DK35" s="34" t="s">
        <v>1752</v>
      </c>
      <c r="DL35" s="34" t="s">
        <v>1752</v>
      </c>
      <c r="DM35" s="34" t="s">
        <v>1752</v>
      </c>
      <c r="DN35" s="34" t="s">
        <v>1752</v>
      </c>
      <c r="DO35" s="35" t="s">
        <v>1752</v>
      </c>
      <c r="DP35" s="35" t="s">
        <v>1752</v>
      </c>
      <c r="DQ35" s="35" t="s">
        <v>1752</v>
      </c>
      <c r="DR35" s="35" t="s">
        <v>1752</v>
      </c>
      <c r="DS35" s="35" t="s">
        <v>1752</v>
      </c>
      <c r="DT35" s="35" t="s">
        <v>1752</v>
      </c>
      <c r="DU35" s="35" t="s">
        <v>1752</v>
      </c>
      <c r="DV35" s="35" t="s">
        <v>1752</v>
      </c>
      <c r="DW35" s="34" t="s">
        <v>1752</v>
      </c>
      <c r="DX35" s="35" t="s">
        <v>1752</v>
      </c>
      <c r="DY35" s="35" t="s">
        <v>1752</v>
      </c>
      <c r="DZ35" s="35" t="s">
        <v>1752</v>
      </c>
      <c r="EA35" s="35" t="s">
        <v>1752</v>
      </c>
      <c r="EB35" s="35" t="s">
        <v>1752</v>
      </c>
      <c r="EC35" s="35" t="s">
        <v>1752</v>
      </c>
      <c r="ED35" s="35" t="s">
        <v>1752</v>
      </c>
      <c r="EE35" s="246" t="s">
        <v>637</v>
      </c>
      <c r="EF35" s="398" t="s">
        <v>1346</v>
      </c>
      <c r="EG35" s="398"/>
      <c r="EH35" s="399"/>
      <c r="EI35" s="34" t="s">
        <v>1752</v>
      </c>
      <c r="EJ35" s="34" t="s">
        <v>1752</v>
      </c>
      <c r="EK35" s="34" t="s">
        <v>1752</v>
      </c>
      <c r="EL35" s="34" t="s">
        <v>1752</v>
      </c>
      <c r="EM35" s="34" t="s">
        <v>1752</v>
      </c>
      <c r="EN35" s="34" t="s">
        <v>1752</v>
      </c>
      <c r="EO35" s="34" t="s">
        <v>1752</v>
      </c>
      <c r="EP35" s="34" t="s">
        <v>1752</v>
      </c>
      <c r="EQ35" s="34" t="s">
        <v>1752</v>
      </c>
      <c r="ER35" s="34" t="s">
        <v>1752</v>
      </c>
      <c r="ES35" s="34" t="s">
        <v>1752</v>
      </c>
      <c r="ET35" s="34" t="s">
        <v>1752</v>
      </c>
      <c r="EU35" s="34" t="s">
        <v>1752</v>
      </c>
      <c r="EV35" s="35" t="s">
        <v>1752</v>
      </c>
      <c r="EW35" s="35" t="s">
        <v>1752</v>
      </c>
      <c r="EX35" s="35" t="s">
        <v>1752</v>
      </c>
      <c r="EY35" s="35" t="s">
        <v>1752</v>
      </c>
      <c r="EZ35" s="35" t="s">
        <v>1752</v>
      </c>
      <c r="FA35" s="35" t="s">
        <v>1752</v>
      </c>
      <c r="FB35" s="35" t="s">
        <v>1752</v>
      </c>
      <c r="FC35" s="35" t="s">
        <v>1752</v>
      </c>
      <c r="FD35" s="34" t="s">
        <v>1752</v>
      </c>
      <c r="FE35" s="35" t="s">
        <v>1752</v>
      </c>
      <c r="FF35" s="35" t="s">
        <v>1752</v>
      </c>
      <c r="FG35" s="35" t="s">
        <v>1752</v>
      </c>
      <c r="FH35" s="35" t="s">
        <v>1752</v>
      </c>
      <c r="FI35" s="35" t="s">
        <v>1752</v>
      </c>
      <c r="FJ35" s="35" t="s">
        <v>1752</v>
      </c>
      <c r="FK35" s="35" t="s">
        <v>1752</v>
      </c>
      <c r="FL35" s="246" t="s">
        <v>637</v>
      </c>
      <c r="FM35" s="398" t="s">
        <v>1346</v>
      </c>
      <c r="FN35" s="398"/>
      <c r="FO35" s="399"/>
      <c r="FP35" s="34" t="s">
        <v>1752</v>
      </c>
      <c r="FQ35" s="34" t="s">
        <v>1752</v>
      </c>
      <c r="FR35" s="34" t="s">
        <v>1752</v>
      </c>
      <c r="FS35" s="34" t="s">
        <v>1752</v>
      </c>
      <c r="FT35" s="34" t="s">
        <v>1752</v>
      </c>
      <c r="FU35" s="34" t="s">
        <v>1752</v>
      </c>
      <c r="FV35" s="34" t="s">
        <v>1752</v>
      </c>
      <c r="FW35" s="34" t="s">
        <v>1752</v>
      </c>
      <c r="FX35" s="34" t="s">
        <v>1752</v>
      </c>
      <c r="FY35" s="34" t="s">
        <v>1752</v>
      </c>
      <c r="FZ35" s="34" t="s">
        <v>1752</v>
      </c>
      <c r="GA35" s="34" t="s">
        <v>1752</v>
      </c>
      <c r="GB35" s="34" t="s">
        <v>1752</v>
      </c>
      <c r="GC35" s="35" t="s">
        <v>1752</v>
      </c>
      <c r="GD35" s="35" t="s">
        <v>1752</v>
      </c>
      <c r="GE35" s="35" t="s">
        <v>1752</v>
      </c>
      <c r="GF35" s="35" t="s">
        <v>1752</v>
      </c>
      <c r="GG35" s="35" t="s">
        <v>1752</v>
      </c>
      <c r="GH35" s="35" t="s">
        <v>1752</v>
      </c>
      <c r="GI35" s="35" t="s">
        <v>1752</v>
      </c>
      <c r="GJ35" s="35" t="s">
        <v>1752</v>
      </c>
      <c r="GK35" s="34" t="s">
        <v>1752</v>
      </c>
      <c r="GL35" s="35" t="s">
        <v>1752</v>
      </c>
      <c r="GM35" s="35" t="s">
        <v>1752</v>
      </c>
      <c r="GN35" s="35" t="s">
        <v>1752</v>
      </c>
      <c r="GO35" s="35" t="s">
        <v>1752</v>
      </c>
      <c r="GP35" s="35" t="s">
        <v>1752</v>
      </c>
      <c r="GQ35" s="35" t="s">
        <v>1752</v>
      </c>
      <c r="GR35" s="35" t="s">
        <v>1752</v>
      </c>
      <c r="GS35" s="246" t="s">
        <v>634</v>
      </c>
      <c r="GT35" s="398" t="s">
        <v>1346</v>
      </c>
      <c r="GU35" s="398"/>
      <c r="GV35" s="399"/>
      <c r="GW35" s="34" t="s">
        <v>1752</v>
      </c>
      <c r="GX35" s="34" t="s">
        <v>1752</v>
      </c>
      <c r="GY35" s="34" t="s">
        <v>1752</v>
      </c>
      <c r="GZ35" s="34" t="s">
        <v>1752</v>
      </c>
      <c r="HA35" s="34" t="s">
        <v>1752</v>
      </c>
      <c r="HB35" s="34" t="s">
        <v>1752</v>
      </c>
      <c r="HC35" s="34" t="s">
        <v>1752</v>
      </c>
      <c r="HD35" s="34" t="s">
        <v>1752</v>
      </c>
      <c r="HE35" s="34" t="s">
        <v>1752</v>
      </c>
      <c r="HF35" s="34" t="s">
        <v>1752</v>
      </c>
      <c r="HG35" s="34" t="s">
        <v>1752</v>
      </c>
      <c r="HH35" s="34" t="s">
        <v>1752</v>
      </c>
      <c r="HI35" s="34" t="s">
        <v>1752</v>
      </c>
      <c r="HJ35" s="35" t="s">
        <v>1752</v>
      </c>
      <c r="HK35" s="35" t="s">
        <v>1752</v>
      </c>
      <c r="HL35" s="35" t="s">
        <v>1752</v>
      </c>
      <c r="HM35" s="35" t="s">
        <v>1752</v>
      </c>
      <c r="HN35" s="35" t="s">
        <v>1752</v>
      </c>
      <c r="HO35" s="35" t="s">
        <v>1752</v>
      </c>
      <c r="HP35" s="35" t="s">
        <v>1752</v>
      </c>
      <c r="HQ35" s="35" t="s">
        <v>1752</v>
      </c>
      <c r="HR35" s="34" t="s">
        <v>1752</v>
      </c>
      <c r="HS35" s="35" t="s">
        <v>1752</v>
      </c>
      <c r="HT35" s="35" t="s">
        <v>1752</v>
      </c>
      <c r="HU35" s="35" t="s">
        <v>1752</v>
      </c>
      <c r="HV35" s="35" t="s">
        <v>1752</v>
      </c>
      <c r="HW35" s="35" t="s">
        <v>1752</v>
      </c>
      <c r="HX35" s="35" t="s">
        <v>1752</v>
      </c>
      <c r="HY35" s="35" t="s">
        <v>1752</v>
      </c>
      <c r="HZ35" s="246" t="s">
        <v>634</v>
      </c>
    </row>
    <row r="36" spans="1:234" ht="309.75" customHeight="1" thickBot="1">
      <c r="A36" s="459"/>
      <c r="B36" s="460"/>
      <c r="C36" s="461"/>
      <c r="D36" s="400"/>
      <c r="E36" s="400"/>
      <c r="F36" s="401"/>
      <c r="G36" s="103"/>
      <c r="H36" s="104" t="s">
        <v>3623</v>
      </c>
      <c r="I36" s="104"/>
      <c r="J36" s="104"/>
      <c r="K36" s="104"/>
      <c r="L36" s="104" t="s">
        <v>3584</v>
      </c>
      <c r="M36" s="104" t="s">
        <v>3583</v>
      </c>
      <c r="N36" s="104"/>
      <c r="O36" s="104"/>
      <c r="P36" s="104"/>
      <c r="Q36" s="104"/>
      <c r="R36" s="104"/>
      <c r="S36" s="104"/>
      <c r="T36" s="105"/>
      <c r="U36" s="105" t="s">
        <v>186</v>
      </c>
      <c r="V36" s="105" t="s">
        <v>186</v>
      </c>
      <c r="W36" s="105" t="s">
        <v>186</v>
      </c>
      <c r="X36" s="105" t="s">
        <v>186</v>
      </c>
      <c r="Y36" s="105"/>
      <c r="Z36" s="105"/>
      <c r="AA36" s="105"/>
      <c r="AB36" s="104"/>
      <c r="AC36" s="105"/>
      <c r="AD36" s="105"/>
      <c r="AE36" s="105"/>
      <c r="AF36" s="105"/>
      <c r="AG36" s="105"/>
      <c r="AH36" s="105"/>
      <c r="AI36" s="105"/>
      <c r="AJ36" s="396" t="s">
        <v>189</v>
      </c>
      <c r="AK36" s="400"/>
      <c r="AL36" s="400"/>
      <c r="AM36" s="401"/>
      <c r="AN36" s="103"/>
      <c r="AO36" s="104"/>
      <c r="AP36" s="104" t="s">
        <v>3624</v>
      </c>
      <c r="AQ36" s="104" t="s">
        <v>3583</v>
      </c>
      <c r="AR36" s="104"/>
      <c r="AS36" s="104" t="s">
        <v>3585</v>
      </c>
      <c r="AT36" s="104"/>
      <c r="AU36" s="104"/>
      <c r="AV36" s="104" t="s">
        <v>3625</v>
      </c>
      <c r="AW36" s="104" t="s">
        <v>3625</v>
      </c>
      <c r="AX36" s="104"/>
      <c r="AY36" s="104" t="s">
        <v>3583</v>
      </c>
      <c r="AZ36" s="104" t="s">
        <v>3583</v>
      </c>
      <c r="BA36" s="105" t="s">
        <v>3586</v>
      </c>
      <c r="BB36" s="105"/>
      <c r="BC36" s="105"/>
      <c r="BD36" s="105"/>
      <c r="BE36" s="105"/>
      <c r="BF36" s="105" t="s">
        <v>184</v>
      </c>
      <c r="BG36" s="105" t="s">
        <v>184</v>
      </c>
      <c r="BH36" s="105" t="s">
        <v>184</v>
      </c>
      <c r="BI36" s="104" t="s">
        <v>184</v>
      </c>
      <c r="BJ36" s="105" t="s">
        <v>187</v>
      </c>
      <c r="BK36" s="105" t="s">
        <v>185</v>
      </c>
      <c r="BL36" s="105"/>
      <c r="BM36" s="105"/>
      <c r="BN36" s="105"/>
      <c r="BO36" s="105"/>
      <c r="BP36" s="105"/>
      <c r="BQ36" s="396" t="s">
        <v>188</v>
      </c>
      <c r="BR36" s="400"/>
      <c r="BS36" s="400"/>
      <c r="BT36" s="401"/>
      <c r="BU36" s="103"/>
      <c r="BV36" s="104"/>
      <c r="BW36" s="104"/>
      <c r="BX36" s="104"/>
      <c r="BY36" s="104"/>
      <c r="BZ36" s="104"/>
      <c r="CA36" s="104" t="s">
        <v>3626</v>
      </c>
      <c r="CB36" s="104" t="s">
        <v>3627</v>
      </c>
      <c r="CC36" s="104" t="s">
        <v>3628</v>
      </c>
      <c r="CD36" s="104"/>
      <c r="CE36" s="104"/>
      <c r="CF36" s="104"/>
      <c r="CG36" s="104"/>
      <c r="CH36" s="105"/>
      <c r="CI36" s="105"/>
      <c r="CJ36" s="105"/>
      <c r="CK36" s="105"/>
      <c r="CL36" s="105"/>
      <c r="CM36" s="105"/>
      <c r="CN36" s="105"/>
      <c r="CO36" s="105"/>
      <c r="CP36" s="104"/>
      <c r="CQ36" s="105"/>
      <c r="CR36" s="105"/>
      <c r="CS36" s="105"/>
      <c r="CT36" s="105"/>
      <c r="CU36" s="105"/>
      <c r="CV36" s="105"/>
      <c r="CW36" s="105"/>
      <c r="CX36" s="396"/>
      <c r="CY36" s="400"/>
      <c r="CZ36" s="400"/>
      <c r="DA36" s="401"/>
      <c r="DB36" s="103"/>
      <c r="DC36" s="104"/>
      <c r="DD36" s="104"/>
      <c r="DE36" s="104"/>
      <c r="DF36" s="104"/>
      <c r="DG36" s="104"/>
      <c r="DH36" s="104"/>
      <c r="DI36" s="104"/>
      <c r="DJ36" s="104" t="s">
        <v>3629</v>
      </c>
      <c r="DK36" s="104"/>
      <c r="DL36" s="104"/>
      <c r="DM36" s="104"/>
      <c r="DN36" s="104"/>
      <c r="DO36" s="105"/>
      <c r="DP36" s="105"/>
      <c r="DQ36" s="105"/>
      <c r="DR36" s="105"/>
      <c r="DS36" s="105"/>
      <c r="DT36" s="105"/>
      <c r="DU36" s="105"/>
      <c r="DV36" s="105"/>
      <c r="DW36" s="104"/>
      <c r="DX36" s="105"/>
      <c r="DY36" s="105"/>
      <c r="DZ36" s="105"/>
      <c r="EA36" s="105"/>
      <c r="EB36" s="105"/>
      <c r="EC36" s="105"/>
      <c r="ED36" s="105"/>
      <c r="EE36" s="396"/>
      <c r="EF36" s="400"/>
      <c r="EG36" s="400"/>
      <c r="EH36" s="401"/>
      <c r="EI36" s="103"/>
      <c r="EJ36" s="104"/>
      <c r="EK36" s="104"/>
      <c r="EL36" s="104"/>
      <c r="EM36" s="104"/>
      <c r="EN36" s="104"/>
      <c r="EO36" s="104"/>
      <c r="EP36" s="104"/>
      <c r="EQ36" s="104"/>
      <c r="ER36" s="104"/>
      <c r="ES36" s="104"/>
      <c r="ET36" s="104"/>
      <c r="EU36" s="104"/>
      <c r="EV36" s="105"/>
      <c r="EW36" s="105"/>
      <c r="EX36" s="105"/>
      <c r="EY36" s="105"/>
      <c r="EZ36" s="105"/>
      <c r="FA36" s="105"/>
      <c r="FB36" s="105"/>
      <c r="FC36" s="105"/>
      <c r="FD36" s="104"/>
      <c r="FE36" s="105"/>
      <c r="FF36" s="105"/>
      <c r="FG36" s="105"/>
      <c r="FH36" s="105"/>
      <c r="FI36" s="105"/>
      <c r="FJ36" s="105"/>
      <c r="FK36" s="105"/>
      <c r="FL36" s="396"/>
      <c r="FM36" s="400"/>
      <c r="FN36" s="400"/>
      <c r="FO36" s="401"/>
      <c r="FP36" s="103"/>
      <c r="FQ36" s="104"/>
      <c r="FR36" s="104"/>
      <c r="FS36" s="104"/>
      <c r="FT36" s="104"/>
      <c r="FU36" s="104"/>
      <c r="FV36" s="104"/>
      <c r="FW36" s="104"/>
      <c r="FX36" s="104"/>
      <c r="FY36" s="104"/>
      <c r="FZ36" s="104"/>
      <c r="GA36" s="104"/>
      <c r="GB36" s="104"/>
      <c r="GC36" s="105"/>
      <c r="GD36" s="105"/>
      <c r="GE36" s="105"/>
      <c r="GF36" s="105"/>
      <c r="GG36" s="105"/>
      <c r="GH36" s="105"/>
      <c r="GI36" s="105"/>
      <c r="GJ36" s="105"/>
      <c r="GK36" s="104"/>
      <c r="GL36" s="105"/>
      <c r="GM36" s="105"/>
      <c r="GN36" s="105"/>
      <c r="GO36" s="105"/>
      <c r="GP36" s="105"/>
      <c r="GQ36" s="105"/>
      <c r="GR36" s="105"/>
      <c r="GS36" s="396"/>
      <c r="GT36" s="400"/>
      <c r="GU36" s="400"/>
      <c r="GV36" s="401"/>
      <c r="GW36" s="103"/>
      <c r="GX36" s="104"/>
      <c r="GY36" s="104"/>
      <c r="GZ36" s="104"/>
      <c r="HA36" s="104"/>
      <c r="HB36" s="104"/>
      <c r="HC36" s="104"/>
      <c r="HD36" s="104"/>
      <c r="HE36" s="104"/>
      <c r="HF36" s="104"/>
      <c r="HG36" s="104"/>
      <c r="HH36" s="104"/>
      <c r="HI36" s="104"/>
      <c r="HJ36" s="105"/>
      <c r="HK36" s="105"/>
      <c r="HL36" s="105"/>
      <c r="HM36" s="105"/>
      <c r="HN36" s="105"/>
      <c r="HO36" s="105"/>
      <c r="HP36" s="105"/>
      <c r="HQ36" s="105"/>
      <c r="HR36" s="104"/>
      <c r="HS36" s="105"/>
      <c r="HT36" s="105"/>
      <c r="HU36" s="105"/>
      <c r="HV36" s="105"/>
      <c r="HW36" s="105"/>
      <c r="HX36" s="105"/>
      <c r="HY36" s="105"/>
      <c r="HZ36" s="396"/>
    </row>
    <row r="37" spans="1:234" s="4" customFormat="1" ht="60" customHeight="1" thickTop="1" thickBot="1">
      <c r="A37" s="368" t="s">
        <v>1348</v>
      </c>
      <c r="B37" s="369"/>
      <c r="C37" s="370"/>
      <c r="D37" s="368" t="s">
        <v>1349</v>
      </c>
      <c r="E37" s="369"/>
      <c r="F37" s="370"/>
      <c r="G37" s="233" t="s">
        <v>2951</v>
      </c>
      <c r="H37" s="233" t="s">
        <v>2953</v>
      </c>
      <c r="I37" s="233" t="s">
        <v>2951</v>
      </c>
      <c r="J37" s="233" t="s">
        <v>2951</v>
      </c>
      <c r="K37" s="233" t="s">
        <v>2951</v>
      </c>
      <c r="L37" s="233" t="s">
        <v>2951</v>
      </c>
      <c r="M37" s="233" t="s">
        <v>2953</v>
      </c>
      <c r="N37" s="233" t="s">
        <v>2951</v>
      </c>
      <c r="O37" s="233" t="s">
        <v>2951</v>
      </c>
      <c r="P37" s="233" t="s">
        <v>2951</v>
      </c>
      <c r="Q37" s="233" t="s">
        <v>2951</v>
      </c>
      <c r="R37" s="233" t="s">
        <v>2952</v>
      </c>
      <c r="S37" s="233" t="s">
        <v>2952</v>
      </c>
      <c r="T37" s="233" t="s">
        <v>2951</v>
      </c>
      <c r="U37" s="233" t="s">
        <v>2953</v>
      </c>
      <c r="V37" s="233" t="s">
        <v>2953</v>
      </c>
      <c r="W37" s="233" t="s">
        <v>2953</v>
      </c>
      <c r="X37" s="233" t="s">
        <v>2953</v>
      </c>
      <c r="Y37" s="233" t="s">
        <v>2951</v>
      </c>
      <c r="Z37" s="233" t="s">
        <v>2951</v>
      </c>
      <c r="AA37" s="233" t="s">
        <v>2951</v>
      </c>
      <c r="AB37" s="233" t="s">
        <v>2951</v>
      </c>
      <c r="AC37" s="233" t="s">
        <v>2953</v>
      </c>
      <c r="AD37" s="233" t="s">
        <v>2951</v>
      </c>
      <c r="AE37" s="233"/>
      <c r="AF37" s="233"/>
      <c r="AG37" s="233"/>
      <c r="AH37" s="233"/>
      <c r="AI37" s="233"/>
      <c r="AJ37" s="397"/>
      <c r="AK37" s="368" t="s">
        <v>1349</v>
      </c>
      <c r="AL37" s="369"/>
      <c r="AM37" s="370"/>
      <c r="AN37" s="233" t="s">
        <v>2951</v>
      </c>
      <c r="AO37" s="233" t="s">
        <v>2951</v>
      </c>
      <c r="AP37" s="233" t="s">
        <v>2953</v>
      </c>
      <c r="AQ37" s="233" t="s">
        <v>2953</v>
      </c>
      <c r="AR37" s="233" t="s">
        <v>2951</v>
      </c>
      <c r="AS37" s="233" t="s">
        <v>375</v>
      </c>
      <c r="AT37" s="233" t="s">
        <v>2952</v>
      </c>
      <c r="AU37" s="233" t="s">
        <v>2951</v>
      </c>
      <c r="AV37" s="233" t="s">
        <v>2951</v>
      </c>
      <c r="AW37" s="233" t="s">
        <v>2951</v>
      </c>
      <c r="AX37" s="233" t="s">
        <v>2951</v>
      </c>
      <c r="AY37" s="233" t="s">
        <v>2951</v>
      </c>
      <c r="AZ37" s="233" t="s">
        <v>2952</v>
      </c>
      <c r="BA37" s="233" t="s">
        <v>2953</v>
      </c>
      <c r="BB37" s="233" t="s">
        <v>2951</v>
      </c>
      <c r="BC37" s="233" t="s">
        <v>2952</v>
      </c>
      <c r="BD37" s="233" t="s">
        <v>2952</v>
      </c>
      <c r="BE37" s="233" t="s">
        <v>2951</v>
      </c>
      <c r="BF37" s="233" t="s">
        <v>375</v>
      </c>
      <c r="BG37" s="233" t="s">
        <v>375</v>
      </c>
      <c r="BH37" s="233" t="s">
        <v>375</v>
      </c>
      <c r="BI37" s="233" t="s">
        <v>375</v>
      </c>
      <c r="BJ37" s="233" t="s">
        <v>375</v>
      </c>
      <c r="BK37" s="233" t="s">
        <v>2951</v>
      </c>
      <c r="BL37" s="233"/>
      <c r="BM37" s="233"/>
      <c r="BN37" s="233"/>
      <c r="BO37" s="233"/>
      <c r="BP37" s="233"/>
      <c r="BQ37" s="397"/>
      <c r="BR37" s="368" t="s">
        <v>1349</v>
      </c>
      <c r="BS37" s="369"/>
      <c r="BT37" s="370"/>
      <c r="BU37" s="233" t="s">
        <v>2951</v>
      </c>
      <c r="BV37" s="233" t="s">
        <v>2951</v>
      </c>
      <c r="BW37" s="233" t="s">
        <v>2951</v>
      </c>
      <c r="BX37" s="233" t="s">
        <v>2951</v>
      </c>
      <c r="BY37" s="233" t="s">
        <v>2952</v>
      </c>
      <c r="BZ37" s="233" t="s">
        <v>2951</v>
      </c>
      <c r="CA37" s="233" t="s">
        <v>2951</v>
      </c>
      <c r="CB37" s="233" t="s">
        <v>2952</v>
      </c>
      <c r="CC37" s="233" t="s">
        <v>2953</v>
      </c>
      <c r="CD37" s="233"/>
      <c r="CE37" s="233"/>
      <c r="CF37" s="233"/>
      <c r="CG37" s="233"/>
      <c r="CH37" s="233"/>
      <c r="CI37" s="233"/>
      <c r="CJ37" s="233"/>
      <c r="CK37" s="233"/>
      <c r="CL37" s="233"/>
      <c r="CM37" s="233"/>
      <c r="CN37" s="233"/>
      <c r="CO37" s="233"/>
      <c r="CP37" s="233"/>
      <c r="CQ37" s="233"/>
      <c r="CR37" s="233"/>
      <c r="CS37" s="233"/>
      <c r="CT37" s="233"/>
      <c r="CU37" s="233"/>
      <c r="CV37" s="233"/>
      <c r="CW37" s="233"/>
      <c r="CX37" s="397"/>
      <c r="CY37" s="368" t="s">
        <v>1349</v>
      </c>
      <c r="CZ37" s="369"/>
      <c r="DA37" s="370"/>
      <c r="DB37" s="233" t="s">
        <v>2951</v>
      </c>
      <c r="DC37" s="233" t="s">
        <v>2951</v>
      </c>
      <c r="DD37" s="233" t="s">
        <v>2952</v>
      </c>
      <c r="DE37" s="233" t="s">
        <v>2951</v>
      </c>
      <c r="DF37" s="233" t="s">
        <v>2951</v>
      </c>
      <c r="DG37" s="233" t="s">
        <v>2952</v>
      </c>
      <c r="DH37" s="233" t="s">
        <v>2951</v>
      </c>
      <c r="DI37" s="233" t="s">
        <v>2951</v>
      </c>
      <c r="DJ37" s="233" t="s">
        <v>2953</v>
      </c>
      <c r="DK37" s="233"/>
      <c r="DL37" s="233"/>
      <c r="DM37" s="233"/>
      <c r="DN37" s="233"/>
      <c r="DO37" s="233"/>
      <c r="DP37" s="233"/>
      <c r="DQ37" s="233"/>
      <c r="DR37" s="233"/>
      <c r="DS37" s="233"/>
      <c r="DT37" s="233"/>
      <c r="DU37" s="233"/>
      <c r="DV37" s="233"/>
      <c r="DW37" s="233"/>
      <c r="DX37" s="233"/>
      <c r="DY37" s="233"/>
      <c r="DZ37" s="233"/>
      <c r="EA37" s="233"/>
      <c r="EB37" s="233"/>
      <c r="EC37" s="233"/>
      <c r="ED37" s="233"/>
      <c r="EE37" s="397"/>
      <c r="EF37" s="368" t="s">
        <v>1349</v>
      </c>
      <c r="EG37" s="369"/>
      <c r="EH37" s="370"/>
      <c r="EI37" s="233" t="s">
        <v>2951</v>
      </c>
      <c r="EJ37" s="233"/>
      <c r="EK37" s="233"/>
      <c r="EL37" s="233"/>
      <c r="EM37" s="233"/>
      <c r="EN37" s="233"/>
      <c r="EO37" s="233"/>
      <c r="EP37" s="233"/>
      <c r="EQ37" s="233"/>
      <c r="ER37" s="233"/>
      <c r="ES37" s="233"/>
      <c r="ET37" s="233"/>
      <c r="EU37" s="233"/>
      <c r="EV37" s="233"/>
      <c r="EW37" s="233"/>
      <c r="EX37" s="233"/>
      <c r="EY37" s="233"/>
      <c r="EZ37" s="233"/>
      <c r="FA37" s="233"/>
      <c r="FB37" s="233"/>
      <c r="FC37" s="233"/>
      <c r="FD37" s="233"/>
      <c r="FE37" s="233"/>
      <c r="FF37" s="233"/>
      <c r="FG37" s="233"/>
      <c r="FH37" s="233"/>
      <c r="FI37" s="233"/>
      <c r="FJ37" s="233"/>
      <c r="FK37" s="233"/>
      <c r="FL37" s="397"/>
      <c r="FM37" s="368" t="s">
        <v>1349</v>
      </c>
      <c r="FN37" s="369"/>
      <c r="FO37" s="370"/>
      <c r="FP37" s="233"/>
      <c r="FQ37" s="233"/>
      <c r="FR37" s="233"/>
      <c r="FS37" s="233"/>
      <c r="FT37" s="233"/>
      <c r="FU37" s="233"/>
      <c r="FV37" s="233"/>
      <c r="FW37" s="233"/>
      <c r="FX37" s="233"/>
      <c r="FY37" s="233"/>
      <c r="FZ37" s="233"/>
      <c r="GA37" s="233"/>
      <c r="GB37" s="233"/>
      <c r="GC37" s="233"/>
      <c r="GD37" s="233"/>
      <c r="GE37" s="233"/>
      <c r="GF37" s="233"/>
      <c r="GG37" s="233"/>
      <c r="GH37" s="233"/>
      <c r="GI37" s="233"/>
      <c r="GJ37" s="233"/>
      <c r="GK37" s="233"/>
      <c r="GL37" s="233"/>
      <c r="GM37" s="233"/>
      <c r="GN37" s="233"/>
      <c r="GO37" s="233"/>
      <c r="GP37" s="233"/>
      <c r="GQ37" s="233"/>
      <c r="GR37" s="233"/>
      <c r="GS37" s="397"/>
      <c r="GT37" s="368" t="s">
        <v>1349</v>
      </c>
      <c r="GU37" s="369"/>
      <c r="GV37" s="370"/>
      <c r="GW37" s="233"/>
      <c r="GX37" s="233"/>
      <c r="GY37" s="233"/>
      <c r="GZ37" s="233"/>
      <c r="HA37" s="233"/>
      <c r="HB37" s="233"/>
      <c r="HC37" s="233"/>
      <c r="HD37" s="233"/>
      <c r="HE37" s="233"/>
      <c r="HF37" s="233"/>
      <c r="HG37" s="233"/>
      <c r="HH37" s="233"/>
      <c r="HI37" s="233"/>
      <c r="HJ37" s="233"/>
      <c r="HK37" s="233"/>
      <c r="HL37" s="233"/>
      <c r="HM37" s="233"/>
      <c r="HN37" s="233"/>
      <c r="HO37" s="233"/>
      <c r="HP37" s="233"/>
      <c r="HQ37" s="233"/>
      <c r="HR37" s="233"/>
      <c r="HS37" s="233"/>
      <c r="HT37" s="233"/>
      <c r="HU37" s="233"/>
      <c r="HV37" s="233"/>
      <c r="HW37" s="233"/>
      <c r="HX37" s="233"/>
      <c r="HY37" s="233"/>
      <c r="HZ37" s="397"/>
    </row>
    <row r="38" spans="1:234" ht="15" customHeight="1" thickBot="1">
      <c r="A38" s="405" t="s">
        <v>3568</v>
      </c>
      <c r="B38" s="406"/>
      <c r="C38" s="406"/>
      <c r="D38" s="132" t="s">
        <v>632</v>
      </c>
      <c r="E38" s="72" t="s">
        <v>632</v>
      </c>
      <c r="F38" s="72" t="s">
        <v>632</v>
      </c>
      <c r="G38" s="72" t="s">
        <v>632</v>
      </c>
      <c r="H38" s="72" t="s">
        <v>632</v>
      </c>
      <c r="I38" s="72" t="s">
        <v>632</v>
      </c>
      <c r="J38" s="72" t="s">
        <v>632</v>
      </c>
      <c r="K38" s="72" t="s">
        <v>632</v>
      </c>
      <c r="L38" s="72" t="s">
        <v>632</v>
      </c>
      <c r="M38" s="72" t="s">
        <v>632</v>
      </c>
      <c r="N38" s="72" t="s">
        <v>632</v>
      </c>
      <c r="O38" s="72" t="s">
        <v>632</v>
      </c>
      <c r="P38" s="72" t="s">
        <v>632</v>
      </c>
      <c r="Q38" s="72" t="s">
        <v>632</v>
      </c>
      <c r="R38" s="72" t="s">
        <v>632</v>
      </c>
      <c r="S38" s="72" t="s">
        <v>632</v>
      </c>
      <c r="T38" s="73" t="s">
        <v>632</v>
      </c>
      <c r="U38" s="73" t="s">
        <v>632</v>
      </c>
      <c r="V38" s="73" t="s">
        <v>632</v>
      </c>
      <c r="W38" s="73" t="s">
        <v>632</v>
      </c>
      <c r="X38" s="73" t="s">
        <v>632</v>
      </c>
      <c r="Y38" s="73" t="s">
        <v>632</v>
      </c>
      <c r="Z38" s="73" t="s">
        <v>632</v>
      </c>
      <c r="AA38" s="73" t="s">
        <v>632</v>
      </c>
      <c r="AB38" s="72" t="s">
        <v>632</v>
      </c>
      <c r="AC38" s="73" t="s">
        <v>632</v>
      </c>
      <c r="AD38" s="73" t="s">
        <v>632</v>
      </c>
      <c r="AE38" s="73" t="s">
        <v>632</v>
      </c>
      <c r="AF38" s="73" t="s">
        <v>632</v>
      </c>
      <c r="AG38" s="73" t="s">
        <v>632</v>
      </c>
      <c r="AH38" s="73" t="s">
        <v>632</v>
      </c>
      <c r="AI38" s="73" t="s">
        <v>632</v>
      </c>
      <c r="AJ38" s="5" t="s">
        <v>144</v>
      </c>
      <c r="AK38" s="76" t="s">
        <v>632</v>
      </c>
      <c r="AL38" s="72" t="s">
        <v>632</v>
      </c>
      <c r="AM38" s="72" t="s">
        <v>632</v>
      </c>
      <c r="AN38" s="72" t="s">
        <v>632</v>
      </c>
      <c r="AO38" s="72" t="s">
        <v>632</v>
      </c>
      <c r="AP38" s="72" t="s">
        <v>632</v>
      </c>
      <c r="AQ38" s="72" t="s">
        <v>632</v>
      </c>
      <c r="AR38" s="72" t="s">
        <v>632</v>
      </c>
      <c r="AS38" s="72" t="s">
        <v>632</v>
      </c>
      <c r="AT38" s="72" t="s">
        <v>632</v>
      </c>
      <c r="AU38" s="72" t="s">
        <v>632</v>
      </c>
      <c r="AV38" s="72" t="s">
        <v>632</v>
      </c>
      <c r="AW38" s="72" t="s">
        <v>632</v>
      </c>
      <c r="AX38" s="72" t="s">
        <v>632</v>
      </c>
      <c r="AY38" s="72" t="s">
        <v>632</v>
      </c>
      <c r="AZ38" s="72" t="s">
        <v>632</v>
      </c>
      <c r="BA38" s="73" t="s">
        <v>632</v>
      </c>
      <c r="BB38" s="73" t="s">
        <v>632</v>
      </c>
      <c r="BC38" s="73" t="s">
        <v>632</v>
      </c>
      <c r="BD38" s="73" t="s">
        <v>632</v>
      </c>
      <c r="BE38" s="73" t="s">
        <v>632</v>
      </c>
      <c r="BF38" s="73" t="s">
        <v>632</v>
      </c>
      <c r="BG38" s="73" t="s">
        <v>632</v>
      </c>
      <c r="BH38" s="73" t="s">
        <v>632</v>
      </c>
      <c r="BI38" s="72" t="s">
        <v>632</v>
      </c>
      <c r="BJ38" s="73" t="s">
        <v>632</v>
      </c>
      <c r="BK38" s="73" t="s">
        <v>632</v>
      </c>
      <c r="BL38" s="73" t="s">
        <v>632</v>
      </c>
      <c r="BM38" s="73" t="s">
        <v>632</v>
      </c>
      <c r="BN38" s="73" t="s">
        <v>632</v>
      </c>
      <c r="BO38" s="73" t="s">
        <v>632</v>
      </c>
      <c r="BP38" s="73" t="s">
        <v>632</v>
      </c>
      <c r="BQ38" s="5" t="s">
        <v>144</v>
      </c>
      <c r="BR38" s="76" t="s">
        <v>632</v>
      </c>
      <c r="BS38" s="72" t="s">
        <v>632</v>
      </c>
      <c r="BT38" s="72" t="s">
        <v>632</v>
      </c>
      <c r="BU38" s="72" t="s">
        <v>632</v>
      </c>
      <c r="BV38" s="72" t="s">
        <v>632</v>
      </c>
      <c r="BW38" s="72" t="s">
        <v>632</v>
      </c>
      <c r="BX38" s="72" t="s">
        <v>632</v>
      </c>
      <c r="BY38" s="72" t="s">
        <v>632</v>
      </c>
      <c r="BZ38" s="72" t="s">
        <v>632</v>
      </c>
      <c r="CA38" s="72" t="s">
        <v>632</v>
      </c>
      <c r="CB38" s="72" t="s">
        <v>632</v>
      </c>
      <c r="CC38" s="72" t="s">
        <v>632</v>
      </c>
      <c r="CD38" s="72" t="s">
        <v>632</v>
      </c>
      <c r="CE38" s="72" t="s">
        <v>632</v>
      </c>
      <c r="CF38" s="72" t="s">
        <v>632</v>
      </c>
      <c r="CG38" s="72" t="s">
        <v>632</v>
      </c>
      <c r="CH38" s="73" t="s">
        <v>632</v>
      </c>
      <c r="CI38" s="73" t="s">
        <v>632</v>
      </c>
      <c r="CJ38" s="73" t="s">
        <v>632</v>
      </c>
      <c r="CK38" s="73" t="s">
        <v>632</v>
      </c>
      <c r="CL38" s="73" t="s">
        <v>632</v>
      </c>
      <c r="CM38" s="73" t="s">
        <v>632</v>
      </c>
      <c r="CN38" s="73" t="s">
        <v>632</v>
      </c>
      <c r="CO38" s="73" t="s">
        <v>632</v>
      </c>
      <c r="CP38" s="72" t="s">
        <v>632</v>
      </c>
      <c r="CQ38" s="73" t="s">
        <v>632</v>
      </c>
      <c r="CR38" s="73" t="s">
        <v>632</v>
      </c>
      <c r="CS38" s="73" t="s">
        <v>632</v>
      </c>
      <c r="CT38" s="73" t="s">
        <v>632</v>
      </c>
      <c r="CU38" s="73" t="s">
        <v>632</v>
      </c>
      <c r="CV38" s="73" t="s">
        <v>632</v>
      </c>
      <c r="CW38" s="73" t="s">
        <v>632</v>
      </c>
      <c r="CX38" s="5" t="s">
        <v>144</v>
      </c>
      <c r="CY38" s="76" t="s">
        <v>632</v>
      </c>
      <c r="CZ38" s="72" t="s">
        <v>632</v>
      </c>
      <c r="DA38" s="72" t="s">
        <v>632</v>
      </c>
      <c r="DB38" s="72" t="s">
        <v>632</v>
      </c>
      <c r="DC38" s="72" t="s">
        <v>632</v>
      </c>
      <c r="DD38" s="72" t="s">
        <v>632</v>
      </c>
      <c r="DE38" s="72" t="s">
        <v>632</v>
      </c>
      <c r="DF38" s="72" t="s">
        <v>632</v>
      </c>
      <c r="DG38" s="72" t="s">
        <v>632</v>
      </c>
      <c r="DH38" s="72" t="s">
        <v>632</v>
      </c>
      <c r="DI38" s="72" t="s">
        <v>632</v>
      </c>
      <c r="DJ38" s="72" t="s">
        <v>632</v>
      </c>
      <c r="DK38" s="72" t="s">
        <v>632</v>
      </c>
      <c r="DL38" s="72" t="s">
        <v>632</v>
      </c>
      <c r="DM38" s="72" t="s">
        <v>632</v>
      </c>
      <c r="DN38" s="72" t="s">
        <v>632</v>
      </c>
      <c r="DO38" s="73" t="s">
        <v>632</v>
      </c>
      <c r="DP38" s="73" t="s">
        <v>632</v>
      </c>
      <c r="DQ38" s="73" t="s">
        <v>632</v>
      </c>
      <c r="DR38" s="73" t="s">
        <v>632</v>
      </c>
      <c r="DS38" s="73" t="s">
        <v>632</v>
      </c>
      <c r="DT38" s="73" t="s">
        <v>632</v>
      </c>
      <c r="DU38" s="73" t="s">
        <v>632</v>
      </c>
      <c r="DV38" s="73" t="s">
        <v>632</v>
      </c>
      <c r="DW38" s="72" t="s">
        <v>632</v>
      </c>
      <c r="DX38" s="73" t="s">
        <v>632</v>
      </c>
      <c r="DY38" s="73" t="s">
        <v>632</v>
      </c>
      <c r="DZ38" s="73" t="s">
        <v>632</v>
      </c>
      <c r="EA38" s="73" t="s">
        <v>632</v>
      </c>
      <c r="EB38" s="73" t="s">
        <v>632</v>
      </c>
      <c r="EC38" s="73" t="s">
        <v>632</v>
      </c>
      <c r="ED38" s="73" t="s">
        <v>632</v>
      </c>
      <c r="EE38" s="5" t="s">
        <v>144</v>
      </c>
      <c r="EF38" s="76" t="s">
        <v>632</v>
      </c>
      <c r="EG38" s="72" t="s">
        <v>632</v>
      </c>
      <c r="EH38" s="72" t="s">
        <v>632</v>
      </c>
      <c r="EI38" s="72" t="s">
        <v>632</v>
      </c>
      <c r="EJ38" s="72" t="s">
        <v>632</v>
      </c>
      <c r="EK38" s="72" t="s">
        <v>632</v>
      </c>
      <c r="EL38" s="72" t="s">
        <v>632</v>
      </c>
      <c r="EM38" s="72" t="s">
        <v>632</v>
      </c>
      <c r="EN38" s="72" t="s">
        <v>632</v>
      </c>
      <c r="EO38" s="72" t="s">
        <v>632</v>
      </c>
      <c r="EP38" s="72" t="s">
        <v>632</v>
      </c>
      <c r="EQ38" s="72" t="s">
        <v>632</v>
      </c>
      <c r="ER38" s="72" t="s">
        <v>632</v>
      </c>
      <c r="ES38" s="72" t="s">
        <v>632</v>
      </c>
      <c r="ET38" s="72" t="s">
        <v>632</v>
      </c>
      <c r="EU38" s="72" t="s">
        <v>632</v>
      </c>
      <c r="EV38" s="73" t="s">
        <v>632</v>
      </c>
      <c r="EW38" s="73" t="s">
        <v>632</v>
      </c>
      <c r="EX38" s="73" t="s">
        <v>632</v>
      </c>
      <c r="EY38" s="73" t="s">
        <v>632</v>
      </c>
      <c r="EZ38" s="73" t="s">
        <v>632</v>
      </c>
      <c r="FA38" s="73" t="s">
        <v>632</v>
      </c>
      <c r="FB38" s="73" t="s">
        <v>632</v>
      </c>
      <c r="FC38" s="73" t="s">
        <v>632</v>
      </c>
      <c r="FD38" s="72" t="s">
        <v>632</v>
      </c>
      <c r="FE38" s="73" t="s">
        <v>632</v>
      </c>
      <c r="FF38" s="73" t="s">
        <v>632</v>
      </c>
      <c r="FG38" s="73" t="s">
        <v>632</v>
      </c>
      <c r="FH38" s="73" t="s">
        <v>632</v>
      </c>
      <c r="FI38" s="73" t="s">
        <v>632</v>
      </c>
      <c r="FJ38" s="73" t="s">
        <v>632</v>
      </c>
      <c r="FK38" s="73" t="s">
        <v>632</v>
      </c>
      <c r="FL38" s="5" t="s">
        <v>144</v>
      </c>
      <c r="FM38" s="76" t="s">
        <v>632</v>
      </c>
      <c r="FN38" s="72" t="s">
        <v>632</v>
      </c>
      <c r="FO38" s="72" t="s">
        <v>632</v>
      </c>
      <c r="FP38" s="72" t="s">
        <v>632</v>
      </c>
      <c r="FQ38" s="72" t="s">
        <v>632</v>
      </c>
      <c r="FR38" s="72" t="s">
        <v>632</v>
      </c>
      <c r="FS38" s="72" t="s">
        <v>632</v>
      </c>
      <c r="FT38" s="72" t="s">
        <v>632</v>
      </c>
      <c r="FU38" s="72" t="s">
        <v>632</v>
      </c>
      <c r="FV38" s="72" t="s">
        <v>632</v>
      </c>
      <c r="FW38" s="72" t="s">
        <v>632</v>
      </c>
      <c r="FX38" s="72" t="s">
        <v>632</v>
      </c>
      <c r="FY38" s="72" t="s">
        <v>632</v>
      </c>
      <c r="FZ38" s="72" t="s">
        <v>632</v>
      </c>
      <c r="GA38" s="72" t="s">
        <v>632</v>
      </c>
      <c r="GB38" s="72" t="s">
        <v>632</v>
      </c>
      <c r="GC38" s="73" t="s">
        <v>632</v>
      </c>
      <c r="GD38" s="73" t="s">
        <v>632</v>
      </c>
      <c r="GE38" s="73" t="s">
        <v>632</v>
      </c>
      <c r="GF38" s="73" t="s">
        <v>632</v>
      </c>
      <c r="GG38" s="73" t="s">
        <v>632</v>
      </c>
      <c r="GH38" s="73" t="s">
        <v>632</v>
      </c>
      <c r="GI38" s="73" t="s">
        <v>632</v>
      </c>
      <c r="GJ38" s="73" t="s">
        <v>632</v>
      </c>
      <c r="GK38" s="72" t="s">
        <v>632</v>
      </c>
      <c r="GL38" s="73" t="s">
        <v>632</v>
      </c>
      <c r="GM38" s="73" t="s">
        <v>632</v>
      </c>
      <c r="GN38" s="73" t="s">
        <v>632</v>
      </c>
      <c r="GO38" s="73" t="s">
        <v>632</v>
      </c>
      <c r="GP38" s="73" t="s">
        <v>632</v>
      </c>
      <c r="GQ38" s="73" t="s">
        <v>632</v>
      </c>
      <c r="GR38" s="73" t="s">
        <v>632</v>
      </c>
      <c r="GS38" s="5" t="s">
        <v>144</v>
      </c>
      <c r="GT38" s="76" t="s">
        <v>632</v>
      </c>
      <c r="GU38" s="72" t="s">
        <v>632</v>
      </c>
      <c r="GV38" s="72" t="s">
        <v>632</v>
      </c>
      <c r="GW38" s="72" t="s">
        <v>632</v>
      </c>
      <c r="GX38" s="72" t="s">
        <v>632</v>
      </c>
      <c r="GY38" s="72" t="s">
        <v>632</v>
      </c>
      <c r="GZ38" s="72" t="s">
        <v>632</v>
      </c>
      <c r="HA38" s="72" t="s">
        <v>632</v>
      </c>
      <c r="HB38" s="72" t="s">
        <v>632</v>
      </c>
      <c r="HC38" s="72" t="s">
        <v>632</v>
      </c>
      <c r="HD38" s="72" t="s">
        <v>632</v>
      </c>
      <c r="HE38" s="72" t="s">
        <v>632</v>
      </c>
      <c r="HF38" s="72" t="s">
        <v>632</v>
      </c>
      <c r="HG38" s="72" t="s">
        <v>632</v>
      </c>
      <c r="HH38" s="72" t="s">
        <v>632</v>
      </c>
      <c r="HI38" s="72" t="s">
        <v>632</v>
      </c>
      <c r="HJ38" s="73" t="s">
        <v>632</v>
      </c>
      <c r="HK38" s="73" t="s">
        <v>632</v>
      </c>
      <c r="HL38" s="73" t="s">
        <v>632</v>
      </c>
      <c r="HM38" s="73" t="s">
        <v>632</v>
      </c>
      <c r="HN38" s="73" t="s">
        <v>632</v>
      </c>
      <c r="HO38" s="73" t="s">
        <v>632</v>
      </c>
      <c r="HP38" s="73" t="s">
        <v>632</v>
      </c>
      <c r="HQ38" s="73" t="s">
        <v>632</v>
      </c>
      <c r="HR38" s="72" t="s">
        <v>632</v>
      </c>
      <c r="HS38" s="73" t="s">
        <v>632</v>
      </c>
      <c r="HT38" s="73" t="s">
        <v>632</v>
      </c>
      <c r="HU38" s="73" t="s">
        <v>632</v>
      </c>
      <c r="HV38" s="73" t="s">
        <v>632</v>
      </c>
      <c r="HW38" s="73" t="s">
        <v>632</v>
      </c>
      <c r="HX38" s="73" t="s">
        <v>632</v>
      </c>
      <c r="HY38" s="73" t="s">
        <v>632</v>
      </c>
      <c r="HZ38" s="5" t="s">
        <v>144</v>
      </c>
    </row>
    <row r="39" spans="1:234" ht="15" customHeight="1">
      <c r="A39" s="439" t="s">
        <v>683</v>
      </c>
      <c r="B39" s="90" t="s">
        <v>673</v>
      </c>
      <c r="C39" s="120">
        <v>40908</v>
      </c>
      <c r="D39" s="202"/>
      <c r="E39" s="211"/>
      <c r="F39" s="211"/>
      <c r="G39" s="211"/>
      <c r="H39" s="211"/>
      <c r="I39" s="211"/>
      <c r="J39" s="211"/>
      <c r="K39" s="211"/>
      <c r="L39" s="211"/>
      <c r="M39" s="211"/>
      <c r="N39" s="211"/>
      <c r="O39" s="211"/>
      <c r="P39" s="211"/>
      <c r="Q39" s="211"/>
      <c r="R39" s="211"/>
      <c r="S39" s="211"/>
      <c r="T39" s="211"/>
      <c r="U39" s="211"/>
      <c r="V39" s="211"/>
      <c r="W39" s="211"/>
      <c r="X39" s="211"/>
      <c r="Y39" s="211"/>
      <c r="Z39" s="211"/>
      <c r="AA39" s="220"/>
      <c r="AB39" s="211"/>
      <c r="AC39" s="211"/>
      <c r="AD39" s="211"/>
      <c r="AE39" s="211"/>
      <c r="AF39" s="211"/>
      <c r="AG39" s="211"/>
      <c r="AH39" s="211"/>
      <c r="AI39" s="211"/>
      <c r="AJ39" s="79">
        <f t="shared" ref="AJ39:AJ79" si="0">(IF(ISBLANK(G39),0,G39-$G$34)+IF(ISBLANK(H39),0,H39-$H$34)+IF(ISBLANK(I39),0,I39-$I$34)+IF(ISBLANK(J39),0,J39-$J$34)+IF(ISBLANK(K39),0,K39-$K$34)+IF(ISBLANK(L39),0,L39-$L$34)+IF(ISBLANK(M39),0,M39-$M$34)+IF(ISBLANK(N39),0,N39-$N$34)+IF(ISBLANK(O39),0,O39-$O$34)+IF(ISBLANK(P39),0,P39-$P$34)+IF(ISBLANK(Q39),0,Q39-$Q$34)+IF(ISBLANK(R39),0,R39-$R$34)+IF(ISBLANK(S39),0,S39-$S$34)+IF(ISBLANK(T39),0,T39-$T$34)+IF(ISBLANK(U39),0,U39-$U$34)+IF(ISBLANK(V39),0,V39-$V$34)+IF(ISBLANK(W39),0,W39-$W$34)+IF(ISBLANK(X39),0,X39-$X$34)+IF(ISBLANK(Y39),0,Y39-$Y$34)+IF(ISBLANK(Z39),0,Z39-$Z$34)+IF(ISBLANK(AA39),0,AA39-$AA$34)+IF(ISBLANK(AB39),0,AB39-$AB$34)+IF(ISBLANK(AC39),0,AC39-$AC$34)+IF(ISBLANK(AD39),0,AD39-$AD$34)+IF(ISBLANK(AE39),0,AE39-$AE$34)+IF(ISBLANK(AF39),0,AF39-$AF$34)+IF(ISBLANK(AG39),0,AG39-$AG$34)+IF(ISBLANK(AH39),0,AH39-$AH$34)+IF(ISBLANK(AI39),0,AI39-$AI$34))/30</f>
        <v>0</v>
      </c>
      <c r="AK39" s="75"/>
      <c r="AL39" s="75"/>
      <c r="AM39" s="75"/>
      <c r="AN39" s="75"/>
      <c r="AO39" s="75"/>
      <c r="AP39" s="75"/>
      <c r="AQ39" s="75"/>
      <c r="AR39" s="75"/>
      <c r="AS39" s="75"/>
      <c r="AT39" s="75"/>
      <c r="AU39" s="75"/>
      <c r="AV39" s="75"/>
      <c r="AW39" s="75"/>
      <c r="AX39" s="75"/>
      <c r="AY39" s="75"/>
      <c r="AZ39" s="75"/>
      <c r="BA39" s="75"/>
      <c r="BB39" s="75"/>
      <c r="BC39" s="75"/>
      <c r="BD39" s="75"/>
      <c r="BE39" s="75"/>
      <c r="BF39" s="75"/>
      <c r="BG39" s="75"/>
      <c r="BH39" s="75"/>
      <c r="BI39" s="75"/>
      <c r="BJ39" s="75"/>
      <c r="BK39" s="75"/>
      <c r="BL39" s="75"/>
      <c r="BM39" s="75"/>
      <c r="BN39" s="75"/>
      <c r="BO39" s="75"/>
      <c r="BP39" s="75"/>
      <c r="BQ39" s="79">
        <f t="shared" ref="BQ39:BQ79" si="1">(IF(ISBLANK(AN39),0,AN39-$AN$34)+IF(ISBLANK(AO39),0,AO39-$AO$34)+IF(ISBLANK(AP39),0,AP39-$AP$34)+IF(ISBLANK(AQ39),0,AQ39-$AQ$34)+IF(ISBLANK(AR39),0,AR39-$AR$34)+IF(ISBLANK(AS39),0,AS39-$AS$34)+IF(ISBLANK(AT39),0,AT39-$AT$34)+IF(ISBLANK(AU39),0,AU39-$AU$34)+IF(ISBLANK(AV39),0,AV39-$AV$34)+IF(ISBLANK(AW39),0,AW39-$AW$34)+IF(ISBLANK(AX39),0,AX39-$AX$34)+IF(ISBLANK(AY39),0,AY39-$AY$34)+IF(ISBLANK(AZ39),0,AZ39-$AZ$34)+IF(ISBLANK(BA39),0,BA39-$BA$34)+IF(ISBLANK(BB39),0,BB39-$BB$34)+IF(ISBLANK(BC39),0,BC39-$BC$34)+IF(ISBLANK(BD39),0,BD39-$BD$34)+IF(ISBLANK(BE39),0,BE39-$BE$34)+IF(ISBLANK(BF39),0,BF39-$BF$34)+IF(ISBLANK(BG39),0,BG39-$BG$34)+IF(ISBLANK(BH39),0,BH39-$BH$34)+IF(ISBLANK(BI39),0,BI39-$BI$34)+IF(ISBLANK(BJ39),0,BJ39-$BJ$34)+IF(ISBLANK(BK39),0,BK39-$BK$34)+IF(ISBLANK(BL39),0,BL39-$BL$34)+IF(ISBLANK(BM39),0,BM39-$BM$34)+IF(ISBLANK(BN39),0,BN39-$BN$34)+IF(ISBLANK(BO39),0,BO39-$BO$34)+IF(ISBLANK(BP39),0,BP39-$BP$34))/30</f>
        <v>0</v>
      </c>
      <c r="BR39" s="75"/>
      <c r="BS39" s="75"/>
      <c r="BT39" s="75"/>
      <c r="BU39" s="75"/>
      <c r="BV39" s="75"/>
      <c r="BW39" s="75"/>
      <c r="BX39" s="75"/>
      <c r="BY39" s="75"/>
      <c r="BZ39" s="75"/>
      <c r="CA39" s="75"/>
      <c r="CB39" s="75"/>
      <c r="CC39" s="75"/>
      <c r="CD39" s="75"/>
      <c r="CE39" s="75"/>
      <c r="CF39" s="75"/>
      <c r="CG39" s="75"/>
      <c r="CH39" s="75"/>
      <c r="CI39" s="75"/>
      <c r="CJ39" s="75"/>
      <c r="CK39" s="75"/>
      <c r="CL39" s="75"/>
      <c r="CM39" s="75"/>
      <c r="CN39" s="75"/>
      <c r="CO39" s="75"/>
      <c r="CP39" s="75"/>
      <c r="CQ39" s="75"/>
      <c r="CR39" s="75"/>
      <c r="CS39" s="75"/>
      <c r="CT39" s="75"/>
      <c r="CU39" s="75"/>
      <c r="CV39" s="75"/>
      <c r="CW39" s="75"/>
      <c r="CX39" s="79">
        <f t="shared" ref="CX39:CX79" si="2">(IF(ISBLANK(BU39),0,BU39-$BU$34)+IF(ISBLANK(BV39),0,BV39-$BV$34)+IF(ISBLANK(BW39),0,BW39-$BW$34)+IF(ISBLANK(BX39),0,BX39-$BX$34)+IF(ISBLANK(BY39),0,BY39-$BY$34)+IF(ISBLANK(BZ39),0,BZ39-$BZ$34)+IF(ISBLANK(CA39),0,CA39-$CA$34)+IF(ISBLANK(CB39),0,CB39-$CB$34)+IF(ISBLANK(CC39),0,CC39-$CC$34)+IF(ISBLANK(CD39),0,CD39-$CD$34)+IF(ISBLANK(CE39),0,CE39-$CE$34)+IF(ISBLANK(CF39),0,CF39-$CF$34)+IF(ISBLANK(CG39),0,CG39-$CG$34)+IF(ISBLANK(CH39),0,CH39-$CH$34)+IF(ISBLANK(CI39),0,CI39-$CI$34)+IF(ISBLANK(CJ39),0,CJ39-$CJ$34)+IF(ISBLANK(CK39),0,CK39-$CK$34)+IF(ISBLANK(CL39),0,CL39-$CL$34)+IF(ISBLANK(CM39),0,CM39-$CM$34)+IF(ISBLANK(CN39),0,CN39-$CN$34)+IF(ISBLANK(CO39),0,CO39-$CO$34)+IF(ISBLANK(CP39),0,CP39-$CP$34)+IF(ISBLANK(CQ39),0,CQ39-$CQ$34)+IF(ISBLANK(CR39),0,CR39-$CR$34)+IF(ISBLANK(CS39),0,CS39-$CS$34)+IF(ISBLANK(CT39),0,CT39-$CT$34)+IF(ISBLANK(CU39),0,CU39-$CU$34)+IF(ISBLANK(CV39),0,CV39-$CV$34)+IF(ISBLANK(CW39),0,CW39-$CW$34))/30</f>
        <v>0</v>
      </c>
      <c r="CY39" s="75"/>
      <c r="CZ39" s="75"/>
      <c r="DA39" s="75"/>
      <c r="DB39" s="75"/>
      <c r="DC39" s="75"/>
      <c r="DD39" s="75"/>
      <c r="DE39" s="75"/>
      <c r="DF39" s="75"/>
      <c r="DG39" s="75"/>
      <c r="DH39" s="75"/>
      <c r="DI39" s="75"/>
      <c r="DJ39" s="75"/>
      <c r="DK39" s="75"/>
      <c r="DL39" s="75"/>
      <c r="DM39" s="75"/>
      <c r="DN39" s="75"/>
      <c r="DO39" s="75"/>
      <c r="DP39" s="75"/>
      <c r="DQ39" s="75"/>
      <c r="DR39" s="75"/>
      <c r="DS39" s="75"/>
      <c r="DT39" s="75"/>
      <c r="DU39" s="75"/>
      <c r="DV39" s="75"/>
      <c r="DW39" s="75"/>
      <c r="DX39" s="75"/>
      <c r="DY39" s="75"/>
      <c r="DZ39" s="75"/>
      <c r="EA39" s="75"/>
      <c r="EB39" s="75"/>
      <c r="EC39" s="75"/>
      <c r="ED39" s="75"/>
      <c r="EE39" s="79">
        <f t="shared" ref="EE39:EE79" si="3">(IF(ISBLANK(DB39),0,DB39-$DB$34)+IF(ISBLANK(DC39),0,DC39-$DC$34)+IF(ISBLANK(DD39),0,DD39-$DD$34)+IF(ISBLANK(DE39),0,DE39-$DE$34)+IF(ISBLANK(DF39),0,DF39-$DF$34)+IF(ISBLANK(DG39),0,DG39-$DG$34)+IF(ISBLANK(DH39),0,DH39-$DH$34)+IF(ISBLANK(DI39),0,DI39-$DI$34)+IF(ISBLANK(DJ39),0,DJ39-$DJ$34)+IF(ISBLANK(DK39),0,DK39-$DK$34)+IF(ISBLANK(DL39),0,DL39-$DL$34)+IF(ISBLANK(DM39),0,DM39-$DM$34)+IF(ISBLANK(DN39),0,DN39-$DN$34)+IF(ISBLANK(DO39),0,DO39-$DO$34)+IF(ISBLANK(DP39),0,DP39-$DP$34)+IF(ISBLANK(DQ39),0,DQ39-$DQ$34)+IF(ISBLANK(DR39),0,DR39-$DR$34)+IF(ISBLANK(DS39),0,DS39-$DS$34)+IF(ISBLANK(DT39),0,DT39-$DT$34)+IF(ISBLANK(DU39),0,DU39-$DU$34)+IF(ISBLANK(DV39),0,DV39-$DV$34)+IF(ISBLANK(DW39),0,DW39-$DW$34)+IF(ISBLANK(DX39),0,DX39-$DX$34)+IF(ISBLANK(DY39),0,DY39-$DY$34)+IF(ISBLANK(DZ39),0,DZ39-$DZ$34)+IF(ISBLANK(EA39),0,EA39-$EA$34)+IF(ISBLANK(EB39),0,EB39-$EB$34)+IF(ISBLANK(EC39),0,EC39-$EC$34)+IF(ISBLANK(ED39),0,ED39-$ED$34))/30</f>
        <v>0</v>
      </c>
      <c r="EF39" s="75"/>
      <c r="EG39" s="75"/>
      <c r="EH39" s="75"/>
      <c r="EI39" s="75"/>
      <c r="EJ39" s="75"/>
      <c r="EK39" s="75"/>
      <c r="EL39" s="75"/>
      <c r="EM39" s="75"/>
      <c r="EN39" s="75"/>
      <c r="EO39" s="75"/>
      <c r="EP39" s="75"/>
      <c r="EQ39" s="75"/>
      <c r="ER39" s="75"/>
      <c r="ES39" s="75"/>
      <c r="ET39" s="75"/>
      <c r="EU39" s="75"/>
      <c r="EV39" s="75"/>
      <c r="EW39" s="75"/>
      <c r="EX39" s="75"/>
      <c r="EY39" s="75"/>
      <c r="EZ39" s="75"/>
      <c r="FA39" s="75"/>
      <c r="FB39" s="75"/>
      <c r="FC39" s="75"/>
      <c r="FD39" s="75"/>
      <c r="FE39" s="75"/>
      <c r="FF39" s="75"/>
      <c r="FG39" s="75"/>
      <c r="FH39" s="75"/>
      <c r="FI39" s="75"/>
      <c r="FJ39" s="75"/>
      <c r="FK39" s="75"/>
      <c r="FL39" s="79">
        <f t="shared" ref="FL39:FL79" si="4">(IF(ISBLANK(EI39),0,EI39-$EI$34)+IF(ISBLANK(EJ39),0,EJ39-$EJ$34)+IF(ISBLANK(EK39),0,EK39-$EK$34)+IF(ISBLANK(EL39),0,EL39-$EL$34)+IF(ISBLANK(EM39),0,EM39-$EM$34)+IF(ISBLANK(EN39),0,EN39-$EN$34)+IF(ISBLANK(EO39),0,EO39-$EO$34)+IF(ISBLANK(EP39),0,EP39-$EP$34)+IF(ISBLANK(EQ39),0,EQ39-$EQ$34)+IF(ISBLANK(ER39),0,ER39-$ER$34)+IF(ISBLANK(ES39),0,ES39-$ES$34)+IF(ISBLANK(ET39),0,ET39-$ET$34)+IF(ISBLANK(EU39),0,EU39-$EU$34)+IF(ISBLANK(EV39),0,EV39-$EV$34)+IF(ISBLANK(EW39),0,EW39-$EW$34)+IF(ISBLANK(EX39),0,EX39-$EX$34)+IF(ISBLANK(EY39),0,EY39-$EY$34)+IF(ISBLANK(EZ39),0,EZ39-$EZ$34)+IF(ISBLANK(FA39),0,FA39-$FA$34)+IF(ISBLANK(FB39),0,FB39-$FB$34)+IF(ISBLANK(FC39),0,FC39-$FC$34)+IF(ISBLANK(FD39),0,FD39-$FD$34)+IF(ISBLANK(FE39),0,FE39-$FE$34)+IF(ISBLANK(FF39),0,FF39-$FF$34)+IF(ISBLANK(FG39),0,FG39-$FG$34)+IF(ISBLANK(FH39),0,FH39-$FH$34)+IF(ISBLANK(FI39),0,FI39-$FI$34)+IF(ISBLANK(FJ39),0,FJ39-$FJ$34)+IF(ISBLANK(FK39),0,FK39-$FK$34))/30</f>
        <v>0</v>
      </c>
      <c r="FM39" s="75"/>
      <c r="FN39" s="75"/>
      <c r="FO39" s="75"/>
      <c r="FP39" s="75"/>
      <c r="FQ39" s="75"/>
      <c r="FR39" s="75"/>
      <c r="FS39" s="75"/>
      <c r="FT39" s="75"/>
      <c r="FU39" s="75"/>
      <c r="FV39" s="75"/>
      <c r="FW39" s="75"/>
      <c r="FX39" s="75"/>
      <c r="FY39" s="75"/>
      <c r="FZ39" s="75"/>
      <c r="GA39" s="75"/>
      <c r="GB39" s="75"/>
      <c r="GC39" s="75"/>
      <c r="GD39" s="75"/>
      <c r="GE39" s="75"/>
      <c r="GF39" s="75"/>
      <c r="GG39" s="75"/>
      <c r="GH39" s="75"/>
      <c r="GI39" s="75"/>
      <c r="GJ39" s="75"/>
      <c r="GK39" s="75"/>
      <c r="GL39" s="75"/>
      <c r="GM39" s="75"/>
      <c r="GN39" s="75"/>
      <c r="GO39" s="75"/>
      <c r="GP39" s="75"/>
      <c r="GQ39" s="75"/>
      <c r="GR39" s="75"/>
      <c r="GS39" s="79">
        <f t="shared" ref="GS39:GS79" si="5">(IF(ISBLANK(FP39),0,FP39-$FP$34)+IF(ISBLANK(FQ39),0,FQ39-$FQ$34)+IF(ISBLANK(FR39),0,FR39-$FR$34)+IF(ISBLANK(FS39),0,FS39-$FS$34)+IF(ISBLANK(FT39),0,FT39-$FT$34)+IF(ISBLANK(FU39),0,FU39-$FU$34)+IF(ISBLANK(FV39),0,FV39-$FV$34)+IF(ISBLANK(FW39),0,FW39-$FW$34)+IF(ISBLANK(FX39),0,FX39-$FX$34)+IF(ISBLANK(FY39),0,FY39-$FY$34)+IF(ISBLANK(FZ39),0,FZ39-$FZ$34)+IF(ISBLANK(GA39),0,GA39-$GA$34)+IF(ISBLANK(GB39),0,GB39-$GB$34)+IF(ISBLANK(GC39),0,GC39-$GC$34)+IF(ISBLANK(GD39),0,GD39-$GD$34)+IF(ISBLANK(GE39),0,GE39-$GE$34)+IF(ISBLANK(GF39),0,GF39-$GF$34)+IF(ISBLANK(GG39),0,GG39-$GG$34)+IF(ISBLANK(GH39),0,GH39-$GH$34)+IF(ISBLANK(GI39),0,GI39-$GI$34)+IF(ISBLANK(GJ39),0,GJ39-$GJ$34)+IF(ISBLANK(GK39),0,GK39-$GK$34)+IF(ISBLANK(GL39),0,GL39-$GL$34)+IF(ISBLANK(GM39),0,GM39-$GM$34)+IF(ISBLANK(GN39),0,GN39-$GN$34)+IF(ISBLANK(GO39),0,GO39-$GO$34)+IF(ISBLANK(GP39),0,GP39-$GP$34)+IF(ISBLANK(GQ39),0,GQ39-$GQ$34)+IF(ISBLANK(GR39),0,GR39-$GR$34))/30</f>
        <v>0</v>
      </c>
      <c r="GT39" s="75"/>
      <c r="GU39" s="75"/>
      <c r="GV39" s="75"/>
      <c r="GW39" s="75"/>
      <c r="GX39" s="75"/>
      <c r="GY39" s="75"/>
      <c r="GZ39" s="75"/>
      <c r="HA39" s="75"/>
      <c r="HB39" s="75"/>
      <c r="HC39" s="75"/>
      <c r="HD39" s="75"/>
      <c r="HE39" s="75"/>
      <c r="HF39" s="75"/>
      <c r="HG39" s="75"/>
      <c r="HH39" s="75"/>
      <c r="HI39" s="75"/>
      <c r="HJ39" s="75"/>
      <c r="HK39" s="75"/>
      <c r="HL39" s="75"/>
      <c r="HM39" s="75"/>
      <c r="HN39" s="75"/>
      <c r="HO39" s="75"/>
      <c r="HP39" s="75"/>
      <c r="HQ39" s="75"/>
      <c r="HR39" s="75"/>
      <c r="HS39" s="75"/>
      <c r="HT39" s="75"/>
      <c r="HU39" s="75"/>
      <c r="HV39" s="75"/>
      <c r="HW39" s="75"/>
      <c r="HX39" s="75"/>
      <c r="HY39" s="75"/>
      <c r="HZ39" s="79">
        <f t="shared" ref="HZ39:HZ79" si="6">(IF(ISBLANK(GW39),0,GW39-$GW$34)+IF(ISBLANK(GX39),0,GX39-$GX$34)+IF(ISBLANK(GY39),0,GY39-$GY$34)+IF(ISBLANK(GZ39),0,GZ39-$GZ$34)+IF(ISBLANK(HA39),0,HA39-$HA$34)+IF(ISBLANK(HB39),0,HB39-$HB$34)+IF(ISBLANK(HC39),0,HC39-$HC$34)+IF(ISBLANK(HD39),0,HD39-$HD$34)+IF(ISBLANK(HE39),0,HE39-$HE$34)+IF(ISBLANK(HF39),0,HF39-$HF$34)+IF(ISBLANK(HG39),0,HG39-$HG$34)+IF(ISBLANK(HH39),0,HH39-$HH$34)+IF(ISBLANK(HI39),0,HI39-$HI$34)+IF(ISBLANK(HJ39),0,HJ39-$HJ$34)+IF(ISBLANK(HK39),0,HK39-$HK$34)+IF(ISBLANK(HL39),0,HL39-$HL$34)+IF(ISBLANK(HM39),0,HM39-$HM$34)+IF(ISBLANK(HN39),0,HN39-$HN$34)+IF(ISBLANK(HO39),0,HO39-$HO$34)+IF(ISBLANK(HP39),0,HP39-$HP$34)+IF(ISBLANK(HQ39),0,HQ39-$HQ$34)+IF(ISBLANK(HR39),0,HR39-$HR$34)+IF(ISBLANK(HS39),0,HS39-$HS$34)+IF(ISBLANK(HT39),0,HT39-$HT$34)+IF(ISBLANK(HU39),0,HU39-$HU$34)+IF(ISBLANK(HV39),0,HV39-$HV$34)+IF(ISBLANK(HW39),0,HW39-$HW$34)+IF(ISBLANK(HX39),0,HX39-$HX$34)+IF(ISBLANK(HY39),0,HY39-$HY$34))/30</f>
        <v>0</v>
      </c>
    </row>
    <row r="40" spans="1:234" ht="15" customHeight="1">
      <c r="A40" s="440"/>
      <c r="B40" s="91" t="s">
        <v>670</v>
      </c>
      <c r="C40" s="121">
        <v>40939</v>
      </c>
      <c r="D40" s="203"/>
      <c r="E40" s="212"/>
      <c r="F40" s="212"/>
      <c r="G40" s="212"/>
      <c r="H40" s="212"/>
      <c r="I40" s="212"/>
      <c r="J40" s="212"/>
      <c r="K40" s="212"/>
      <c r="L40" s="212"/>
      <c r="M40" s="212"/>
      <c r="N40" s="212"/>
      <c r="O40" s="212"/>
      <c r="P40" s="212"/>
      <c r="Q40" s="212"/>
      <c r="R40" s="212"/>
      <c r="S40" s="212"/>
      <c r="T40" s="212"/>
      <c r="U40" s="212"/>
      <c r="V40" s="212"/>
      <c r="W40" s="212"/>
      <c r="X40" s="212"/>
      <c r="Y40" s="212"/>
      <c r="Z40" s="212"/>
      <c r="AA40" s="221"/>
      <c r="AB40" s="212"/>
      <c r="AC40" s="212"/>
      <c r="AD40" s="212"/>
      <c r="AE40" s="212"/>
      <c r="AF40" s="212"/>
      <c r="AG40" s="212"/>
      <c r="AH40" s="212"/>
      <c r="AI40" s="212"/>
      <c r="AJ40" s="80">
        <f t="shared" si="0"/>
        <v>0</v>
      </c>
      <c r="AK40" s="74"/>
      <c r="AL40" s="74"/>
      <c r="AM40" s="74"/>
      <c r="AN40" s="74"/>
      <c r="AO40" s="74"/>
      <c r="AP40" s="74"/>
      <c r="AQ40" s="74"/>
      <c r="AR40" s="74"/>
      <c r="AS40" s="74"/>
      <c r="AT40" s="74"/>
      <c r="AU40" s="74"/>
      <c r="AV40" s="74"/>
      <c r="AW40" s="74"/>
      <c r="AX40" s="74"/>
      <c r="AY40" s="74"/>
      <c r="AZ40" s="74"/>
      <c r="BA40" s="74"/>
      <c r="BB40" s="74"/>
      <c r="BC40" s="74"/>
      <c r="BD40" s="74"/>
      <c r="BE40" s="74"/>
      <c r="BF40" s="74"/>
      <c r="BG40" s="74"/>
      <c r="BH40" s="74"/>
      <c r="BI40" s="74"/>
      <c r="BJ40" s="74"/>
      <c r="BK40" s="74"/>
      <c r="BL40" s="74"/>
      <c r="BM40" s="74"/>
      <c r="BN40" s="74"/>
      <c r="BO40" s="74"/>
      <c r="BP40" s="74"/>
      <c r="BQ40" s="80">
        <f t="shared" si="1"/>
        <v>0</v>
      </c>
      <c r="BR40" s="74"/>
      <c r="BS40" s="74"/>
      <c r="BT40" s="74"/>
      <c r="BU40" s="74"/>
      <c r="BV40" s="74"/>
      <c r="BW40" s="74"/>
      <c r="BX40" s="74"/>
      <c r="BY40" s="74"/>
      <c r="BZ40" s="74"/>
      <c r="CA40" s="74"/>
      <c r="CB40" s="74"/>
      <c r="CC40" s="74"/>
      <c r="CD40" s="74"/>
      <c r="CE40" s="74"/>
      <c r="CF40" s="74"/>
      <c r="CG40" s="74"/>
      <c r="CH40" s="74"/>
      <c r="CI40" s="74"/>
      <c r="CJ40" s="74"/>
      <c r="CK40" s="74"/>
      <c r="CL40" s="74"/>
      <c r="CM40" s="74"/>
      <c r="CN40" s="74"/>
      <c r="CO40" s="74"/>
      <c r="CP40" s="74"/>
      <c r="CQ40" s="74"/>
      <c r="CR40" s="74"/>
      <c r="CS40" s="74"/>
      <c r="CT40" s="74"/>
      <c r="CU40" s="74"/>
      <c r="CV40" s="74"/>
      <c r="CW40" s="74"/>
      <c r="CX40" s="80">
        <f t="shared" si="2"/>
        <v>0</v>
      </c>
      <c r="CY40" s="74"/>
      <c r="CZ40" s="74"/>
      <c r="DA40" s="74"/>
      <c r="DB40" s="74"/>
      <c r="DC40" s="74"/>
      <c r="DD40" s="74"/>
      <c r="DE40" s="74"/>
      <c r="DF40" s="74"/>
      <c r="DG40" s="74"/>
      <c r="DH40" s="74"/>
      <c r="DI40" s="74"/>
      <c r="DJ40" s="74"/>
      <c r="DK40" s="74"/>
      <c r="DL40" s="74"/>
      <c r="DM40" s="74"/>
      <c r="DN40" s="74"/>
      <c r="DO40" s="74"/>
      <c r="DP40" s="74"/>
      <c r="DQ40" s="74"/>
      <c r="DR40" s="74"/>
      <c r="DS40" s="74"/>
      <c r="DT40" s="74"/>
      <c r="DU40" s="74"/>
      <c r="DV40" s="74"/>
      <c r="DW40" s="74"/>
      <c r="DX40" s="74"/>
      <c r="DY40" s="74"/>
      <c r="DZ40" s="74"/>
      <c r="EA40" s="74"/>
      <c r="EB40" s="74"/>
      <c r="EC40" s="74"/>
      <c r="ED40" s="74"/>
      <c r="EE40" s="80">
        <f t="shared" si="3"/>
        <v>0</v>
      </c>
      <c r="EF40" s="74"/>
      <c r="EG40" s="74"/>
      <c r="EH40" s="74"/>
      <c r="EI40" s="74"/>
      <c r="EJ40" s="74"/>
      <c r="EK40" s="74"/>
      <c r="EL40" s="74"/>
      <c r="EM40" s="74"/>
      <c r="EN40" s="74"/>
      <c r="EO40" s="74"/>
      <c r="EP40" s="74"/>
      <c r="EQ40" s="74"/>
      <c r="ER40" s="74"/>
      <c r="ES40" s="74"/>
      <c r="ET40" s="74"/>
      <c r="EU40" s="74"/>
      <c r="EV40" s="74"/>
      <c r="EW40" s="74"/>
      <c r="EX40" s="74"/>
      <c r="EY40" s="74"/>
      <c r="EZ40" s="74"/>
      <c r="FA40" s="74"/>
      <c r="FB40" s="74"/>
      <c r="FC40" s="74"/>
      <c r="FD40" s="74"/>
      <c r="FE40" s="74"/>
      <c r="FF40" s="74"/>
      <c r="FG40" s="74"/>
      <c r="FH40" s="74"/>
      <c r="FI40" s="74"/>
      <c r="FJ40" s="74"/>
      <c r="FK40" s="74"/>
      <c r="FL40" s="80">
        <f t="shared" si="4"/>
        <v>0</v>
      </c>
      <c r="FM40" s="74"/>
      <c r="FN40" s="74"/>
      <c r="FO40" s="74"/>
      <c r="FP40" s="74"/>
      <c r="FQ40" s="74"/>
      <c r="FR40" s="74"/>
      <c r="FS40" s="74"/>
      <c r="FT40" s="74"/>
      <c r="FU40" s="74"/>
      <c r="FV40" s="74"/>
      <c r="FW40" s="74"/>
      <c r="FX40" s="74"/>
      <c r="FY40" s="74"/>
      <c r="FZ40" s="74"/>
      <c r="GA40" s="74"/>
      <c r="GB40" s="74"/>
      <c r="GC40" s="74"/>
      <c r="GD40" s="74"/>
      <c r="GE40" s="74"/>
      <c r="GF40" s="74"/>
      <c r="GG40" s="74"/>
      <c r="GH40" s="74"/>
      <c r="GI40" s="74"/>
      <c r="GJ40" s="74"/>
      <c r="GK40" s="74"/>
      <c r="GL40" s="74"/>
      <c r="GM40" s="74"/>
      <c r="GN40" s="74"/>
      <c r="GO40" s="74"/>
      <c r="GP40" s="74"/>
      <c r="GQ40" s="74"/>
      <c r="GR40" s="74"/>
      <c r="GS40" s="80">
        <f t="shared" si="5"/>
        <v>0</v>
      </c>
      <c r="GT40" s="74"/>
      <c r="GU40" s="74"/>
      <c r="GV40" s="74"/>
      <c r="GW40" s="74"/>
      <c r="GX40" s="74"/>
      <c r="GY40" s="74"/>
      <c r="GZ40" s="74"/>
      <c r="HA40" s="74"/>
      <c r="HB40" s="74"/>
      <c r="HC40" s="74"/>
      <c r="HD40" s="74"/>
      <c r="HE40" s="74"/>
      <c r="HF40" s="74"/>
      <c r="HG40" s="74"/>
      <c r="HH40" s="74"/>
      <c r="HI40" s="74"/>
      <c r="HJ40" s="74"/>
      <c r="HK40" s="74"/>
      <c r="HL40" s="74"/>
      <c r="HM40" s="74"/>
      <c r="HN40" s="74"/>
      <c r="HO40" s="74"/>
      <c r="HP40" s="74"/>
      <c r="HQ40" s="74"/>
      <c r="HR40" s="74"/>
      <c r="HS40" s="74"/>
      <c r="HT40" s="74"/>
      <c r="HU40" s="74"/>
      <c r="HV40" s="74"/>
      <c r="HW40" s="74"/>
      <c r="HX40" s="74"/>
      <c r="HY40" s="74"/>
      <c r="HZ40" s="80">
        <f t="shared" si="6"/>
        <v>0</v>
      </c>
    </row>
    <row r="41" spans="1:234" ht="15" customHeight="1">
      <c r="A41" s="440"/>
      <c r="B41" s="91" t="s">
        <v>671</v>
      </c>
      <c r="C41" s="121">
        <v>40967</v>
      </c>
      <c r="D41" s="204"/>
      <c r="E41" s="213"/>
      <c r="F41" s="213"/>
      <c r="G41" s="213"/>
      <c r="H41" s="213"/>
      <c r="I41" s="213"/>
      <c r="J41" s="213"/>
      <c r="K41" s="213"/>
      <c r="L41" s="213"/>
      <c r="M41" s="213"/>
      <c r="N41" s="213"/>
      <c r="O41" s="213"/>
      <c r="P41" s="213"/>
      <c r="Q41" s="213"/>
      <c r="R41" s="213"/>
      <c r="S41" s="213"/>
      <c r="T41" s="213"/>
      <c r="U41" s="213"/>
      <c r="V41" s="213"/>
      <c r="W41" s="213"/>
      <c r="X41" s="213"/>
      <c r="Y41" s="213"/>
      <c r="Z41" s="213"/>
      <c r="AA41" s="222"/>
      <c r="AB41" s="213"/>
      <c r="AC41" s="213"/>
      <c r="AD41" s="213"/>
      <c r="AE41" s="213"/>
      <c r="AF41" s="213"/>
      <c r="AG41" s="213"/>
      <c r="AH41" s="213"/>
      <c r="AI41" s="213"/>
      <c r="AJ41" s="81">
        <f t="shared" si="0"/>
        <v>0</v>
      </c>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81">
        <f t="shared" si="1"/>
        <v>0</v>
      </c>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2"/>
      <c r="CQ41" s="32"/>
      <c r="CR41" s="32"/>
      <c r="CS41" s="32"/>
      <c r="CT41" s="32"/>
      <c r="CU41" s="32"/>
      <c r="CV41" s="32"/>
      <c r="CW41" s="32"/>
      <c r="CX41" s="81">
        <f t="shared" si="2"/>
        <v>0</v>
      </c>
      <c r="CY41" s="32"/>
      <c r="CZ41" s="32"/>
      <c r="DA41" s="32"/>
      <c r="DB41" s="32"/>
      <c r="DC41" s="32"/>
      <c r="DD41" s="32"/>
      <c r="DE41" s="32"/>
      <c r="DF41" s="32"/>
      <c r="DG41" s="32"/>
      <c r="DH41" s="32"/>
      <c r="DI41" s="32"/>
      <c r="DJ41" s="32"/>
      <c r="DK41" s="32"/>
      <c r="DL41" s="32"/>
      <c r="DM41" s="32"/>
      <c r="DN41" s="32"/>
      <c r="DO41" s="32"/>
      <c r="DP41" s="32"/>
      <c r="DQ41" s="32"/>
      <c r="DR41" s="32"/>
      <c r="DS41" s="32"/>
      <c r="DT41" s="32"/>
      <c r="DU41" s="32"/>
      <c r="DV41" s="32"/>
      <c r="DW41" s="32"/>
      <c r="DX41" s="32"/>
      <c r="DY41" s="32"/>
      <c r="DZ41" s="32"/>
      <c r="EA41" s="32"/>
      <c r="EB41" s="32"/>
      <c r="EC41" s="32"/>
      <c r="ED41" s="32"/>
      <c r="EE41" s="81">
        <f t="shared" si="3"/>
        <v>0</v>
      </c>
      <c r="EF41" s="32"/>
      <c r="EG41" s="32"/>
      <c r="EH41" s="32"/>
      <c r="EI41" s="32"/>
      <c r="EJ41" s="32"/>
      <c r="EK41" s="32"/>
      <c r="EL41" s="32"/>
      <c r="EM41" s="32"/>
      <c r="EN41" s="32"/>
      <c r="EO41" s="32"/>
      <c r="EP41" s="32"/>
      <c r="EQ41" s="32"/>
      <c r="ER41" s="32"/>
      <c r="ES41" s="32"/>
      <c r="ET41" s="32"/>
      <c r="EU41" s="32"/>
      <c r="EV41" s="32"/>
      <c r="EW41" s="32"/>
      <c r="EX41" s="32"/>
      <c r="EY41" s="32"/>
      <c r="EZ41" s="32"/>
      <c r="FA41" s="32"/>
      <c r="FB41" s="32"/>
      <c r="FC41" s="32"/>
      <c r="FD41" s="32"/>
      <c r="FE41" s="32"/>
      <c r="FF41" s="32"/>
      <c r="FG41" s="32"/>
      <c r="FH41" s="32"/>
      <c r="FI41" s="32"/>
      <c r="FJ41" s="32"/>
      <c r="FK41" s="32"/>
      <c r="FL41" s="81">
        <f t="shared" si="4"/>
        <v>0</v>
      </c>
      <c r="FM41" s="32"/>
      <c r="FN41" s="32"/>
      <c r="FO41" s="32"/>
      <c r="FP41" s="32"/>
      <c r="FQ41" s="32"/>
      <c r="FR41" s="32"/>
      <c r="FS41" s="32"/>
      <c r="FT41" s="32"/>
      <c r="FU41" s="32"/>
      <c r="FV41" s="32"/>
      <c r="FW41" s="32"/>
      <c r="FX41" s="32"/>
      <c r="FY41" s="32"/>
      <c r="FZ41" s="32"/>
      <c r="GA41" s="32"/>
      <c r="GB41" s="32"/>
      <c r="GC41" s="32"/>
      <c r="GD41" s="32"/>
      <c r="GE41" s="32"/>
      <c r="GF41" s="32"/>
      <c r="GG41" s="32"/>
      <c r="GH41" s="32"/>
      <c r="GI41" s="32"/>
      <c r="GJ41" s="32"/>
      <c r="GK41" s="32"/>
      <c r="GL41" s="32"/>
      <c r="GM41" s="32"/>
      <c r="GN41" s="32"/>
      <c r="GO41" s="32"/>
      <c r="GP41" s="32"/>
      <c r="GQ41" s="32"/>
      <c r="GR41" s="32"/>
      <c r="GS41" s="81">
        <f t="shared" si="5"/>
        <v>0</v>
      </c>
      <c r="GT41" s="32"/>
      <c r="GU41" s="32"/>
      <c r="GV41" s="32"/>
      <c r="GW41" s="32"/>
      <c r="GX41" s="32"/>
      <c r="GY41" s="32"/>
      <c r="GZ41" s="32"/>
      <c r="HA41" s="32"/>
      <c r="HB41" s="32"/>
      <c r="HC41" s="32"/>
      <c r="HD41" s="32"/>
      <c r="HE41" s="32"/>
      <c r="HF41" s="32"/>
      <c r="HG41" s="32"/>
      <c r="HH41" s="32"/>
      <c r="HI41" s="32"/>
      <c r="HJ41" s="32"/>
      <c r="HK41" s="32"/>
      <c r="HL41" s="32"/>
      <c r="HM41" s="32"/>
      <c r="HN41" s="32"/>
      <c r="HO41" s="32"/>
      <c r="HP41" s="32"/>
      <c r="HQ41" s="32"/>
      <c r="HR41" s="32"/>
      <c r="HS41" s="32"/>
      <c r="HT41" s="32"/>
      <c r="HU41" s="32"/>
      <c r="HV41" s="32"/>
      <c r="HW41" s="32"/>
      <c r="HX41" s="32"/>
      <c r="HY41" s="32"/>
      <c r="HZ41" s="81">
        <f t="shared" si="6"/>
        <v>0</v>
      </c>
    </row>
    <row r="42" spans="1:234" ht="15" customHeight="1" thickBot="1">
      <c r="A42" s="440"/>
      <c r="B42" s="92" t="s">
        <v>672</v>
      </c>
      <c r="C42" s="122">
        <v>40999</v>
      </c>
      <c r="D42" s="205"/>
      <c r="E42" s="214"/>
      <c r="F42" s="214"/>
      <c r="G42" s="214"/>
      <c r="H42" s="214"/>
      <c r="I42" s="214"/>
      <c r="J42" s="214"/>
      <c r="K42" s="214"/>
      <c r="L42" s="214"/>
      <c r="M42" s="214"/>
      <c r="N42" s="214"/>
      <c r="O42" s="214"/>
      <c r="P42" s="214"/>
      <c r="Q42" s="214"/>
      <c r="R42" s="214"/>
      <c r="S42" s="214"/>
      <c r="T42" s="214"/>
      <c r="U42" s="214"/>
      <c r="V42" s="214"/>
      <c r="W42" s="214"/>
      <c r="X42" s="214"/>
      <c r="Y42" s="214"/>
      <c r="Z42" s="214"/>
      <c r="AA42" s="223"/>
      <c r="AB42" s="214"/>
      <c r="AC42" s="214"/>
      <c r="AD42" s="214"/>
      <c r="AE42" s="214"/>
      <c r="AF42" s="214"/>
      <c r="AG42" s="214"/>
      <c r="AH42" s="214"/>
      <c r="AI42" s="214"/>
      <c r="AJ42" s="82">
        <f t="shared" si="0"/>
        <v>0</v>
      </c>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82">
        <f t="shared" si="1"/>
        <v>0</v>
      </c>
      <c r="BR42" s="31"/>
      <c r="BS42" s="31"/>
      <c r="BT42" s="31"/>
      <c r="BU42" s="31"/>
      <c r="BV42" s="31"/>
      <c r="BW42" s="31"/>
      <c r="BX42" s="31"/>
      <c r="BY42" s="31"/>
      <c r="BZ42" s="31"/>
      <c r="CA42" s="31"/>
      <c r="CB42" s="31"/>
      <c r="CC42" s="31"/>
      <c r="CD42" s="31"/>
      <c r="CE42" s="31"/>
      <c r="CF42" s="31"/>
      <c r="CG42" s="31"/>
      <c r="CH42" s="31"/>
      <c r="CI42" s="31"/>
      <c r="CJ42" s="31"/>
      <c r="CK42" s="31"/>
      <c r="CL42" s="31"/>
      <c r="CM42" s="31"/>
      <c r="CN42" s="31"/>
      <c r="CO42" s="31"/>
      <c r="CP42" s="31"/>
      <c r="CQ42" s="31"/>
      <c r="CR42" s="31"/>
      <c r="CS42" s="31"/>
      <c r="CT42" s="31"/>
      <c r="CU42" s="31"/>
      <c r="CV42" s="31"/>
      <c r="CW42" s="31"/>
      <c r="CX42" s="82">
        <f t="shared" si="2"/>
        <v>0</v>
      </c>
      <c r="CY42" s="31"/>
      <c r="CZ42" s="31"/>
      <c r="DA42" s="31"/>
      <c r="DB42" s="31"/>
      <c r="DC42" s="31"/>
      <c r="DD42" s="31"/>
      <c r="DE42" s="31"/>
      <c r="DF42" s="31"/>
      <c r="DG42" s="31"/>
      <c r="DH42" s="31"/>
      <c r="DI42" s="31"/>
      <c r="DJ42" s="31"/>
      <c r="DK42" s="31"/>
      <c r="DL42" s="31"/>
      <c r="DM42" s="31"/>
      <c r="DN42" s="31"/>
      <c r="DO42" s="31"/>
      <c r="DP42" s="31"/>
      <c r="DQ42" s="31"/>
      <c r="DR42" s="31"/>
      <c r="DS42" s="31"/>
      <c r="DT42" s="31"/>
      <c r="DU42" s="31"/>
      <c r="DV42" s="31"/>
      <c r="DW42" s="31"/>
      <c r="DX42" s="31"/>
      <c r="DY42" s="31"/>
      <c r="DZ42" s="31"/>
      <c r="EA42" s="31"/>
      <c r="EB42" s="31"/>
      <c r="EC42" s="31"/>
      <c r="ED42" s="31"/>
      <c r="EE42" s="82">
        <f t="shared" si="3"/>
        <v>0</v>
      </c>
      <c r="EF42" s="31"/>
      <c r="EG42" s="31"/>
      <c r="EH42" s="31"/>
      <c r="EI42" s="31"/>
      <c r="EJ42" s="31"/>
      <c r="EK42" s="31"/>
      <c r="EL42" s="31"/>
      <c r="EM42" s="31"/>
      <c r="EN42" s="31"/>
      <c r="EO42" s="31"/>
      <c r="EP42" s="31"/>
      <c r="EQ42" s="31"/>
      <c r="ER42" s="31"/>
      <c r="ES42" s="31"/>
      <c r="ET42" s="31"/>
      <c r="EU42" s="31"/>
      <c r="EV42" s="31"/>
      <c r="EW42" s="31"/>
      <c r="EX42" s="31"/>
      <c r="EY42" s="31"/>
      <c r="EZ42" s="31"/>
      <c r="FA42" s="31"/>
      <c r="FB42" s="31"/>
      <c r="FC42" s="31"/>
      <c r="FD42" s="31"/>
      <c r="FE42" s="31"/>
      <c r="FF42" s="31"/>
      <c r="FG42" s="31"/>
      <c r="FH42" s="31"/>
      <c r="FI42" s="31"/>
      <c r="FJ42" s="31"/>
      <c r="FK42" s="31"/>
      <c r="FL42" s="82">
        <f t="shared" si="4"/>
        <v>0</v>
      </c>
      <c r="FM42" s="31"/>
      <c r="FN42" s="31"/>
      <c r="FO42" s="31"/>
      <c r="FP42" s="31"/>
      <c r="FQ42" s="31"/>
      <c r="FR42" s="31"/>
      <c r="FS42" s="31"/>
      <c r="FT42" s="31"/>
      <c r="FU42" s="31"/>
      <c r="FV42" s="31"/>
      <c r="FW42" s="31"/>
      <c r="FX42" s="31"/>
      <c r="FY42" s="31"/>
      <c r="FZ42" s="31"/>
      <c r="GA42" s="31"/>
      <c r="GB42" s="31"/>
      <c r="GC42" s="31"/>
      <c r="GD42" s="31"/>
      <c r="GE42" s="31"/>
      <c r="GF42" s="31"/>
      <c r="GG42" s="31"/>
      <c r="GH42" s="31"/>
      <c r="GI42" s="31"/>
      <c r="GJ42" s="31"/>
      <c r="GK42" s="31"/>
      <c r="GL42" s="31"/>
      <c r="GM42" s="31"/>
      <c r="GN42" s="31"/>
      <c r="GO42" s="31"/>
      <c r="GP42" s="31"/>
      <c r="GQ42" s="31"/>
      <c r="GR42" s="31"/>
      <c r="GS42" s="82">
        <f t="shared" si="5"/>
        <v>0</v>
      </c>
      <c r="GT42" s="31"/>
      <c r="GU42" s="31"/>
      <c r="GV42" s="31"/>
      <c r="GW42" s="31"/>
      <c r="GX42" s="31"/>
      <c r="GY42" s="31"/>
      <c r="GZ42" s="31"/>
      <c r="HA42" s="31"/>
      <c r="HB42" s="31"/>
      <c r="HC42" s="31"/>
      <c r="HD42" s="31"/>
      <c r="HE42" s="31"/>
      <c r="HF42" s="31"/>
      <c r="HG42" s="31"/>
      <c r="HH42" s="31"/>
      <c r="HI42" s="31"/>
      <c r="HJ42" s="31"/>
      <c r="HK42" s="31"/>
      <c r="HL42" s="31"/>
      <c r="HM42" s="31"/>
      <c r="HN42" s="31"/>
      <c r="HO42" s="31"/>
      <c r="HP42" s="31"/>
      <c r="HQ42" s="31"/>
      <c r="HR42" s="31"/>
      <c r="HS42" s="31"/>
      <c r="HT42" s="31"/>
      <c r="HU42" s="31"/>
      <c r="HV42" s="31"/>
      <c r="HW42" s="31"/>
      <c r="HX42" s="31"/>
      <c r="HY42" s="31"/>
      <c r="HZ42" s="82">
        <f t="shared" si="6"/>
        <v>0</v>
      </c>
    </row>
    <row r="43" spans="1:234" ht="15" customHeight="1" thickTop="1">
      <c r="A43" s="440"/>
      <c r="B43" s="91" t="s">
        <v>674</v>
      </c>
      <c r="C43" s="123">
        <v>41029</v>
      </c>
      <c r="D43" s="206"/>
      <c r="E43" s="215"/>
      <c r="F43" s="215"/>
      <c r="G43" s="215">
        <v>41029</v>
      </c>
      <c r="H43" s="215">
        <v>41182</v>
      </c>
      <c r="I43" s="215">
        <v>41029</v>
      </c>
      <c r="J43" s="215">
        <v>41029</v>
      </c>
      <c r="K43" s="215">
        <v>41029</v>
      </c>
      <c r="L43" s="215">
        <v>41121</v>
      </c>
      <c r="M43" s="215">
        <v>41213</v>
      </c>
      <c r="N43" s="215">
        <v>41029</v>
      </c>
      <c r="O43" s="215">
        <v>41029</v>
      </c>
      <c r="P43" s="215">
        <v>41029</v>
      </c>
      <c r="Q43" s="215">
        <v>41060</v>
      </c>
      <c r="R43" s="215">
        <v>41121</v>
      </c>
      <c r="S43" s="215">
        <v>41213</v>
      </c>
      <c r="T43" s="215">
        <v>41090</v>
      </c>
      <c r="U43" s="215">
        <v>41152</v>
      </c>
      <c r="V43" s="215">
        <v>41182</v>
      </c>
      <c r="W43" s="215">
        <v>41243</v>
      </c>
      <c r="X43" s="215">
        <v>41305</v>
      </c>
      <c r="Y43" s="215">
        <v>41029</v>
      </c>
      <c r="Z43" s="215">
        <v>41090</v>
      </c>
      <c r="AA43" s="224">
        <v>41121</v>
      </c>
      <c r="AB43" s="215">
        <v>41182</v>
      </c>
      <c r="AC43" s="215">
        <v>41305</v>
      </c>
      <c r="AD43" s="215">
        <v>41029</v>
      </c>
      <c r="AE43" s="215"/>
      <c r="AF43" s="215"/>
      <c r="AG43" s="215"/>
      <c r="AH43" s="215"/>
      <c r="AI43" s="215"/>
      <c r="AJ43" s="80">
        <f t="shared" si="0"/>
        <v>0</v>
      </c>
      <c r="AK43" s="36"/>
      <c r="AL43" s="36"/>
      <c r="AM43" s="36"/>
      <c r="AN43" s="36">
        <v>41029</v>
      </c>
      <c r="AO43" s="36">
        <v>41090</v>
      </c>
      <c r="AP43" s="36">
        <v>41213</v>
      </c>
      <c r="AQ43" s="36">
        <v>41333</v>
      </c>
      <c r="AR43" s="36">
        <v>41029</v>
      </c>
      <c r="AS43" s="36">
        <v>41121</v>
      </c>
      <c r="AT43" s="36">
        <v>41213</v>
      </c>
      <c r="AU43" s="36">
        <v>41029</v>
      </c>
      <c r="AV43" s="36">
        <v>41182</v>
      </c>
      <c r="AW43" s="36">
        <v>41243</v>
      </c>
      <c r="AX43" s="36">
        <v>41090</v>
      </c>
      <c r="AY43" s="36">
        <v>41121</v>
      </c>
      <c r="AZ43" s="36">
        <v>41213</v>
      </c>
      <c r="BA43" s="36">
        <v>41305</v>
      </c>
      <c r="BB43" s="36">
        <v>41029</v>
      </c>
      <c r="BC43" s="36">
        <v>41213</v>
      </c>
      <c r="BD43" s="36">
        <v>41305</v>
      </c>
      <c r="BE43" s="36">
        <v>41029</v>
      </c>
      <c r="BF43" s="36">
        <v>41090</v>
      </c>
      <c r="BG43" s="36">
        <v>41152</v>
      </c>
      <c r="BH43" s="36">
        <v>41243</v>
      </c>
      <c r="BI43" s="36">
        <v>41305</v>
      </c>
      <c r="BJ43" s="36">
        <v>41333</v>
      </c>
      <c r="BK43" s="36">
        <v>41090</v>
      </c>
      <c r="BL43" s="36"/>
      <c r="BM43" s="36"/>
      <c r="BN43" s="36"/>
      <c r="BO43" s="36"/>
      <c r="BP43" s="36"/>
      <c r="BQ43" s="80">
        <f t="shared" si="1"/>
        <v>0</v>
      </c>
      <c r="BR43" s="36"/>
      <c r="BS43" s="36"/>
      <c r="BT43" s="36"/>
      <c r="BU43" s="36">
        <v>41029</v>
      </c>
      <c r="BV43" s="36">
        <v>41090</v>
      </c>
      <c r="BW43" s="36">
        <v>41121</v>
      </c>
      <c r="BX43" s="36">
        <v>41182</v>
      </c>
      <c r="BY43" s="36">
        <v>41305</v>
      </c>
      <c r="BZ43" s="36">
        <v>41029</v>
      </c>
      <c r="CA43" s="36">
        <v>41121</v>
      </c>
      <c r="CB43" s="36">
        <v>41182</v>
      </c>
      <c r="CC43" s="36">
        <v>41274</v>
      </c>
      <c r="CD43" s="36"/>
      <c r="CE43" s="36"/>
      <c r="CF43" s="36"/>
      <c r="CG43" s="36"/>
      <c r="CH43" s="36"/>
      <c r="CI43" s="36"/>
      <c r="CJ43" s="36"/>
      <c r="CK43" s="36"/>
      <c r="CL43" s="36"/>
      <c r="CM43" s="36"/>
      <c r="CN43" s="36"/>
      <c r="CO43" s="36"/>
      <c r="CP43" s="36"/>
      <c r="CQ43" s="36"/>
      <c r="CR43" s="36"/>
      <c r="CS43" s="36"/>
      <c r="CT43" s="36"/>
      <c r="CU43" s="36"/>
      <c r="CV43" s="36"/>
      <c r="CW43" s="36"/>
      <c r="CX43" s="80">
        <f t="shared" si="2"/>
        <v>0</v>
      </c>
      <c r="CY43" s="36"/>
      <c r="CZ43" s="36"/>
      <c r="DA43" s="36"/>
      <c r="DB43" s="36">
        <v>41029</v>
      </c>
      <c r="DC43" s="36">
        <v>41090</v>
      </c>
      <c r="DD43" s="36">
        <v>41364</v>
      </c>
      <c r="DE43" s="36">
        <v>41029</v>
      </c>
      <c r="DF43" s="36">
        <v>41090</v>
      </c>
      <c r="DG43" s="36">
        <v>41364</v>
      </c>
      <c r="DH43" s="36">
        <v>41029</v>
      </c>
      <c r="DI43" s="36">
        <v>41090</v>
      </c>
      <c r="DJ43" s="36">
        <v>41213</v>
      </c>
      <c r="DK43" s="36"/>
      <c r="DL43" s="36"/>
      <c r="DM43" s="36"/>
      <c r="DN43" s="36"/>
      <c r="DO43" s="36"/>
      <c r="DP43" s="36"/>
      <c r="DQ43" s="36"/>
      <c r="DR43" s="36"/>
      <c r="DS43" s="36"/>
      <c r="DT43" s="36"/>
      <c r="DU43" s="36"/>
      <c r="DV43" s="36"/>
      <c r="DW43" s="36"/>
      <c r="DX43" s="36"/>
      <c r="DY43" s="36"/>
      <c r="DZ43" s="36"/>
      <c r="EA43" s="36"/>
      <c r="EB43" s="36"/>
      <c r="EC43" s="36"/>
      <c r="ED43" s="36"/>
      <c r="EE43" s="80">
        <f t="shared" si="3"/>
        <v>0</v>
      </c>
      <c r="EF43" s="36"/>
      <c r="EG43" s="36"/>
      <c r="EH43" s="36"/>
      <c r="EI43" s="36">
        <v>41029</v>
      </c>
      <c r="EJ43" s="36"/>
      <c r="EK43" s="36"/>
      <c r="EL43" s="36"/>
      <c r="EM43" s="36"/>
      <c r="EN43" s="36"/>
      <c r="EO43" s="36"/>
      <c r="EP43" s="36"/>
      <c r="EQ43" s="36"/>
      <c r="ER43" s="36"/>
      <c r="ES43" s="36"/>
      <c r="ET43" s="36"/>
      <c r="EU43" s="36"/>
      <c r="EV43" s="36"/>
      <c r="EW43" s="36"/>
      <c r="EX43" s="36"/>
      <c r="EY43" s="36"/>
      <c r="EZ43" s="36"/>
      <c r="FA43" s="36"/>
      <c r="FB43" s="36"/>
      <c r="FC43" s="36"/>
      <c r="FD43" s="36"/>
      <c r="FE43" s="36"/>
      <c r="FF43" s="36"/>
      <c r="FG43" s="36"/>
      <c r="FH43" s="36"/>
      <c r="FI43" s="36"/>
      <c r="FJ43" s="36"/>
      <c r="FK43" s="36"/>
      <c r="FL43" s="80">
        <f t="shared" si="4"/>
        <v>0</v>
      </c>
      <c r="FM43" s="36"/>
      <c r="FN43" s="36"/>
      <c r="FO43" s="36"/>
      <c r="FP43" s="36"/>
      <c r="FQ43" s="36"/>
      <c r="FR43" s="36"/>
      <c r="FS43" s="36"/>
      <c r="FT43" s="36"/>
      <c r="FU43" s="36"/>
      <c r="FV43" s="36"/>
      <c r="FW43" s="36"/>
      <c r="FX43" s="36"/>
      <c r="FY43" s="36"/>
      <c r="FZ43" s="36"/>
      <c r="GA43" s="36"/>
      <c r="GB43" s="36"/>
      <c r="GC43" s="36"/>
      <c r="GD43" s="36"/>
      <c r="GE43" s="36"/>
      <c r="GF43" s="36"/>
      <c r="GG43" s="36"/>
      <c r="GH43" s="36"/>
      <c r="GI43" s="36"/>
      <c r="GJ43" s="36"/>
      <c r="GK43" s="36"/>
      <c r="GL43" s="36"/>
      <c r="GM43" s="36"/>
      <c r="GN43" s="36"/>
      <c r="GO43" s="36"/>
      <c r="GP43" s="36"/>
      <c r="GQ43" s="36"/>
      <c r="GR43" s="36"/>
      <c r="GS43" s="80">
        <f t="shared" si="5"/>
        <v>0</v>
      </c>
      <c r="GT43" s="36"/>
      <c r="GU43" s="36"/>
      <c r="GV43" s="36"/>
      <c r="GW43" s="36"/>
      <c r="GX43" s="36"/>
      <c r="GY43" s="36"/>
      <c r="GZ43" s="36"/>
      <c r="HA43" s="36"/>
      <c r="HB43" s="36"/>
      <c r="HC43" s="36"/>
      <c r="HD43" s="36"/>
      <c r="HE43" s="36"/>
      <c r="HF43" s="36"/>
      <c r="HG43" s="36"/>
      <c r="HH43" s="36"/>
      <c r="HI43" s="36"/>
      <c r="HJ43" s="36"/>
      <c r="HK43" s="36"/>
      <c r="HL43" s="36"/>
      <c r="HM43" s="36"/>
      <c r="HN43" s="36"/>
      <c r="HO43" s="36"/>
      <c r="HP43" s="36"/>
      <c r="HQ43" s="36"/>
      <c r="HR43" s="36"/>
      <c r="HS43" s="36"/>
      <c r="HT43" s="36"/>
      <c r="HU43" s="36"/>
      <c r="HV43" s="36"/>
      <c r="HW43" s="36"/>
      <c r="HX43" s="36"/>
      <c r="HY43" s="36"/>
      <c r="HZ43" s="80">
        <f t="shared" si="6"/>
        <v>0</v>
      </c>
    </row>
    <row r="44" spans="1:234" ht="15" customHeight="1">
      <c r="A44" s="440"/>
      <c r="B44" s="91" t="s">
        <v>675</v>
      </c>
      <c r="C44" s="124">
        <v>41060</v>
      </c>
      <c r="D44" s="207"/>
      <c r="E44" s="216"/>
      <c r="F44" s="216"/>
      <c r="G44" s="216"/>
      <c r="H44" s="216">
        <v>41182</v>
      </c>
      <c r="I44" s="216"/>
      <c r="J44" s="216"/>
      <c r="K44" s="216"/>
      <c r="L44" s="216">
        <v>41121</v>
      </c>
      <c r="M44" s="216">
        <v>41213</v>
      </c>
      <c r="N44" s="216"/>
      <c r="O44" s="216"/>
      <c r="P44" s="216"/>
      <c r="Q44" s="216">
        <v>41060</v>
      </c>
      <c r="R44" s="216">
        <v>41121</v>
      </c>
      <c r="S44" s="216">
        <v>41213</v>
      </c>
      <c r="T44" s="216">
        <v>41090</v>
      </c>
      <c r="U44" s="216">
        <v>41152</v>
      </c>
      <c r="V44" s="216">
        <v>41182</v>
      </c>
      <c r="W44" s="216">
        <v>41243</v>
      </c>
      <c r="X44" s="216">
        <v>41305</v>
      </c>
      <c r="Y44" s="215"/>
      <c r="Z44" s="216">
        <v>41090</v>
      </c>
      <c r="AA44" s="225">
        <v>41121</v>
      </c>
      <c r="AB44" s="216">
        <v>41182</v>
      </c>
      <c r="AC44" s="216">
        <v>41305</v>
      </c>
      <c r="AD44" s="215"/>
      <c r="AE44" s="216"/>
      <c r="AF44" s="216"/>
      <c r="AG44" s="216"/>
      <c r="AH44" s="216"/>
      <c r="AI44" s="216"/>
      <c r="AJ44" s="81">
        <f t="shared" si="0"/>
        <v>0</v>
      </c>
      <c r="AK44" s="37"/>
      <c r="AL44" s="37"/>
      <c r="AM44" s="37"/>
      <c r="AN44" s="36"/>
      <c r="AO44" s="37">
        <v>41090</v>
      </c>
      <c r="AP44" s="37">
        <v>41213</v>
      </c>
      <c r="AQ44" s="37">
        <v>41333</v>
      </c>
      <c r="AR44" s="36"/>
      <c r="AS44" s="37">
        <v>41121</v>
      </c>
      <c r="AT44" s="37">
        <v>41213</v>
      </c>
      <c r="AU44" s="36"/>
      <c r="AV44" s="37">
        <v>41182</v>
      </c>
      <c r="AW44" s="37">
        <v>41243</v>
      </c>
      <c r="AX44" s="37">
        <v>41090</v>
      </c>
      <c r="AY44" s="37">
        <v>41121</v>
      </c>
      <c r="AZ44" s="37">
        <v>41213</v>
      </c>
      <c r="BA44" s="37">
        <v>41305</v>
      </c>
      <c r="BB44" s="36"/>
      <c r="BC44" s="37">
        <v>41213</v>
      </c>
      <c r="BD44" s="37">
        <v>41305</v>
      </c>
      <c r="BE44" s="36"/>
      <c r="BF44" s="37">
        <v>41090</v>
      </c>
      <c r="BG44" s="37">
        <v>41152</v>
      </c>
      <c r="BH44" s="37">
        <v>41243</v>
      </c>
      <c r="BI44" s="37">
        <v>41305</v>
      </c>
      <c r="BJ44" s="37">
        <v>41333</v>
      </c>
      <c r="BK44" s="37">
        <v>41090</v>
      </c>
      <c r="BL44" s="37"/>
      <c r="BM44" s="37"/>
      <c r="BN44" s="37"/>
      <c r="BO44" s="37"/>
      <c r="BP44" s="37"/>
      <c r="BQ44" s="81">
        <f t="shared" si="1"/>
        <v>0</v>
      </c>
      <c r="BR44" s="37"/>
      <c r="BS44" s="37"/>
      <c r="BT44" s="37"/>
      <c r="BU44" s="36"/>
      <c r="BV44" s="37">
        <v>41090</v>
      </c>
      <c r="BW44" s="37">
        <v>41121</v>
      </c>
      <c r="BX44" s="37">
        <v>41182</v>
      </c>
      <c r="BY44" s="37">
        <v>41305</v>
      </c>
      <c r="BZ44" s="36"/>
      <c r="CA44" s="37">
        <v>41121</v>
      </c>
      <c r="CB44" s="37">
        <v>41182</v>
      </c>
      <c r="CC44" s="37">
        <v>41274</v>
      </c>
      <c r="CD44" s="37"/>
      <c r="CE44" s="37"/>
      <c r="CF44" s="37"/>
      <c r="CG44" s="37"/>
      <c r="CH44" s="37"/>
      <c r="CI44" s="37"/>
      <c r="CJ44" s="37"/>
      <c r="CK44" s="37"/>
      <c r="CL44" s="37"/>
      <c r="CM44" s="37"/>
      <c r="CN44" s="37"/>
      <c r="CO44" s="37"/>
      <c r="CP44" s="37"/>
      <c r="CQ44" s="37"/>
      <c r="CR44" s="37"/>
      <c r="CS44" s="37"/>
      <c r="CT44" s="37"/>
      <c r="CU44" s="37"/>
      <c r="CV44" s="37"/>
      <c r="CW44" s="37"/>
      <c r="CX44" s="81">
        <f t="shared" si="2"/>
        <v>0</v>
      </c>
      <c r="CY44" s="37"/>
      <c r="CZ44" s="37"/>
      <c r="DA44" s="37"/>
      <c r="DB44" s="36"/>
      <c r="DC44" s="37">
        <v>41090</v>
      </c>
      <c r="DD44" s="37">
        <v>41364</v>
      </c>
      <c r="DE44" s="36"/>
      <c r="DF44" s="37">
        <v>41090</v>
      </c>
      <c r="DG44" s="37">
        <v>41364</v>
      </c>
      <c r="DH44" s="36"/>
      <c r="DI44" s="37">
        <v>41090</v>
      </c>
      <c r="DJ44" s="37">
        <v>41213</v>
      </c>
      <c r="DK44" s="37"/>
      <c r="DL44" s="37"/>
      <c r="DM44" s="37"/>
      <c r="DN44" s="37"/>
      <c r="DO44" s="37"/>
      <c r="DP44" s="37"/>
      <c r="DQ44" s="37"/>
      <c r="DR44" s="37"/>
      <c r="DS44" s="37"/>
      <c r="DT44" s="37"/>
      <c r="DU44" s="37"/>
      <c r="DV44" s="37"/>
      <c r="DW44" s="37"/>
      <c r="DX44" s="37"/>
      <c r="DY44" s="37"/>
      <c r="DZ44" s="37"/>
      <c r="EA44" s="37"/>
      <c r="EB44" s="37"/>
      <c r="EC44" s="37"/>
      <c r="ED44" s="37"/>
      <c r="EE44" s="81">
        <f t="shared" si="3"/>
        <v>0</v>
      </c>
      <c r="EF44" s="37"/>
      <c r="EG44" s="37"/>
      <c r="EH44" s="37"/>
      <c r="EI44" s="36"/>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81">
        <f t="shared" si="4"/>
        <v>0</v>
      </c>
      <c r="FM44" s="37"/>
      <c r="FN44" s="37"/>
      <c r="FO44" s="37"/>
      <c r="FP44" s="37"/>
      <c r="FQ44" s="37"/>
      <c r="FR44" s="37"/>
      <c r="FS44" s="37"/>
      <c r="FT44" s="37"/>
      <c r="FU44" s="37"/>
      <c r="FV44" s="37"/>
      <c r="FW44" s="37"/>
      <c r="FX44" s="37"/>
      <c r="FY44" s="37"/>
      <c r="FZ44" s="37"/>
      <c r="GA44" s="37"/>
      <c r="GB44" s="37"/>
      <c r="GC44" s="37"/>
      <c r="GD44" s="37"/>
      <c r="GE44" s="37"/>
      <c r="GF44" s="37"/>
      <c r="GG44" s="37"/>
      <c r="GH44" s="37"/>
      <c r="GI44" s="37"/>
      <c r="GJ44" s="37"/>
      <c r="GK44" s="37"/>
      <c r="GL44" s="37"/>
      <c r="GM44" s="37"/>
      <c r="GN44" s="37"/>
      <c r="GO44" s="37"/>
      <c r="GP44" s="37"/>
      <c r="GQ44" s="37"/>
      <c r="GR44" s="37"/>
      <c r="GS44" s="81">
        <f t="shared" si="5"/>
        <v>0</v>
      </c>
      <c r="GT44" s="37"/>
      <c r="GU44" s="37"/>
      <c r="GV44" s="37"/>
      <c r="GW44" s="37"/>
      <c r="GX44" s="37"/>
      <c r="GY44" s="37"/>
      <c r="GZ44" s="37"/>
      <c r="HA44" s="37"/>
      <c r="HB44" s="37"/>
      <c r="HC44" s="37"/>
      <c r="HD44" s="37"/>
      <c r="HE44" s="37"/>
      <c r="HF44" s="37"/>
      <c r="HG44" s="37"/>
      <c r="HH44" s="37"/>
      <c r="HI44" s="37"/>
      <c r="HJ44" s="37"/>
      <c r="HK44" s="37"/>
      <c r="HL44" s="37"/>
      <c r="HM44" s="37"/>
      <c r="HN44" s="37"/>
      <c r="HO44" s="37"/>
      <c r="HP44" s="37"/>
      <c r="HQ44" s="37"/>
      <c r="HR44" s="37"/>
      <c r="HS44" s="37"/>
      <c r="HT44" s="37"/>
      <c r="HU44" s="37"/>
      <c r="HV44" s="37"/>
      <c r="HW44" s="37"/>
      <c r="HX44" s="37"/>
      <c r="HY44" s="37"/>
      <c r="HZ44" s="81">
        <f t="shared" si="6"/>
        <v>0</v>
      </c>
    </row>
    <row r="45" spans="1:234" ht="15" customHeight="1">
      <c r="A45" s="440"/>
      <c r="B45" s="91" t="s">
        <v>676</v>
      </c>
      <c r="C45" s="124">
        <v>41090</v>
      </c>
      <c r="D45" s="207"/>
      <c r="E45" s="216"/>
      <c r="F45" s="216"/>
      <c r="G45" s="216"/>
      <c r="H45" s="216">
        <v>41182</v>
      </c>
      <c r="I45" s="216"/>
      <c r="J45" s="216"/>
      <c r="K45" s="216"/>
      <c r="L45" s="216">
        <v>41121</v>
      </c>
      <c r="M45" s="216">
        <v>41213</v>
      </c>
      <c r="N45" s="216"/>
      <c r="O45" s="216"/>
      <c r="P45" s="216"/>
      <c r="Q45" s="216"/>
      <c r="R45" s="216">
        <v>41121</v>
      </c>
      <c r="S45" s="216">
        <v>41213</v>
      </c>
      <c r="T45" s="216">
        <v>41090</v>
      </c>
      <c r="U45" s="216">
        <v>41152</v>
      </c>
      <c r="V45" s="216">
        <v>41182</v>
      </c>
      <c r="W45" s="216">
        <v>41243</v>
      </c>
      <c r="X45" s="216">
        <v>41305</v>
      </c>
      <c r="Y45" s="215"/>
      <c r="Z45" s="216">
        <v>41090</v>
      </c>
      <c r="AA45" s="225">
        <v>41121</v>
      </c>
      <c r="AB45" s="216">
        <v>41182</v>
      </c>
      <c r="AC45" s="216">
        <v>41305</v>
      </c>
      <c r="AD45" s="215"/>
      <c r="AE45" s="216"/>
      <c r="AF45" s="216"/>
      <c r="AG45" s="216"/>
      <c r="AH45" s="216"/>
      <c r="AI45" s="216"/>
      <c r="AJ45" s="81">
        <f t="shared" si="0"/>
        <v>0</v>
      </c>
      <c r="AK45" s="37"/>
      <c r="AL45" s="37"/>
      <c r="AM45" s="37"/>
      <c r="AN45" s="36"/>
      <c r="AO45" s="37">
        <v>41090</v>
      </c>
      <c r="AP45" s="37">
        <v>41213</v>
      </c>
      <c r="AQ45" s="37">
        <v>41333</v>
      </c>
      <c r="AR45" s="36"/>
      <c r="AS45" s="37">
        <v>41152</v>
      </c>
      <c r="AT45" s="37">
        <v>41213</v>
      </c>
      <c r="AU45" s="36"/>
      <c r="AV45" s="37">
        <v>41182</v>
      </c>
      <c r="AW45" s="37">
        <v>41243</v>
      </c>
      <c r="AX45" s="37">
        <v>41090</v>
      </c>
      <c r="AY45" s="37">
        <v>41121</v>
      </c>
      <c r="AZ45" s="37">
        <v>41213</v>
      </c>
      <c r="BA45" s="37">
        <v>41305</v>
      </c>
      <c r="BB45" s="36"/>
      <c r="BC45" s="37">
        <v>41213</v>
      </c>
      <c r="BD45" s="37">
        <v>41305</v>
      </c>
      <c r="BE45" s="36"/>
      <c r="BF45" s="37">
        <v>41213</v>
      </c>
      <c r="BG45" s="37">
        <v>41455</v>
      </c>
      <c r="BH45" s="37">
        <v>41547</v>
      </c>
      <c r="BI45" s="37" t="s">
        <v>3568</v>
      </c>
      <c r="BJ45" s="37" t="s">
        <v>3568</v>
      </c>
      <c r="BK45" s="37">
        <v>41090</v>
      </c>
      <c r="BL45" s="37"/>
      <c r="BM45" s="37"/>
      <c r="BN45" s="37"/>
      <c r="BO45" s="37"/>
      <c r="BP45" s="37"/>
      <c r="BQ45" s="81" t="e">
        <f t="shared" si="1"/>
        <v>#VALUE!</v>
      </c>
      <c r="BR45" s="37"/>
      <c r="BS45" s="37"/>
      <c r="BT45" s="37"/>
      <c r="BU45" s="36"/>
      <c r="BV45" s="37">
        <v>41090</v>
      </c>
      <c r="BW45" s="37">
        <v>41121</v>
      </c>
      <c r="BX45" s="37">
        <v>41182</v>
      </c>
      <c r="BY45" s="37">
        <v>41305</v>
      </c>
      <c r="BZ45" s="36"/>
      <c r="CA45" s="37">
        <v>41121</v>
      </c>
      <c r="CB45" s="37">
        <v>41182</v>
      </c>
      <c r="CC45" s="37">
        <v>41274</v>
      </c>
      <c r="CD45" s="37"/>
      <c r="CE45" s="37"/>
      <c r="CF45" s="37"/>
      <c r="CG45" s="37"/>
      <c r="CH45" s="37"/>
      <c r="CI45" s="37"/>
      <c r="CJ45" s="37"/>
      <c r="CK45" s="37"/>
      <c r="CL45" s="37"/>
      <c r="CM45" s="37"/>
      <c r="CN45" s="37"/>
      <c r="CO45" s="37"/>
      <c r="CP45" s="37"/>
      <c r="CQ45" s="37"/>
      <c r="CR45" s="37"/>
      <c r="CS45" s="37"/>
      <c r="CT45" s="37"/>
      <c r="CU45" s="37"/>
      <c r="CV45" s="37"/>
      <c r="CW45" s="37"/>
      <c r="CX45" s="81">
        <f t="shared" si="2"/>
        <v>0</v>
      </c>
      <c r="CY45" s="37"/>
      <c r="CZ45" s="37"/>
      <c r="DA45" s="37"/>
      <c r="DB45" s="36"/>
      <c r="DC45" s="37">
        <v>41090</v>
      </c>
      <c r="DD45" s="37">
        <v>41364</v>
      </c>
      <c r="DE45" s="36"/>
      <c r="DF45" s="37">
        <v>41090</v>
      </c>
      <c r="DG45" s="37">
        <v>41364</v>
      </c>
      <c r="DH45" s="36"/>
      <c r="DI45" s="37">
        <v>41090</v>
      </c>
      <c r="DJ45" s="37">
        <v>41213</v>
      </c>
      <c r="DK45" s="37"/>
      <c r="DL45" s="37"/>
      <c r="DM45" s="37"/>
      <c r="DN45" s="37"/>
      <c r="DO45" s="37"/>
      <c r="DP45" s="37"/>
      <c r="DQ45" s="37"/>
      <c r="DR45" s="37"/>
      <c r="DS45" s="37"/>
      <c r="DT45" s="37"/>
      <c r="DU45" s="37"/>
      <c r="DV45" s="37"/>
      <c r="DW45" s="37"/>
      <c r="DX45" s="37"/>
      <c r="DY45" s="37"/>
      <c r="DZ45" s="37"/>
      <c r="EA45" s="37"/>
      <c r="EB45" s="37"/>
      <c r="EC45" s="37"/>
      <c r="ED45" s="37"/>
      <c r="EE45" s="81">
        <f t="shared" si="3"/>
        <v>0</v>
      </c>
      <c r="EF45" s="37"/>
      <c r="EG45" s="37"/>
      <c r="EH45" s="37"/>
      <c r="EI45" s="36"/>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81">
        <f t="shared" si="4"/>
        <v>0</v>
      </c>
      <c r="FM45" s="37"/>
      <c r="FN45" s="37"/>
      <c r="FO45" s="37"/>
      <c r="FP45" s="37"/>
      <c r="FQ45" s="37"/>
      <c r="FR45" s="37"/>
      <c r="FS45" s="37"/>
      <c r="FT45" s="37"/>
      <c r="FU45" s="37"/>
      <c r="FV45" s="37"/>
      <c r="FW45" s="37"/>
      <c r="FX45" s="37"/>
      <c r="FY45" s="37"/>
      <c r="FZ45" s="37"/>
      <c r="GA45" s="37"/>
      <c r="GB45" s="37"/>
      <c r="GC45" s="37"/>
      <c r="GD45" s="37"/>
      <c r="GE45" s="37"/>
      <c r="GF45" s="37"/>
      <c r="GG45" s="37"/>
      <c r="GH45" s="37"/>
      <c r="GI45" s="37"/>
      <c r="GJ45" s="37"/>
      <c r="GK45" s="37"/>
      <c r="GL45" s="37"/>
      <c r="GM45" s="37"/>
      <c r="GN45" s="37"/>
      <c r="GO45" s="37"/>
      <c r="GP45" s="37"/>
      <c r="GQ45" s="37"/>
      <c r="GR45" s="37"/>
      <c r="GS45" s="81">
        <f t="shared" si="5"/>
        <v>0</v>
      </c>
      <c r="GT45" s="37"/>
      <c r="GU45" s="37"/>
      <c r="GV45" s="37"/>
      <c r="GW45" s="37"/>
      <c r="GX45" s="37"/>
      <c r="GY45" s="37"/>
      <c r="GZ45" s="37"/>
      <c r="HA45" s="37"/>
      <c r="HB45" s="37"/>
      <c r="HC45" s="37"/>
      <c r="HD45" s="37"/>
      <c r="HE45" s="37"/>
      <c r="HF45" s="37"/>
      <c r="HG45" s="37"/>
      <c r="HH45" s="37"/>
      <c r="HI45" s="37"/>
      <c r="HJ45" s="37"/>
      <c r="HK45" s="37"/>
      <c r="HL45" s="37"/>
      <c r="HM45" s="37"/>
      <c r="HN45" s="37"/>
      <c r="HO45" s="37"/>
      <c r="HP45" s="37"/>
      <c r="HQ45" s="37"/>
      <c r="HR45" s="37"/>
      <c r="HS45" s="37"/>
      <c r="HT45" s="37"/>
      <c r="HU45" s="37"/>
      <c r="HV45" s="37"/>
      <c r="HW45" s="37"/>
      <c r="HX45" s="37"/>
      <c r="HY45" s="37"/>
      <c r="HZ45" s="81">
        <f t="shared" si="6"/>
        <v>0</v>
      </c>
    </row>
    <row r="46" spans="1:234" ht="15" customHeight="1">
      <c r="A46" s="440"/>
      <c r="B46" s="91" t="s">
        <v>677</v>
      </c>
      <c r="C46" s="124">
        <v>41121</v>
      </c>
      <c r="D46" s="207"/>
      <c r="E46" s="216"/>
      <c r="F46" s="216"/>
      <c r="G46" s="216"/>
      <c r="H46" s="216">
        <v>41182</v>
      </c>
      <c r="I46" s="216"/>
      <c r="J46" s="216"/>
      <c r="K46" s="216"/>
      <c r="L46" s="216">
        <v>41121</v>
      </c>
      <c r="M46" s="216">
        <v>41213</v>
      </c>
      <c r="N46" s="216"/>
      <c r="O46" s="216"/>
      <c r="P46" s="216"/>
      <c r="Q46" s="216"/>
      <c r="R46" s="216">
        <v>41121</v>
      </c>
      <c r="S46" s="216">
        <v>41213</v>
      </c>
      <c r="T46" s="216"/>
      <c r="U46" s="216">
        <v>41243</v>
      </c>
      <c r="V46" s="216">
        <v>41274</v>
      </c>
      <c r="W46" s="216">
        <v>41305</v>
      </c>
      <c r="X46" s="216">
        <v>41364</v>
      </c>
      <c r="Y46" s="215"/>
      <c r="Z46" s="216"/>
      <c r="AA46" s="225">
        <v>41121</v>
      </c>
      <c r="AB46" s="216">
        <v>41182</v>
      </c>
      <c r="AC46" s="216">
        <v>41305</v>
      </c>
      <c r="AD46" s="215"/>
      <c r="AE46" s="216"/>
      <c r="AF46" s="216"/>
      <c r="AG46" s="216"/>
      <c r="AH46" s="216"/>
      <c r="AI46" s="216"/>
      <c r="AJ46" s="81">
        <f t="shared" si="0"/>
        <v>10.133333333333333</v>
      </c>
      <c r="AK46" s="37"/>
      <c r="AL46" s="37"/>
      <c r="AM46" s="37"/>
      <c r="AN46" s="36"/>
      <c r="AO46" s="37"/>
      <c r="AP46" s="37">
        <v>41213</v>
      </c>
      <c r="AQ46" s="37">
        <v>41333</v>
      </c>
      <c r="AR46" s="36"/>
      <c r="AS46" s="37">
        <v>41152</v>
      </c>
      <c r="AT46" s="37">
        <v>41213</v>
      </c>
      <c r="AU46" s="36"/>
      <c r="AV46" s="37">
        <v>41182</v>
      </c>
      <c r="AW46" s="37">
        <v>41243</v>
      </c>
      <c r="AX46" s="37"/>
      <c r="AY46" s="37">
        <v>41121</v>
      </c>
      <c r="AZ46" s="37">
        <v>41213</v>
      </c>
      <c r="BA46" s="37">
        <v>41305</v>
      </c>
      <c r="BB46" s="36"/>
      <c r="BC46" s="37">
        <v>41213</v>
      </c>
      <c r="BD46" s="37">
        <v>41305</v>
      </c>
      <c r="BE46" s="36"/>
      <c r="BF46" s="37">
        <v>41213</v>
      </c>
      <c r="BG46" s="37">
        <v>41364</v>
      </c>
      <c r="BH46" s="37">
        <v>41486</v>
      </c>
      <c r="BI46" s="37">
        <v>41486</v>
      </c>
      <c r="BJ46" s="37">
        <v>41578</v>
      </c>
      <c r="BK46" s="37"/>
      <c r="BL46" s="37"/>
      <c r="BM46" s="37"/>
      <c r="BN46" s="37"/>
      <c r="BO46" s="37"/>
      <c r="BP46" s="37"/>
      <c r="BQ46" s="81">
        <f t="shared" si="1"/>
        <v>34.5</v>
      </c>
      <c r="BR46" s="37"/>
      <c r="BS46" s="37"/>
      <c r="BT46" s="37"/>
      <c r="BU46" s="36"/>
      <c r="BV46" s="37"/>
      <c r="BW46" s="37">
        <v>41121</v>
      </c>
      <c r="BX46" s="37">
        <v>41182</v>
      </c>
      <c r="BY46" s="37">
        <v>41305</v>
      </c>
      <c r="BZ46" s="36"/>
      <c r="CA46" s="37">
        <v>41121</v>
      </c>
      <c r="CB46" s="37">
        <v>41182</v>
      </c>
      <c r="CC46" s="37">
        <v>41274</v>
      </c>
      <c r="CD46" s="37"/>
      <c r="CE46" s="37"/>
      <c r="CF46" s="37"/>
      <c r="CG46" s="37"/>
      <c r="CH46" s="37"/>
      <c r="CI46" s="37"/>
      <c r="CJ46" s="37"/>
      <c r="CK46" s="37"/>
      <c r="CL46" s="37"/>
      <c r="CM46" s="37"/>
      <c r="CN46" s="37"/>
      <c r="CO46" s="37"/>
      <c r="CP46" s="37"/>
      <c r="CQ46" s="37"/>
      <c r="CR46" s="37"/>
      <c r="CS46" s="37"/>
      <c r="CT46" s="37"/>
      <c r="CU46" s="37"/>
      <c r="CV46" s="37"/>
      <c r="CW46" s="37"/>
      <c r="CX46" s="81">
        <f t="shared" si="2"/>
        <v>0</v>
      </c>
      <c r="CY46" s="37"/>
      <c r="CZ46" s="37"/>
      <c r="DA46" s="37"/>
      <c r="DB46" s="36"/>
      <c r="DC46" s="37"/>
      <c r="DD46" s="37">
        <v>41364</v>
      </c>
      <c r="DE46" s="36"/>
      <c r="DF46" s="37"/>
      <c r="DG46" s="37">
        <v>41364</v>
      </c>
      <c r="DH46" s="36"/>
      <c r="DI46" s="37"/>
      <c r="DJ46" s="37">
        <v>41213</v>
      </c>
      <c r="DK46" s="37"/>
      <c r="DL46" s="37"/>
      <c r="DM46" s="37"/>
      <c r="DN46" s="37"/>
      <c r="DO46" s="37"/>
      <c r="DP46" s="37"/>
      <c r="DQ46" s="37"/>
      <c r="DR46" s="37"/>
      <c r="DS46" s="37"/>
      <c r="DT46" s="37"/>
      <c r="DU46" s="37"/>
      <c r="DV46" s="37"/>
      <c r="DW46" s="37"/>
      <c r="DX46" s="37"/>
      <c r="DY46" s="37"/>
      <c r="DZ46" s="37"/>
      <c r="EA46" s="37"/>
      <c r="EB46" s="37"/>
      <c r="EC46" s="37"/>
      <c r="ED46" s="37"/>
      <c r="EE46" s="81">
        <f t="shared" si="3"/>
        <v>0</v>
      </c>
      <c r="EF46" s="37"/>
      <c r="EG46" s="37"/>
      <c r="EH46" s="37"/>
      <c r="EI46" s="36"/>
      <c r="EJ46" s="37"/>
      <c r="EK46" s="37"/>
      <c r="EL46" s="37"/>
      <c r="EM46" s="37"/>
      <c r="EN46" s="37"/>
      <c r="EO46" s="37"/>
      <c r="EP46" s="37"/>
      <c r="EQ46" s="37"/>
      <c r="ER46" s="37"/>
      <c r="ES46" s="37"/>
      <c r="ET46" s="37"/>
      <c r="EU46" s="37"/>
      <c r="EV46" s="37"/>
      <c r="EW46" s="37"/>
      <c r="EX46" s="37"/>
      <c r="EY46" s="37"/>
      <c r="EZ46" s="37"/>
      <c r="FA46" s="37"/>
      <c r="FB46" s="37"/>
      <c r="FC46" s="37"/>
      <c r="FD46" s="37"/>
      <c r="FE46" s="37"/>
      <c r="FF46" s="37"/>
      <c r="FG46" s="37"/>
      <c r="FH46" s="37"/>
      <c r="FI46" s="37"/>
      <c r="FJ46" s="37"/>
      <c r="FK46" s="37"/>
      <c r="FL46" s="81">
        <f t="shared" si="4"/>
        <v>0</v>
      </c>
      <c r="FM46" s="37"/>
      <c r="FN46" s="37"/>
      <c r="FO46" s="37"/>
      <c r="FP46" s="37"/>
      <c r="FQ46" s="37"/>
      <c r="FR46" s="37"/>
      <c r="FS46" s="37"/>
      <c r="FT46" s="37"/>
      <c r="FU46" s="37"/>
      <c r="FV46" s="37"/>
      <c r="FW46" s="37"/>
      <c r="FX46" s="37"/>
      <c r="FY46" s="37"/>
      <c r="FZ46" s="37"/>
      <c r="GA46" s="37"/>
      <c r="GB46" s="37"/>
      <c r="GC46" s="37"/>
      <c r="GD46" s="37"/>
      <c r="GE46" s="37"/>
      <c r="GF46" s="37"/>
      <c r="GG46" s="37"/>
      <c r="GH46" s="37"/>
      <c r="GI46" s="37"/>
      <c r="GJ46" s="37"/>
      <c r="GK46" s="37"/>
      <c r="GL46" s="37"/>
      <c r="GM46" s="37"/>
      <c r="GN46" s="37"/>
      <c r="GO46" s="37"/>
      <c r="GP46" s="37"/>
      <c r="GQ46" s="37"/>
      <c r="GR46" s="37"/>
      <c r="GS46" s="81">
        <f t="shared" si="5"/>
        <v>0</v>
      </c>
      <c r="GT46" s="37"/>
      <c r="GU46" s="37"/>
      <c r="GV46" s="37"/>
      <c r="GW46" s="37"/>
      <c r="GX46" s="37"/>
      <c r="GY46" s="37"/>
      <c r="GZ46" s="37"/>
      <c r="HA46" s="37"/>
      <c r="HB46" s="37"/>
      <c r="HC46" s="37"/>
      <c r="HD46" s="37"/>
      <c r="HE46" s="37"/>
      <c r="HF46" s="37"/>
      <c r="HG46" s="37"/>
      <c r="HH46" s="37"/>
      <c r="HI46" s="37"/>
      <c r="HJ46" s="37"/>
      <c r="HK46" s="37"/>
      <c r="HL46" s="37"/>
      <c r="HM46" s="37"/>
      <c r="HN46" s="37"/>
      <c r="HO46" s="37"/>
      <c r="HP46" s="37"/>
      <c r="HQ46" s="37"/>
      <c r="HR46" s="37"/>
      <c r="HS46" s="37"/>
      <c r="HT46" s="37"/>
      <c r="HU46" s="37"/>
      <c r="HV46" s="37"/>
      <c r="HW46" s="37"/>
      <c r="HX46" s="37"/>
      <c r="HY46" s="37"/>
      <c r="HZ46" s="81">
        <f t="shared" si="6"/>
        <v>0</v>
      </c>
    </row>
    <row r="47" spans="1:234" ht="15" customHeight="1">
      <c r="A47" s="440"/>
      <c r="B47" s="91" t="s">
        <v>678</v>
      </c>
      <c r="C47" s="124">
        <v>41152</v>
      </c>
      <c r="D47" s="207"/>
      <c r="E47" s="216"/>
      <c r="F47" s="216"/>
      <c r="G47" s="216"/>
      <c r="H47" s="216">
        <v>41182</v>
      </c>
      <c r="I47" s="216"/>
      <c r="J47" s="216"/>
      <c r="K47" s="216"/>
      <c r="L47" s="216"/>
      <c r="M47" s="216">
        <v>41213</v>
      </c>
      <c r="N47" s="216"/>
      <c r="O47" s="216"/>
      <c r="P47" s="216"/>
      <c r="Q47" s="216"/>
      <c r="R47" s="216">
        <v>41121</v>
      </c>
      <c r="S47" s="216">
        <v>41213</v>
      </c>
      <c r="T47" s="216"/>
      <c r="U47" s="216">
        <v>41243</v>
      </c>
      <c r="V47" s="216">
        <v>41274</v>
      </c>
      <c r="W47" s="216">
        <v>41305</v>
      </c>
      <c r="X47" s="216">
        <v>41364</v>
      </c>
      <c r="Y47" s="215"/>
      <c r="Z47" s="216"/>
      <c r="AA47" s="225"/>
      <c r="AB47" s="216">
        <v>41182</v>
      </c>
      <c r="AC47" s="216">
        <v>41305</v>
      </c>
      <c r="AD47" s="215"/>
      <c r="AE47" s="216"/>
      <c r="AF47" s="216"/>
      <c r="AG47" s="216"/>
      <c r="AH47" s="216"/>
      <c r="AI47" s="216"/>
      <c r="AJ47" s="81">
        <f t="shared" si="0"/>
        <v>10.133333333333333</v>
      </c>
      <c r="AK47" s="37"/>
      <c r="AL47" s="37"/>
      <c r="AM47" s="37"/>
      <c r="AN47" s="36"/>
      <c r="AO47" s="37"/>
      <c r="AP47" s="37">
        <v>41213</v>
      </c>
      <c r="AQ47" s="37">
        <v>41333</v>
      </c>
      <c r="AR47" s="36"/>
      <c r="AS47" s="37">
        <v>41182</v>
      </c>
      <c r="AT47" s="37">
        <v>41213</v>
      </c>
      <c r="AU47" s="36"/>
      <c r="AV47" s="37">
        <v>41182</v>
      </c>
      <c r="AW47" s="37">
        <v>41243</v>
      </c>
      <c r="AX47" s="37"/>
      <c r="AY47" s="37">
        <v>41121</v>
      </c>
      <c r="AZ47" s="37">
        <v>41213</v>
      </c>
      <c r="BA47" s="37">
        <v>41305</v>
      </c>
      <c r="BB47" s="36"/>
      <c r="BC47" s="37">
        <v>41213</v>
      </c>
      <c r="BD47" s="37">
        <v>41305</v>
      </c>
      <c r="BE47" s="36"/>
      <c r="BF47" s="37">
        <v>41213</v>
      </c>
      <c r="BG47" s="37">
        <v>41364</v>
      </c>
      <c r="BH47" s="37">
        <v>41486</v>
      </c>
      <c r="BI47" s="37">
        <v>41486</v>
      </c>
      <c r="BJ47" s="37">
        <v>41578</v>
      </c>
      <c r="BK47" s="37"/>
      <c r="BL47" s="37"/>
      <c r="BM47" s="37"/>
      <c r="BN47" s="37"/>
      <c r="BO47" s="37"/>
      <c r="BP47" s="37"/>
      <c r="BQ47" s="81">
        <f t="shared" si="1"/>
        <v>35.5</v>
      </c>
      <c r="BR47" s="37"/>
      <c r="BS47" s="37"/>
      <c r="BT47" s="37"/>
      <c r="BU47" s="36"/>
      <c r="BV47" s="37"/>
      <c r="BW47" s="37"/>
      <c r="BX47" s="37">
        <v>41182</v>
      </c>
      <c r="BY47" s="37">
        <v>41305</v>
      </c>
      <c r="BZ47" s="36"/>
      <c r="CA47" s="37"/>
      <c r="CB47" s="37">
        <v>41182</v>
      </c>
      <c r="CC47" s="37">
        <v>41274</v>
      </c>
      <c r="CD47" s="37"/>
      <c r="CE47" s="37"/>
      <c r="CF47" s="37"/>
      <c r="CG47" s="37"/>
      <c r="CH47" s="37"/>
      <c r="CI47" s="37"/>
      <c r="CJ47" s="37"/>
      <c r="CK47" s="37"/>
      <c r="CL47" s="37"/>
      <c r="CM47" s="37"/>
      <c r="CN47" s="37"/>
      <c r="CO47" s="37"/>
      <c r="CP47" s="37"/>
      <c r="CQ47" s="37"/>
      <c r="CR47" s="37"/>
      <c r="CS47" s="37"/>
      <c r="CT47" s="37"/>
      <c r="CU47" s="37"/>
      <c r="CV47" s="37"/>
      <c r="CW47" s="37"/>
      <c r="CX47" s="81">
        <f t="shared" si="2"/>
        <v>0</v>
      </c>
      <c r="CY47" s="37"/>
      <c r="CZ47" s="37"/>
      <c r="DA47" s="37"/>
      <c r="DB47" s="36"/>
      <c r="DC47" s="37"/>
      <c r="DD47" s="37">
        <v>41364</v>
      </c>
      <c r="DE47" s="36"/>
      <c r="DF47" s="37"/>
      <c r="DG47" s="37">
        <v>41364</v>
      </c>
      <c r="DH47" s="36"/>
      <c r="DI47" s="37"/>
      <c r="DJ47" s="37">
        <v>41213</v>
      </c>
      <c r="DK47" s="37"/>
      <c r="DL47" s="37"/>
      <c r="DM47" s="37"/>
      <c r="DN47" s="37"/>
      <c r="DO47" s="37"/>
      <c r="DP47" s="37"/>
      <c r="DQ47" s="37"/>
      <c r="DR47" s="37"/>
      <c r="DS47" s="37"/>
      <c r="DT47" s="37"/>
      <c r="DU47" s="37"/>
      <c r="DV47" s="37"/>
      <c r="DW47" s="37"/>
      <c r="DX47" s="37"/>
      <c r="DY47" s="37"/>
      <c r="DZ47" s="37"/>
      <c r="EA47" s="37"/>
      <c r="EB47" s="37"/>
      <c r="EC47" s="37"/>
      <c r="ED47" s="37"/>
      <c r="EE47" s="81">
        <f t="shared" si="3"/>
        <v>0</v>
      </c>
      <c r="EF47" s="37"/>
      <c r="EG47" s="37"/>
      <c r="EH47" s="37"/>
      <c r="EI47" s="36"/>
      <c r="EJ47" s="37"/>
      <c r="EK47" s="37"/>
      <c r="EL47" s="37"/>
      <c r="EM47" s="37"/>
      <c r="EN47" s="37"/>
      <c r="EO47" s="37"/>
      <c r="EP47" s="37"/>
      <c r="EQ47" s="37"/>
      <c r="ER47" s="37"/>
      <c r="ES47" s="37"/>
      <c r="ET47" s="37"/>
      <c r="EU47" s="37"/>
      <c r="EV47" s="37"/>
      <c r="EW47" s="37"/>
      <c r="EX47" s="37"/>
      <c r="EY47" s="37"/>
      <c r="EZ47" s="37"/>
      <c r="FA47" s="37"/>
      <c r="FB47" s="37"/>
      <c r="FC47" s="37"/>
      <c r="FD47" s="37"/>
      <c r="FE47" s="37"/>
      <c r="FF47" s="37"/>
      <c r="FG47" s="37"/>
      <c r="FH47" s="37"/>
      <c r="FI47" s="37"/>
      <c r="FJ47" s="37"/>
      <c r="FK47" s="37"/>
      <c r="FL47" s="81">
        <f t="shared" si="4"/>
        <v>0</v>
      </c>
      <c r="FM47" s="37"/>
      <c r="FN47" s="37"/>
      <c r="FO47" s="37"/>
      <c r="FP47" s="37"/>
      <c r="FQ47" s="37"/>
      <c r="FR47" s="37"/>
      <c r="FS47" s="37"/>
      <c r="FT47" s="37"/>
      <c r="FU47" s="37"/>
      <c r="FV47" s="37"/>
      <c r="FW47" s="37"/>
      <c r="FX47" s="37"/>
      <c r="FY47" s="37"/>
      <c r="FZ47" s="37"/>
      <c r="GA47" s="37"/>
      <c r="GB47" s="37"/>
      <c r="GC47" s="37"/>
      <c r="GD47" s="37"/>
      <c r="GE47" s="37"/>
      <c r="GF47" s="37"/>
      <c r="GG47" s="37"/>
      <c r="GH47" s="37"/>
      <c r="GI47" s="37"/>
      <c r="GJ47" s="37"/>
      <c r="GK47" s="37"/>
      <c r="GL47" s="37"/>
      <c r="GM47" s="37"/>
      <c r="GN47" s="37"/>
      <c r="GO47" s="37"/>
      <c r="GP47" s="37"/>
      <c r="GQ47" s="37"/>
      <c r="GR47" s="37"/>
      <c r="GS47" s="81">
        <f t="shared" si="5"/>
        <v>0</v>
      </c>
      <c r="GT47" s="37"/>
      <c r="GU47" s="37"/>
      <c r="GV47" s="37"/>
      <c r="GW47" s="37"/>
      <c r="GX47" s="37"/>
      <c r="GY47" s="37"/>
      <c r="GZ47" s="37"/>
      <c r="HA47" s="37"/>
      <c r="HB47" s="37"/>
      <c r="HC47" s="37"/>
      <c r="HD47" s="37"/>
      <c r="HE47" s="37"/>
      <c r="HF47" s="37"/>
      <c r="HG47" s="37"/>
      <c r="HH47" s="37"/>
      <c r="HI47" s="37"/>
      <c r="HJ47" s="37"/>
      <c r="HK47" s="37"/>
      <c r="HL47" s="37"/>
      <c r="HM47" s="37"/>
      <c r="HN47" s="37"/>
      <c r="HO47" s="37"/>
      <c r="HP47" s="37"/>
      <c r="HQ47" s="37"/>
      <c r="HR47" s="37"/>
      <c r="HS47" s="37"/>
      <c r="HT47" s="37"/>
      <c r="HU47" s="37"/>
      <c r="HV47" s="37"/>
      <c r="HW47" s="37"/>
      <c r="HX47" s="37"/>
      <c r="HY47" s="37"/>
      <c r="HZ47" s="81">
        <f t="shared" si="6"/>
        <v>0</v>
      </c>
    </row>
    <row r="48" spans="1:234" ht="15" customHeight="1">
      <c r="A48" s="440"/>
      <c r="B48" s="91" t="s">
        <v>679</v>
      </c>
      <c r="C48" s="124">
        <v>41182</v>
      </c>
      <c r="D48" s="207"/>
      <c r="E48" s="216"/>
      <c r="F48" s="216"/>
      <c r="G48" s="216"/>
      <c r="H48" s="216">
        <v>41182</v>
      </c>
      <c r="I48" s="216"/>
      <c r="J48" s="216"/>
      <c r="K48" s="216"/>
      <c r="L48" s="216"/>
      <c r="M48" s="216">
        <v>41213</v>
      </c>
      <c r="N48" s="216"/>
      <c r="O48" s="216"/>
      <c r="P48" s="216"/>
      <c r="Q48" s="216"/>
      <c r="R48" s="216">
        <v>41182</v>
      </c>
      <c r="S48" s="216">
        <v>41213</v>
      </c>
      <c r="T48" s="216"/>
      <c r="U48" s="216">
        <v>41243</v>
      </c>
      <c r="V48" s="216">
        <v>41274</v>
      </c>
      <c r="W48" s="216">
        <v>41305</v>
      </c>
      <c r="X48" s="216">
        <v>41425</v>
      </c>
      <c r="Y48" s="216"/>
      <c r="Z48" s="216"/>
      <c r="AA48" s="225"/>
      <c r="AB48" s="216">
        <v>41182</v>
      </c>
      <c r="AC48" s="216">
        <v>41305</v>
      </c>
      <c r="AD48" s="216"/>
      <c r="AE48" s="216"/>
      <c r="AF48" s="216"/>
      <c r="AG48" s="216"/>
      <c r="AH48" s="216"/>
      <c r="AI48" s="216"/>
      <c r="AJ48" s="81">
        <f t="shared" si="0"/>
        <v>14.2</v>
      </c>
      <c r="AK48" s="37"/>
      <c r="AL48" s="37"/>
      <c r="AM48" s="37"/>
      <c r="AN48" s="37"/>
      <c r="AO48" s="37"/>
      <c r="AP48" s="37">
        <v>41213</v>
      </c>
      <c r="AQ48" s="37">
        <v>41333</v>
      </c>
      <c r="AR48" s="37"/>
      <c r="AS48" s="37">
        <v>41182</v>
      </c>
      <c r="AT48" s="37">
        <v>41213</v>
      </c>
      <c r="AU48" s="37"/>
      <c r="AV48" s="37">
        <v>41182</v>
      </c>
      <c r="AW48" s="37">
        <v>41243</v>
      </c>
      <c r="AX48" s="37"/>
      <c r="AY48" s="37"/>
      <c r="AZ48" s="37">
        <v>41213</v>
      </c>
      <c r="BA48" s="37">
        <v>41305</v>
      </c>
      <c r="BB48" s="37"/>
      <c r="BC48" s="37">
        <v>41213</v>
      </c>
      <c r="BD48" s="37">
        <v>41305</v>
      </c>
      <c r="BE48" s="37"/>
      <c r="BF48" s="37">
        <v>41213</v>
      </c>
      <c r="BG48" s="37">
        <v>41364</v>
      </c>
      <c r="BH48" s="37">
        <v>41486</v>
      </c>
      <c r="BI48" s="37">
        <v>41486</v>
      </c>
      <c r="BJ48" s="37">
        <v>41578</v>
      </c>
      <c r="BK48" s="37"/>
      <c r="BL48" s="37"/>
      <c r="BM48" s="37"/>
      <c r="BN48" s="37"/>
      <c r="BO48" s="37"/>
      <c r="BP48" s="37"/>
      <c r="BQ48" s="81">
        <f t="shared" si="1"/>
        <v>35.5</v>
      </c>
      <c r="BR48" s="37"/>
      <c r="BS48" s="37"/>
      <c r="BT48" s="37"/>
      <c r="BU48" s="37"/>
      <c r="BV48" s="37"/>
      <c r="BW48" s="37"/>
      <c r="BX48" s="37">
        <v>41182</v>
      </c>
      <c r="BY48" s="37">
        <v>41305</v>
      </c>
      <c r="BZ48" s="37"/>
      <c r="CA48" s="37"/>
      <c r="CB48" s="37">
        <v>41213</v>
      </c>
      <c r="CC48" s="37">
        <v>41274</v>
      </c>
      <c r="CD48" s="37"/>
      <c r="CE48" s="37"/>
      <c r="CF48" s="37"/>
      <c r="CG48" s="37"/>
      <c r="CH48" s="37"/>
      <c r="CI48" s="37"/>
      <c r="CJ48" s="37"/>
      <c r="CK48" s="37"/>
      <c r="CL48" s="37"/>
      <c r="CM48" s="37"/>
      <c r="CN48" s="37"/>
      <c r="CO48" s="37"/>
      <c r="CP48" s="37"/>
      <c r="CQ48" s="37"/>
      <c r="CR48" s="37"/>
      <c r="CS48" s="37"/>
      <c r="CT48" s="37"/>
      <c r="CU48" s="37"/>
      <c r="CV48" s="37"/>
      <c r="CW48" s="37"/>
      <c r="CX48" s="81">
        <f t="shared" si="2"/>
        <v>1.0333333333333334</v>
      </c>
      <c r="CY48" s="37"/>
      <c r="CZ48" s="37"/>
      <c r="DA48" s="37"/>
      <c r="DB48" s="37"/>
      <c r="DC48" s="37"/>
      <c r="DD48" s="37">
        <v>41364</v>
      </c>
      <c r="DE48" s="37"/>
      <c r="DF48" s="37"/>
      <c r="DG48" s="37">
        <v>41364</v>
      </c>
      <c r="DH48" s="37"/>
      <c r="DI48" s="37"/>
      <c r="DJ48" s="37">
        <v>41213</v>
      </c>
      <c r="DK48" s="37"/>
      <c r="DL48" s="37"/>
      <c r="DM48" s="37"/>
      <c r="DN48" s="37"/>
      <c r="DO48" s="37"/>
      <c r="DP48" s="37"/>
      <c r="DQ48" s="37"/>
      <c r="DR48" s="37"/>
      <c r="DS48" s="37"/>
      <c r="DT48" s="37"/>
      <c r="DU48" s="37"/>
      <c r="DV48" s="37"/>
      <c r="DW48" s="37"/>
      <c r="DX48" s="37"/>
      <c r="DY48" s="37"/>
      <c r="DZ48" s="37"/>
      <c r="EA48" s="37"/>
      <c r="EB48" s="37"/>
      <c r="EC48" s="37"/>
      <c r="ED48" s="37"/>
      <c r="EE48" s="81">
        <f t="shared" si="3"/>
        <v>0</v>
      </c>
      <c r="EF48" s="37"/>
      <c r="EG48" s="37"/>
      <c r="EH48" s="37"/>
      <c r="EI48" s="37"/>
      <c r="EJ48" s="37"/>
      <c r="EK48" s="37"/>
      <c r="EL48" s="37"/>
      <c r="EM48" s="37"/>
      <c r="EN48" s="37"/>
      <c r="EO48" s="37"/>
      <c r="EP48" s="37"/>
      <c r="EQ48" s="37"/>
      <c r="ER48" s="37"/>
      <c r="ES48" s="37"/>
      <c r="ET48" s="37"/>
      <c r="EU48" s="37"/>
      <c r="EV48" s="37"/>
      <c r="EW48" s="37"/>
      <c r="EX48" s="37"/>
      <c r="EY48" s="37"/>
      <c r="EZ48" s="37"/>
      <c r="FA48" s="37"/>
      <c r="FB48" s="37"/>
      <c r="FC48" s="37"/>
      <c r="FD48" s="37"/>
      <c r="FE48" s="37"/>
      <c r="FF48" s="37"/>
      <c r="FG48" s="37"/>
      <c r="FH48" s="37"/>
      <c r="FI48" s="37"/>
      <c r="FJ48" s="37"/>
      <c r="FK48" s="37"/>
      <c r="FL48" s="81">
        <f t="shared" si="4"/>
        <v>0</v>
      </c>
      <c r="FM48" s="37"/>
      <c r="FN48" s="37"/>
      <c r="FO48" s="37"/>
      <c r="FP48" s="37"/>
      <c r="FQ48" s="37"/>
      <c r="FR48" s="37"/>
      <c r="FS48" s="37"/>
      <c r="FT48" s="37"/>
      <c r="FU48" s="37"/>
      <c r="FV48" s="37"/>
      <c r="FW48" s="37"/>
      <c r="FX48" s="37"/>
      <c r="FY48" s="37"/>
      <c r="FZ48" s="37"/>
      <c r="GA48" s="37"/>
      <c r="GB48" s="37"/>
      <c r="GC48" s="37"/>
      <c r="GD48" s="37"/>
      <c r="GE48" s="37"/>
      <c r="GF48" s="37"/>
      <c r="GG48" s="37"/>
      <c r="GH48" s="37"/>
      <c r="GI48" s="37"/>
      <c r="GJ48" s="37"/>
      <c r="GK48" s="37"/>
      <c r="GL48" s="37"/>
      <c r="GM48" s="37"/>
      <c r="GN48" s="37"/>
      <c r="GO48" s="37"/>
      <c r="GP48" s="37"/>
      <c r="GQ48" s="37"/>
      <c r="GR48" s="37"/>
      <c r="GS48" s="81">
        <f t="shared" si="5"/>
        <v>0</v>
      </c>
      <c r="GT48" s="37"/>
      <c r="GU48" s="37"/>
      <c r="GV48" s="37"/>
      <c r="GW48" s="37"/>
      <c r="GX48" s="37"/>
      <c r="GY48" s="37"/>
      <c r="GZ48" s="37"/>
      <c r="HA48" s="37"/>
      <c r="HB48" s="37"/>
      <c r="HC48" s="37"/>
      <c r="HD48" s="37"/>
      <c r="HE48" s="37"/>
      <c r="HF48" s="37"/>
      <c r="HG48" s="37"/>
      <c r="HH48" s="37"/>
      <c r="HI48" s="37"/>
      <c r="HJ48" s="37"/>
      <c r="HK48" s="37"/>
      <c r="HL48" s="37"/>
      <c r="HM48" s="37"/>
      <c r="HN48" s="37"/>
      <c r="HO48" s="37"/>
      <c r="HP48" s="37"/>
      <c r="HQ48" s="37"/>
      <c r="HR48" s="37"/>
      <c r="HS48" s="37"/>
      <c r="HT48" s="37"/>
      <c r="HU48" s="37"/>
      <c r="HV48" s="37"/>
      <c r="HW48" s="37"/>
      <c r="HX48" s="37"/>
      <c r="HY48" s="37"/>
      <c r="HZ48" s="81">
        <f t="shared" si="6"/>
        <v>0</v>
      </c>
    </row>
    <row r="49" spans="1:234" ht="15" customHeight="1">
      <c r="A49" s="440"/>
      <c r="B49" s="91" t="s">
        <v>680</v>
      </c>
      <c r="C49" s="124">
        <v>41213</v>
      </c>
      <c r="D49" s="207"/>
      <c r="E49" s="216"/>
      <c r="F49" s="216"/>
      <c r="G49" s="216"/>
      <c r="H49" s="216"/>
      <c r="I49" s="216"/>
      <c r="J49" s="216"/>
      <c r="K49" s="216"/>
      <c r="L49" s="216"/>
      <c r="M49" s="216"/>
      <c r="N49" s="216"/>
      <c r="O49" s="216"/>
      <c r="P49" s="216"/>
      <c r="Q49" s="216"/>
      <c r="R49" s="216"/>
      <c r="S49" s="216"/>
      <c r="T49" s="216"/>
      <c r="U49" s="216"/>
      <c r="V49" s="216"/>
      <c r="W49" s="216"/>
      <c r="X49" s="216"/>
      <c r="Y49" s="216"/>
      <c r="Z49" s="216"/>
      <c r="AA49" s="225"/>
      <c r="AB49" s="216"/>
      <c r="AC49" s="216"/>
      <c r="AD49" s="216"/>
      <c r="AE49" s="216"/>
      <c r="AF49" s="216"/>
      <c r="AG49" s="216"/>
      <c r="AH49" s="216"/>
      <c r="AI49" s="216"/>
      <c r="AJ49" s="81">
        <f t="shared" si="0"/>
        <v>0</v>
      </c>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81">
        <f t="shared" si="1"/>
        <v>0</v>
      </c>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81">
        <f t="shared" si="2"/>
        <v>0</v>
      </c>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37"/>
      <c r="DY49" s="37"/>
      <c r="DZ49" s="37"/>
      <c r="EA49" s="37"/>
      <c r="EB49" s="37"/>
      <c r="EC49" s="37"/>
      <c r="ED49" s="37"/>
      <c r="EE49" s="81">
        <f t="shared" si="3"/>
        <v>0</v>
      </c>
      <c r="EF49" s="37"/>
      <c r="EG49" s="37"/>
      <c r="EH49" s="37"/>
      <c r="EI49" s="37"/>
      <c r="EJ49" s="37"/>
      <c r="EK49" s="37"/>
      <c r="EL49" s="37"/>
      <c r="EM49" s="37"/>
      <c r="EN49" s="37"/>
      <c r="EO49" s="37"/>
      <c r="EP49" s="37"/>
      <c r="EQ49" s="37"/>
      <c r="ER49" s="37"/>
      <c r="ES49" s="37"/>
      <c r="ET49" s="37"/>
      <c r="EU49" s="37"/>
      <c r="EV49" s="37"/>
      <c r="EW49" s="37"/>
      <c r="EX49" s="37"/>
      <c r="EY49" s="37"/>
      <c r="EZ49" s="37"/>
      <c r="FA49" s="37"/>
      <c r="FB49" s="37"/>
      <c r="FC49" s="37"/>
      <c r="FD49" s="37"/>
      <c r="FE49" s="37"/>
      <c r="FF49" s="37"/>
      <c r="FG49" s="37"/>
      <c r="FH49" s="37"/>
      <c r="FI49" s="37"/>
      <c r="FJ49" s="37"/>
      <c r="FK49" s="37"/>
      <c r="FL49" s="81">
        <f t="shared" si="4"/>
        <v>0</v>
      </c>
      <c r="FM49" s="37"/>
      <c r="FN49" s="37"/>
      <c r="FO49" s="37"/>
      <c r="FP49" s="37"/>
      <c r="FQ49" s="37"/>
      <c r="FR49" s="37"/>
      <c r="FS49" s="37"/>
      <c r="FT49" s="37"/>
      <c r="FU49" s="37"/>
      <c r="FV49" s="37"/>
      <c r="FW49" s="37"/>
      <c r="FX49" s="37"/>
      <c r="FY49" s="37"/>
      <c r="FZ49" s="37"/>
      <c r="GA49" s="37"/>
      <c r="GB49" s="37"/>
      <c r="GC49" s="37"/>
      <c r="GD49" s="37"/>
      <c r="GE49" s="37"/>
      <c r="GF49" s="37"/>
      <c r="GG49" s="37"/>
      <c r="GH49" s="37"/>
      <c r="GI49" s="37"/>
      <c r="GJ49" s="37"/>
      <c r="GK49" s="37"/>
      <c r="GL49" s="37"/>
      <c r="GM49" s="37"/>
      <c r="GN49" s="37"/>
      <c r="GO49" s="37"/>
      <c r="GP49" s="37"/>
      <c r="GQ49" s="37"/>
      <c r="GR49" s="37"/>
      <c r="GS49" s="81">
        <f t="shared" si="5"/>
        <v>0</v>
      </c>
      <c r="GT49" s="37"/>
      <c r="GU49" s="37"/>
      <c r="GV49" s="37"/>
      <c r="GW49" s="37"/>
      <c r="GX49" s="37"/>
      <c r="GY49" s="37"/>
      <c r="GZ49" s="37"/>
      <c r="HA49" s="37"/>
      <c r="HB49" s="37"/>
      <c r="HC49" s="37"/>
      <c r="HD49" s="37"/>
      <c r="HE49" s="37"/>
      <c r="HF49" s="37"/>
      <c r="HG49" s="37"/>
      <c r="HH49" s="37"/>
      <c r="HI49" s="37"/>
      <c r="HJ49" s="37"/>
      <c r="HK49" s="37"/>
      <c r="HL49" s="37"/>
      <c r="HM49" s="37"/>
      <c r="HN49" s="37"/>
      <c r="HO49" s="37"/>
      <c r="HP49" s="37"/>
      <c r="HQ49" s="37"/>
      <c r="HR49" s="37"/>
      <c r="HS49" s="37"/>
      <c r="HT49" s="37"/>
      <c r="HU49" s="37"/>
      <c r="HV49" s="37"/>
      <c r="HW49" s="37"/>
      <c r="HX49" s="37"/>
      <c r="HY49" s="37"/>
      <c r="HZ49" s="81">
        <f t="shared" si="6"/>
        <v>0</v>
      </c>
    </row>
    <row r="50" spans="1:234" ht="15" customHeight="1">
      <c r="A50" s="440"/>
      <c r="B50" s="91" t="s">
        <v>681</v>
      </c>
      <c r="C50" s="124">
        <v>41243</v>
      </c>
      <c r="D50" s="207"/>
      <c r="E50" s="216"/>
      <c r="F50" s="216"/>
      <c r="G50" s="216"/>
      <c r="H50" s="216"/>
      <c r="I50" s="216"/>
      <c r="J50" s="216"/>
      <c r="K50" s="216"/>
      <c r="L50" s="216"/>
      <c r="M50" s="216"/>
      <c r="N50" s="216"/>
      <c r="O50" s="216"/>
      <c r="P50" s="216"/>
      <c r="Q50" s="216"/>
      <c r="R50" s="216"/>
      <c r="S50" s="216"/>
      <c r="T50" s="216"/>
      <c r="U50" s="216"/>
      <c r="V50" s="216"/>
      <c r="W50" s="216"/>
      <c r="X50" s="216"/>
      <c r="Y50" s="216"/>
      <c r="Z50" s="216"/>
      <c r="AA50" s="225"/>
      <c r="AB50" s="216"/>
      <c r="AC50" s="216"/>
      <c r="AD50" s="216"/>
      <c r="AE50" s="216"/>
      <c r="AF50" s="216"/>
      <c r="AG50" s="216"/>
      <c r="AH50" s="216"/>
      <c r="AI50" s="216"/>
      <c r="AJ50" s="81">
        <f t="shared" si="0"/>
        <v>0</v>
      </c>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81">
        <f t="shared" si="1"/>
        <v>0</v>
      </c>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81">
        <f t="shared" si="2"/>
        <v>0</v>
      </c>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81">
        <f t="shared" si="3"/>
        <v>0</v>
      </c>
      <c r="EF50" s="37"/>
      <c r="EG50" s="37"/>
      <c r="EH50" s="37"/>
      <c r="EI50" s="37"/>
      <c r="EJ50" s="37"/>
      <c r="EK50" s="37"/>
      <c r="EL50" s="37"/>
      <c r="EM50" s="37"/>
      <c r="EN50" s="37"/>
      <c r="EO50" s="37"/>
      <c r="EP50" s="37"/>
      <c r="EQ50" s="37"/>
      <c r="ER50" s="37"/>
      <c r="ES50" s="37"/>
      <c r="ET50" s="37"/>
      <c r="EU50" s="37"/>
      <c r="EV50" s="37"/>
      <c r="EW50" s="37"/>
      <c r="EX50" s="37"/>
      <c r="EY50" s="37"/>
      <c r="EZ50" s="37"/>
      <c r="FA50" s="37"/>
      <c r="FB50" s="37"/>
      <c r="FC50" s="37"/>
      <c r="FD50" s="37"/>
      <c r="FE50" s="37"/>
      <c r="FF50" s="37"/>
      <c r="FG50" s="37"/>
      <c r="FH50" s="37"/>
      <c r="FI50" s="37"/>
      <c r="FJ50" s="37"/>
      <c r="FK50" s="37"/>
      <c r="FL50" s="81">
        <f t="shared" si="4"/>
        <v>0</v>
      </c>
      <c r="FM50" s="37"/>
      <c r="FN50" s="37"/>
      <c r="FO50" s="37"/>
      <c r="FP50" s="37"/>
      <c r="FQ50" s="37"/>
      <c r="FR50" s="37"/>
      <c r="FS50" s="37"/>
      <c r="FT50" s="37"/>
      <c r="FU50" s="37"/>
      <c r="FV50" s="37"/>
      <c r="FW50" s="37"/>
      <c r="FX50" s="37"/>
      <c r="FY50" s="37"/>
      <c r="FZ50" s="37"/>
      <c r="GA50" s="37"/>
      <c r="GB50" s="37"/>
      <c r="GC50" s="37"/>
      <c r="GD50" s="37"/>
      <c r="GE50" s="37"/>
      <c r="GF50" s="37"/>
      <c r="GG50" s="37"/>
      <c r="GH50" s="37"/>
      <c r="GI50" s="37"/>
      <c r="GJ50" s="37"/>
      <c r="GK50" s="37"/>
      <c r="GL50" s="37"/>
      <c r="GM50" s="37"/>
      <c r="GN50" s="37"/>
      <c r="GO50" s="37"/>
      <c r="GP50" s="37"/>
      <c r="GQ50" s="37"/>
      <c r="GR50" s="37"/>
      <c r="GS50" s="81">
        <f t="shared" si="5"/>
        <v>0</v>
      </c>
      <c r="GT50" s="37"/>
      <c r="GU50" s="37"/>
      <c r="GV50" s="37"/>
      <c r="GW50" s="37"/>
      <c r="GX50" s="37"/>
      <c r="GY50" s="37"/>
      <c r="GZ50" s="37"/>
      <c r="HA50" s="37"/>
      <c r="HB50" s="37"/>
      <c r="HC50" s="37"/>
      <c r="HD50" s="37"/>
      <c r="HE50" s="37"/>
      <c r="HF50" s="37"/>
      <c r="HG50" s="37"/>
      <c r="HH50" s="37"/>
      <c r="HI50" s="37"/>
      <c r="HJ50" s="37"/>
      <c r="HK50" s="37"/>
      <c r="HL50" s="37"/>
      <c r="HM50" s="37"/>
      <c r="HN50" s="37"/>
      <c r="HO50" s="37"/>
      <c r="HP50" s="37"/>
      <c r="HQ50" s="37"/>
      <c r="HR50" s="37"/>
      <c r="HS50" s="37"/>
      <c r="HT50" s="37"/>
      <c r="HU50" s="37"/>
      <c r="HV50" s="37"/>
      <c r="HW50" s="37"/>
      <c r="HX50" s="37"/>
      <c r="HY50" s="37"/>
      <c r="HZ50" s="81">
        <f t="shared" si="6"/>
        <v>0</v>
      </c>
    </row>
    <row r="51" spans="1:234" ht="15" customHeight="1">
      <c r="A51" s="440"/>
      <c r="B51" s="91" t="s">
        <v>673</v>
      </c>
      <c r="C51" s="124">
        <v>41274</v>
      </c>
      <c r="D51" s="207"/>
      <c r="E51" s="216"/>
      <c r="F51" s="216"/>
      <c r="G51" s="216"/>
      <c r="H51" s="216"/>
      <c r="I51" s="216"/>
      <c r="J51" s="216"/>
      <c r="K51" s="216"/>
      <c r="L51" s="216"/>
      <c r="M51" s="216"/>
      <c r="N51" s="216"/>
      <c r="O51" s="216"/>
      <c r="P51" s="216"/>
      <c r="Q51" s="216"/>
      <c r="R51" s="216"/>
      <c r="S51" s="216"/>
      <c r="T51" s="216"/>
      <c r="U51" s="216"/>
      <c r="V51" s="216"/>
      <c r="W51" s="216"/>
      <c r="X51" s="216"/>
      <c r="Y51" s="216"/>
      <c r="Z51" s="216"/>
      <c r="AA51" s="225"/>
      <c r="AB51" s="216"/>
      <c r="AC51" s="216"/>
      <c r="AD51" s="216"/>
      <c r="AE51" s="216"/>
      <c r="AF51" s="216"/>
      <c r="AG51" s="216"/>
      <c r="AH51" s="216"/>
      <c r="AI51" s="216"/>
      <c r="AJ51" s="81">
        <f t="shared" si="0"/>
        <v>0</v>
      </c>
      <c r="AK51" s="37"/>
      <c r="AL51" s="37"/>
      <c r="AM51" s="37"/>
      <c r="AN51" s="37"/>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81">
        <f t="shared" si="1"/>
        <v>0</v>
      </c>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81">
        <f t="shared" si="2"/>
        <v>0</v>
      </c>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81">
        <f t="shared" si="3"/>
        <v>0</v>
      </c>
      <c r="EF51" s="37"/>
      <c r="EG51" s="37"/>
      <c r="EH51" s="37"/>
      <c r="EI51" s="37"/>
      <c r="EJ51" s="37"/>
      <c r="EK51" s="37"/>
      <c r="EL51" s="37"/>
      <c r="EM51" s="37"/>
      <c r="EN51" s="37"/>
      <c r="EO51" s="37"/>
      <c r="EP51" s="37"/>
      <c r="EQ51" s="37"/>
      <c r="ER51" s="37"/>
      <c r="ES51" s="37"/>
      <c r="ET51" s="37"/>
      <c r="EU51" s="37"/>
      <c r="EV51" s="37"/>
      <c r="EW51" s="37"/>
      <c r="EX51" s="37"/>
      <c r="EY51" s="37"/>
      <c r="EZ51" s="37"/>
      <c r="FA51" s="37"/>
      <c r="FB51" s="37"/>
      <c r="FC51" s="37"/>
      <c r="FD51" s="37"/>
      <c r="FE51" s="37"/>
      <c r="FF51" s="37"/>
      <c r="FG51" s="37"/>
      <c r="FH51" s="37"/>
      <c r="FI51" s="37"/>
      <c r="FJ51" s="37"/>
      <c r="FK51" s="37"/>
      <c r="FL51" s="81">
        <f t="shared" si="4"/>
        <v>0</v>
      </c>
      <c r="FM51" s="37"/>
      <c r="FN51" s="37"/>
      <c r="FO51" s="37"/>
      <c r="FP51" s="37"/>
      <c r="FQ51" s="37"/>
      <c r="FR51" s="37"/>
      <c r="FS51" s="37"/>
      <c r="FT51" s="37"/>
      <c r="FU51" s="37"/>
      <c r="FV51" s="37"/>
      <c r="FW51" s="37"/>
      <c r="FX51" s="37"/>
      <c r="FY51" s="37"/>
      <c r="FZ51" s="37"/>
      <c r="GA51" s="37"/>
      <c r="GB51" s="37"/>
      <c r="GC51" s="37"/>
      <c r="GD51" s="37"/>
      <c r="GE51" s="37"/>
      <c r="GF51" s="37"/>
      <c r="GG51" s="37"/>
      <c r="GH51" s="37"/>
      <c r="GI51" s="37"/>
      <c r="GJ51" s="37"/>
      <c r="GK51" s="37"/>
      <c r="GL51" s="37"/>
      <c r="GM51" s="37"/>
      <c r="GN51" s="37"/>
      <c r="GO51" s="37"/>
      <c r="GP51" s="37"/>
      <c r="GQ51" s="37"/>
      <c r="GR51" s="37"/>
      <c r="GS51" s="81">
        <f t="shared" si="5"/>
        <v>0</v>
      </c>
      <c r="GT51" s="37"/>
      <c r="GU51" s="37"/>
      <c r="GV51" s="37"/>
      <c r="GW51" s="37"/>
      <c r="GX51" s="37"/>
      <c r="GY51" s="37"/>
      <c r="GZ51" s="37"/>
      <c r="HA51" s="37"/>
      <c r="HB51" s="37"/>
      <c r="HC51" s="37"/>
      <c r="HD51" s="37"/>
      <c r="HE51" s="37"/>
      <c r="HF51" s="37"/>
      <c r="HG51" s="37"/>
      <c r="HH51" s="37"/>
      <c r="HI51" s="37"/>
      <c r="HJ51" s="37"/>
      <c r="HK51" s="37"/>
      <c r="HL51" s="37"/>
      <c r="HM51" s="37"/>
      <c r="HN51" s="37"/>
      <c r="HO51" s="37"/>
      <c r="HP51" s="37"/>
      <c r="HQ51" s="37"/>
      <c r="HR51" s="37"/>
      <c r="HS51" s="37"/>
      <c r="HT51" s="37"/>
      <c r="HU51" s="37"/>
      <c r="HV51" s="37"/>
      <c r="HW51" s="37"/>
      <c r="HX51" s="37"/>
      <c r="HY51" s="37"/>
      <c r="HZ51" s="81">
        <f t="shared" si="6"/>
        <v>0</v>
      </c>
    </row>
    <row r="52" spans="1:234" ht="15" customHeight="1">
      <c r="A52" s="440"/>
      <c r="B52" s="91" t="s">
        <v>670</v>
      </c>
      <c r="C52" s="124">
        <v>41305</v>
      </c>
      <c r="D52" s="207"/>
      <c r="E52" s="216"/>
      <c r="F52" s="216"/>
      <c r="G52" s="216"/>
      <c r="H52" s="216"/>
      <c r="I52" s="216"/>
      <c r="J52" s="216"/>
      <c r="K52" s="216"/>
      <c r="L52" s="216"/>
      <c r="M52" s="216"/>
      <c r="N52" s="216"/>
      <c r="O52" s="216"/>
      <c r="P52" s="216"/>
      <c r="Q52" s="216"/>
      <c r="R52" s="216"/>
      <c r="S52" s="216"/>
      <c r="T52" s="216"/>
      <c r="U52" s="216"/>
      <c r="V52" s="216"/>
      <c r="W52" s="216"/>
      <c r="X52" s="216"/>
      <c r="Y52" s="216"/>
      <c r="Z52" s="216"/>
      <c r="AA52" s="225"/>
      <c r="AB52" s="216"/>
      <c r="AC52" s="216"/>
      <c r="AD52" s="216"/>
      <c r="AE52" s="216"/>
      <c r="AF52" s="216"/>
      <c r="AG52" s="216"/>
      <c r="AH52" s="216"/>
      <c r="AI52" s="216"/>
      <c r="AJ52" s="81">
        <f t="shared" si="0"/>
        <v>0</v>
      </c>
      <c r="AK52" s="37"/>
      <c r="AL52" s="37"/>
      <c r="AM52" s="37"/>
      <c r="AN52" s="37"/>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81">
        <f t="shared" si="1"/>
        <v>0</v>
      </c>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81">
        <f t="shared" si="2"/>
        <v>0</v>
      </c>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81">
        <f t="shared" si="3"/>
        <v>0</v>
      </c>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81">
        <f t="shared" si="4"/>
        <v>0</v>
      </c>
      <c r="FM52" s="37"/>
      <c r="FN52" s="37"/>
      <c r="FO52" s="37"/>
      <c r="FP52" s="37"/>
      <c r="FQ52" s="37"/>
      <c r="FR52" s="37"/>
      <c r="FS52" s="37"/>
      <c r="FT52" s="37"/>
      <c r="FU52" s="37"/>
      <c r="FV52" s="37"/>
      <c r="FW52" s="37"/>
      <c r="FX52" s="37"/>
      <c r="FY52" s="37"/>
      <c r="FZ52" s="37"/>
      <c r="GA52" s="37"/>
      <c r="GB52" s="37"/>
      <c r="GC52" s="37"/>
      <c r="GD52" s="37"/>
      <c r="GE52" s="37"/>
      <c r="GF52" s="37"/>
      <c r="GG52" s="37"/>
      <c r="GH52" s="37"/>
      <c r="GI52" s="37"/>
      <c r="GJ52" s="37"/>
      <c r="GK52" s="37"/>
      <c r="GL52" s="37"/>
      <c r="GM52" s="37"/>
      <c r="GN52" s="37"/>
      <c r="GO52" s="37"/>
      <c r="GP52" s="37"/>
      <c r="GQ52" s="37"/>
      <c r="GR52" s="37"/>
      <c r="GS52" s="81">
        <f t="shared" si="5"/>
        <v>0</v>
      </c>
      <c r="GT52" s="37"/>
      <c r="GU52" s="37"/>
      <c r="GV52" s="37"/>
      <c r="GW52" s="37"/>
      <c r="GX52" s="37"/>
      <c r="GY52" s="37"/>
      <c r="GZ52" s="37"/>
      <c r="HA52" s="37"/>
      <c r="HB52" s="37"/>
      <c r="HC52" s="37"/>
      <c r="HD52" s="37"/>
      <c r="HE52" s="37"/>
      <c r="HF52" s="37"/>
      <c r="HG52" s="37"/>
      <c r="HH52" s="37"/>
      <c r="HI52" s="37"/>
      <c r="HJ52" s="37"/>
      <c r="HK52" s="37"/>
      <c r="HL52" s="37"/>
      <c r="HM52" s="37"/>
      <c r="HN52" s="37"/>
      <c r="HO52" s="37"/>
      <c r="HP52" s="37"/>
      <c r="HQ52" s="37"/>
      <c r="HR52" s="37"/>
      <c r="HS52" s="37"/>
      <c r="HT52" s="37"/>
      <c r="HU52" s="37"/>
      <c r="HV52" s="37"/>
      <c r="HW52" s="37"/>
      <c r="HX52" s="37"/>
      <c r="HY52" s="37"/>
      <c r="HZ52" s="81">
        <f t="shared" si="6"/>
        <v>0</v>
      </c>
    </row>
    <row r="53" spans="1:234" ht="15" customHeight="1">
      <c r="A53" s="440"/>
      <c r="B53" s="91" t="s">
        <v>671</v>
      </c>
      <c r="C53" s="124">
        <v>41333</v>
      </c>
      <c r="D53" s="207"/>
      <c r="E53" s="216"/>
      <c r="F53" s="216"/>
      <c r="G53" s="216"/>
      <c r="H53" s="216"/>
      <c r="I53" s="216"/>
      <c r="J53" s="216"/>
      <c r="K53" s="216"/>
      <c r="L53" s="216"/>
      <c r="M53" s="216"/>
      <c r="N53" s="216"/>
      <c r="O53" s="216"/>
      <c r="P53" s="216"/>
      <c r="Q53" s="216"/>
      <c r="R53" s="216"/>
      <c r="S53" s="216"/>
      <c r="T53" s="216"/>
      <c r="U53" s="216"/>
      <c r="V53" s="216"/>
      <c r="W53" s="216"/>
      <c r="X53" s="216"/>
      <c r="Y53" s="216"/>
      <c r="Z53" s="216"/>
      <c r="AA53" s="225"/>
      <c r="AB53" s="216"/>
      <c r="AC53" s="216"/>
      <c r="AD53" s="216"/>
      <c r="AE53" s="216"/>
      <c r="AF53" s="216"/>
      <c r="AG53" s="216"/>
      <c r="AH53" s="216"/>
      <c r="AI53" s="216"/>
      <c r="AJ53" s="81">
        <f t="shared" si="0"/>
        <v>0</v>
      </c>
      <c r="AK53" s="37"/>
      <c r="AL53" s="37"/>
      <c r="AM53" s="37"/>
      <c r="AN53" s="37"/>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81">
        <f t="shared" si="1"/>
        <v>0</v>
      </c>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81">
        <f t="shared" si="2"/>
        <v>0</v>
      </c>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7"/>
      <c r="EA53" s="37"/>
      <c r="EB53" s="37"/>
      <c r="EC53" s="37"/>
      <c r="ED53" s="37"/>
      <c r="EE53" s="81">
        <f t="shared" si="3"/>
        <v>0</v>
      </c>
      <c r="EF53" s="37"/>
      <c r="EG53" s="37"/>
      <c r="EH53" s="37"/>
      <c r="EI53" s="37"/>
      <c r="EJ53" s="37"/>
      <c r="EK53" s="37"/>
      <c r="EL53" s="37"/>
      <c r="EM53" s="37"/>
      <c r="EN53" s="37"/>
      <c r="EO53" s="37"/>
      <c r="EP53" s="37"/>
      <c r="EQ53" s="37"/>
      <c r="ER53" s="37"/>
      <c r="ES53" s="37"/>
      <c r="ET53" s="37"/>
      <c r="EU53" s="37"/>
      <c r="EV53" s="37"/>
      <c r="EW53" s="37"/>
      <c r="EX53" s="37"/>
      <c r="EY53" s="37"/>
      <c r="EZ53" s="37"/>
      <c r="FA53" s="37"/>
      <c r="FB53" s="37"/>
      <c r="FC53" s="37"/>
      <c r="FD53" s="37"/>
      <c r="FE53" s="37"/>
      <c r="FF53" s="37"/>
      <c r="FG53" s="37"/>
      <c r="FH53" s="37"/>
      <c r="FI53" s="37"/>
      <c r="FJ53" s="37"/>
      <c r="FK53" s="37"/>
      <c r="FL53" s="81">
        <f t="shared" si="4"/>
        <v>0</v>
      </c>
      <c r="FM53" s="37"/>
      <c r="FN53" s="37"/>
      <c r="FO53" s="37"/>
      <c r="FP53" s="37"/>
      <c r="FQ53" s="37"/>
      <c r="FR53" s="37"/>
      <c r="FS53" s="37"/>
      <c r="FT53" s="37"/>
      <c r="FU53" s="37"/>
      <c r="FV53" s="37"/>
      <c r="FW53" s="37"/>
      <c r="FX53" s="37"/>
      <c r="FY53" s="37"/>
      <c r="FZ53" s="37"/>
      <c r="GA53" s="37"/>
      <c r="GB53" s="37"/>
      <c r="GC53" s="37"/>
      <c r="GD53" s="37"/>
      <c r="GE53" s="37"/>
      <c r="GF53" s="37"/>
      <c r="GG53" s="37"/>
      <c r="GH53" s="37"/>
      <c r="GI53" s="37"/>
      <c r="GJ53" s="37"/>
      <c r="GK53" s="37"/>
      <c r="GL53" s="37"/>
      <c r="GM53" s="37"/>
      <c r="GN53" s="37"/>
      <c r="GO53" s="37"/>
      <c r="GP53" s="37"/>
      <c r="GQ53" s="37"/>
      <c r="GR53" s="37"/>
      <c r="GS53" s="81">
        <f t="shared" si="5"/>
        <v>0</v>
      </c>
      <c r="GT53" s="37"/>
      <c r="GU53" s="37"/>
      <c r="GV53" s="37"/>
      <c r="GW53" s="37"/>
      <c r="GX53" s="37"/>
      <c r="GY53" s="37"/>
      <c r="GZ53" s="37"/>
      <c r="HA53" s="37"/>
      <c r="HB53" s="37"/>
      <c r="HC53" s="37"/>
      <c r="HD53" s="37"/>
      <c r="HE53" s="37"/>
      <c r="HF53" s="37"/>
      <c r="HG53" s="37"/>
      <c r="HH53" s="37"/>
      <c r="HI53" s="37"/>
      <c r="HJ53" s="37"/>
      <c r="HK53" s="37"/>
      <c r="HL53" s="37"/>
      <c r="HM53" s="37"/>
      <c r="HN53" s="37"/>
      <c r="HO53" s="37"/>
      <c r="HP53" s="37"/>
      <c r="HQ53" s="37"/>
      <c r="HR53" s="37"/>
      <c r="HS53" s="37"/>
      <c r="HT53" s="37"/>
      <c r="HU53" s="37"/>
      <c r="HV53" s="37"/>
      <c r="HW53" s="37"/>
      <c r="HX53" s="37"/>
      <c r="HY53" s="37"/>
      <c r="HZ53" s="81">
        <f t="shared" si="6"/>
        <v>0</v>
      </c>
    </row>
    <row r="54" spans="1:234" ht="15" customHeight="1" thickBot="1">
      <c r="A54" s="440"/>
      <c r="B54" s="91" t="s">
        <v>672</v>
      </c>
      <c r="C54" s="125">
        <v>41364</v>
      </c>
      <c r="D54" s="208"/>
      <c r="E54" s="217"/>
      <c r="F54" s="217"/>
      <c r="G54" s="217"/>
      <c r="H54" s="217"/>
      <c r="I54" s="217"/>
      <c r="J54" s="217"/>
      <c r="K54" s="217"/>
      <c r="L54" s="217"/>
      <c r="M54" s="217"/>
      <c r="N54" s="217"/>
      <c r="O54" s="217"/>
      <c r="P54" s="217"/>
      <c r="Q54" s="217"/>
      <c r="R54" s="217"/>
      <c r="S54" s="217"/>
      <c r="T54" s="217"/>
      <c r="U54" s="217"/>
      <c r="V54" s="217"/>
      <c r="W54" s="217"/>
      <c r="X54" s="217"/>
      <c r="Y54" s="217"/>
      <c r="Z54" s="217"/>
      <c r="AA54" s="226"/>
      <c r="AB54" s="217"/>
      <c r="AC54" s="217"/>
      <c r="AD54" s="217"/>
      <c r="AE54" s="217"/>
      <c r="AF54" s="217"/>
      <c r="AG54" s="217"/>
      <c r="AH54" s="217"/>
      <c r="AI54" s="217"/>
      <c r="AJ54" s="82">
        <f t="shared" si="0"/>
        <v>0</v>
      </c>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82">
        <f t="shared" si="1"/>
        <v>0</v>
      </c>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82">
        <f t="shared" si="2"/>
        <v>0</v>
      </c>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82">
        <f t="shared" si="3"/>
        <v>0</v>
      </c>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82">
        <f t="shared" si="4"/>
        <v>0</v>
      </c>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82">
        <f t="shared" si="5"/>
        <v>0</v>
      </c>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82">
        <f t="shared" si="6"/>
        <v>0</v>
      </c>
    </row>
    <row r="55" spans="1:234" s="29" customFormat="1" ht="15" customHeight="1" thickTop="1">
      <c r="A55" s="440"/>
      <c r="B55" s="93" t="s">
        <v>674</v>
      </c>
      <c r="C55" s="123">
        <v>41394</v>
      </c>
      <c r="D55" s="209"/>
      <c r="E55" s="218"/>
      <c r="F55" s="218"/>
      <c r="G55" s="218"/>
      <c r="H55" s="218"/>
      <c r="I55" s="218"/>
      <c r="J55" s="218"/>
      <c r="K55" s="218"/>
      <c r="L55" s="218"/>
      <c r="M55" s="218"/>
      <c r="N55" s="218"/>
      <c r="O55" s="218"/>
      <c r="P55" s="218"/>
      <c r="Q55" s="218"/>
      <c r="R55" s="218"/>
      <c r="S55" s="218"/>
      <c r="T55" s="218"/>
      <c r="U55" s="218"/>
      <c r="V55" s="218"/>
      <c r="W55" s="218"/>
      <c r="X55" s="218"/>
      <c r="Y55" s="218"/>
      <c r="Z55" s="218"/>
      <c r="AA55" s="227"/>
      <c r="AB55" s="218"/>
      <c r="AC55" s="218"/>
      <c r="AD55" s="218"/>
      <c r="AE55" s="218"/>
      <c r="AF55" s="218"/>
      <c r="AG55" s="218"/>
      <c r="AH55" s="218"/>
      <c r="AI55" s="218"/>
      <c r="AJ55" s="83">
        <f t="shared" si="0"/>
        <v>0</v>
      </c>
      <c r="AK55" s="45"/>
      <c r="AL55" s="45"/>
      <c r="AM55" s="45"/>
      <c r="AN55" s="45"/>
      <c r="AO55" s="45"/>
      <c r="AP55" s="45"/>
      <c r="AQ55" s="45"/>
      <c r="AR55" s="45"/>
      <c r="AS55" s="45"/>
      <c r="AT55" s="45"/>
      <c r="AU55" s="45"/>
      <c r="AV55" s="45"/>
      <c r="AW55" s="45"/>
      <c r="AX55" s="45"/>
      <c r="AY55" s="45"/>
      <c r="AZ55" s="45"/>
      <c r="BA55" s="45"/>
      <c r="BB55" s="45"/>
      <c r="BC55" s="45"/>
      <c r="BD55" s="45"/>
      <c r="BE55" s="45"/>
      <c r="BF55" s="45"/>
      <c r="BG55" s="45"/>
      <c r="BH55" s="45"/>
      <c r="BI55" s="45"/>
      <c r="BJ55" s="45"/>
      <c r="BK55" s="45"/>
      <c r="BL55" s="45"/>
      <c r="BM55" s="45"/>
      <c r="BN55" s="45"/>
      <c r="BO55" s="45"/>
      <c r="BP55" s="45"/>
      <c r="BQ55" s="83">
        <f t="shared" si="1"/>
        <v>0</v>
      </c>
      <c r="BR55" s="45"/>
      <c r="BS55" s="45"/>
      <c r="BT55" s="45"/>
      <c r="BU55" s="45"/>
      <c r="BV55" s="45"/>
      <c r="BW55" s="45"/>
      <c r="BX55" s="45"/>
      <c r="BY55" s="45"/>
      <c r="BZ55" s="45"/>
      <c r="CA55" s="45"/>
      <c r="CB55" s="45"/>
      <c r="CC55" s="45"/>
      <c r="CD55" s="45"/>
      <c r="CE55" s="45"/>
      <c r="CF55" s="45"/>
      <c r="CG55" s="45"/>
      <c r="CH55" s="45"/>
      <c r="CI55" s="45"/>
      <c r="CJ55" s="45"/>
      <c r="CK55" s="45"/>
      <c r="CL55" s="45"/>
      <c r="CM55" s="45"/>
      <c r="CN55" s="45"/>
      <c r="CO55" s="45"/>
      <c r="CP55" s="45"/>
      <c r="CQ55" s="45"/>
      <c r="CR55" s="45"/>
      <c r="CS55" s="45"/>
      <c r="CT55" s="45"/>
      <c r="CU55" s="45"/>
      <c r="CV55" s="45"/>
      <c r="CW55" s="45"/>
      <c r="CX55" s="83">
        <f t="shared" si="2"/>
        <v>0</v>
      </c>
      <c r="CY55" s="45"/>
      <c r="CZ55" s="45"/>
      <c r="DA55" s="45"/>
      <c r="DB55" s="45"/>
      <c r="DC55" s="45"/>
      <c r="DD55" s="45"/>
      <c r="DE55" s="45"/>
      <c r="DF55" s="45"/>
      <c r="DG55" s="45"/>
      <c r="DH55" s="45"/>
      <c r="DI55" s="45"/>
      <c r="DJ55" s="45"/>
      <c r="DK55" s="45"/>
      <c r="DL55" s="45"/>
      <c r="DM55" s="45"/>
      <c r="DN55" s="45"/>
      <c r="DO55" s="45"/>
      <c r="DP55" s="45"/>
      <c r="DQ55" s="45"/>
      <c r="DR55" s="45"/>
      <c r="DS55" s="45"/>
      <c r="DT55" s="45"/>
      <c r="DU55" s="45"/>
      <c r="DV55" s="45"/>
      <c r="DW55" s="45"/>
      <c r="DX55" s="45"/>
      <c r="DY55" s="45"/>
      <c r="DZ55" s="45"/>
      <c r="EA55" s="45"/>
      <c r="EB55" s="45"/>
      <c r="EC55" s="45"/>
      <c r="ED55" s="45"/>
      <c r="EE55" s="83">
        <f t="shared" si="3"/>
        <v>0</v>
      </c>
      <c r="EF55" s="45"/>
      <c r="EG55" s="45"/>
      <c r="EH55" s="45"/>
      <c r="EI55" s="45"/>
      <c r="EJ55" s="45"/>
      <c r="EK55" s="45"/>
      <c r="EL55" s="45"/>
      <c r="EM55" s="45"/>
      <c r="EN55" s="45"/>
      <c r="EO55" s="45"/>
      <c r="EP55" s="45"/>
      <c r="EQ55" s="45"/>
      <c r="ER55" s="45"/>
      <c r="ES55" s="45"/>
      <c r="ET55" s="45"/>
      <c r="EU55" s="45"/>
      <c r="EV55" s="45"/>
      <c r="EW55" s="45"/>
      <c r="EX55" s="45"/>
      <c r="EY55" s="45"/>
      <c r="EZ55" s="45"/>
      <c r="FA55" s="45"/>
      <c r="FB55" s="45"/>
      <c r="FC55" s="45"/>
      <c r="FD55" s="45"/>
      <c r="FE55" s="45"/>
      <c r="FF55" s="45"/>
      <c r="FG55" s="45"/>
      <c r="FH55" s="45"/>
      <c r="FI55" s="45"/>
      <c r="FJ55" s="45"/>
      <c r="FK55" s="45"/>
      <c r="FL55" s="83">
        <f t="shared" si="4"/>
        <v>0</v>
      </c>
      <c r="FM55" s="45"/>
      <c r="FN55" s="45"/>
      <c r="FO55" s="45"/>
      <c r="FP55" s="45"/>
      <c r="FQ55" s="45"/>
      <c r="FR55" s="45"/>
      <c r="FS55" s="45"/>
      <c r="FT55" s="45"/>
      <c r="FU55" s="45"/>
      <c r="FV55" s="45"/>
      <c r="FW55" s="45"/>
      <c r="FX55" s="45"/>
      <c r="FY55" s="45"/>
      <c r="FZ55" s="45"/>
      <c r="GA55" s="45"/>
      <c r="GB55" s="45"/>
      <c r="GC55" s="45"/>
      <c r="GD55" s="45"/>
      <c r="GE55" s="45"/>
      <c r="GF55" s="45"/>
      <c r="GG55" s="45"/>
      <c r="GH55" s="45"/>
      <c r="GI55" s="45"/>
      <c r="GJ55" s="45"/>
      <c r="GK55" s="45"/>
      <c r="GL55" s="45"/>
      <c r="GM55" s="45"/>
      <c r="GN55" s="45"/>
      <c r="GO55" s="45"/>
      <c r="GP55" s="45"/>
      <c r="GQ55" s="45"/>
      <c r="GR55" s="45"/>
      <c r="GS55" s="83">
        <f t="shared" si="5"/>
        <v>0</v>
      </c>
      <c r="GT55" s="45"/>
      <c r="GU55" s="45"/>
      <c r="GV55" s="45"/>
      <c r="GW55" s="45"/>
      <c r="GX55" s="45"/>
      <c r="GY55" s="45"/>
      <c r="GZ55" s="45"/>
      <c r="HA55" s="45"/>
      <c r="HB55" s="45"/>
      <c r="HC55" s="45"/>
      <c r="HD55" s="45"/>
      <c r="HE55" s="45"/>
      <c r="HF55" s="45"/>
      <c r="HG55" s="45"/>
      <c r="HH55" s="45"/>
      <c r="HI55" s="45"/>
      <c r="HJ55" s="45"/>
      <c r="HK55" s="45"/>
      <c r="HL55" s="45"/>
      <c r="HM55" s="45"/>
      <c r="HN55" s="45"/>
      <c r="HO55" s="45"/>
      <c r="HP55" s="45"/>
      <c r="HQ55" s="45"/>
      <c r="HR55" s="45"/>
      <c r="HS55" s="45"/>
      <c r="HT55" s="45"/>
      <c r="HU55" s="45"/>
      <c r="HV55" s="45"/>
      <c r="HW55" s="45"/>
      <c r="HX55" s="45"/>
      <c r="HY55" s="45"/>
      <c r="HZ55" s="83">
        <f t="shared" si="6"/>
        <v>0</v>
      </c>
    </row>
    <row r="56" spans="1:234" ht="15" customHeight="1">
      <c r="A56" s="440"/>
      <c r="B56" s="91" t="s">
        <v>675</v>
      </c>
      <c r="C56" s="124">
        <v>41425</v>
      </c>
      <c r="D56" s="207"/>
      <c r="E56" s="216"/>
      <c r="F56" s="216"/>
      <c r="G56" s="216"/>
      <c r="H56" s="216"/>
      <c r="I56" s="216"/>
      <c r="J56" s="216"/>
      <c r="K56" s="216"/>
      <c r="L56" s="216"/>
      <c r="M56" s="216"/>
      <c r="N56" s="216"/>
      <c r="O56" s="216"/>
      <c r="P56" s="216"/>
      <c r="Q56" s="216"/>
      <c r="R56" s="216"/>
      <c r="S56" s="216"/>
      <c r="T56" s="216"/>
      <c r="U56" s="216"/>
      <c r="V56" s="216"/>
      <c r="W56" s="216"/>
      <c r="X56" s="216"/>
      <c r="Y56" s="216"/>
      <c r="Z56" s="216"/>
      <c r="AA56" s="225"/>
      <c r="AB56" s="216"/>
      <c r="AC56" s="216"/>
      <c r="AD56" s="216"/>
      <c r="AE56" s="216"/>
      <c r="AF56" s="216"/>
      <c r="AG56" s="216"/>
      <c r="AH56" s="216"/>
      <c r="AI56" s="216"/>
      <c r="AJ56" s="81">
        <f t="shared" si="0"/>
        <v>0</v>
      </c>
      <c r="AK56" s="37"/>
      <c r="AL56" s="37"/>
      <c r="AM56" s="37"/>
      <c r="AN56" s="37"/>
      <c r="AO56" s="37"/>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81">
        <f t="shared" si="1"/>
        <v>0</v>
      </c>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Q56" s="37"/>
      <c r="CR56" s="37"/>
      <c r="CS56" s="37"/>
      <c r="CT56" s="37"/>
      <c r="CU56" s="37"/>
      <c r="CV56" s="37"/>
      <c r="CW56" s="37"/>
      <c r="CX56" s="81">
        <f t="shared" si="2"/>
        <v>0</v>
      </c>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7"/>
      <c r="DX56" s="37"/>
      <c r="DY56" s="37"/>
      <c r="DZ56" s="37"/>
      <c r="EA56" s="37"/>
      <c r="EB56" s="37"/>
      <c r="EC56" s="37"/>
      <c r="ED56" s="37"/>
      <c r="EE56" s="81">
        <f t="shared" si="3"/>
        <v>0</v>
      </c>
      <c r="EF56" s="37"/>
      <c r="EG56" s="37"/>
      <c r="EH56" s="37"/>
      <c r="EI56" s="37"/>
      <c r="EJ56" s="37"/>
      <c r="EK56" s="37"/>
      <c r="EL56" s="37"/>
      <c r="EM56" s="37"/>
      <c r="EN56" s="37"/>
      <c r="EO56" s="37"/>
      <c r="EP56" s="37"/>
      <c r="EQ56" s="37"/>
      <c r="ER56" s="37"/>
      <c r="ES56" s="37"/>
      <c r="ET56" s="37"/>
      <c r="EU56" s="37"/>
      <c r="EV56" s="37"/>
      <c r="EW56" s="37"/>
      <c r="EX56" s="37"/>
      <c r="EY56" s="37"/>
      <c r="EZ56" s="37"/>
      <c r="FA56" s="37"/>
      <c r="FB56" s="37"/>
      <c r="FC56" s="37"/>
      <c r="FD56" s="37"/>
      <c r="FE56" s="37"/>
      <c r="FF56" s="37"/>
      <c r="FG56" s="37"/>
      <c r="FH56" s="37"/>
      <c r="FI56" s="37"/>
      <c r="FJ56" s="37"/>
      <c r="FK56" s="37"/>
      <c r="FL56" s="81">
        <f t="shared" si="4"/>
        <v>0</v>
      </c>
      <c r="FM56" s="37"/>
      <c r="FN56" s="37"/>
      <c r="FO56" s="37"/>
      <c r="FP56" s="37"/>
      <c r="FQ56" s="37"/>
      <c r="FR56" s="37"/>
      <c r="FS56" s="37"/>
      <c r="FT56" s="37"/>
      <c r="FU56" s="37"/>
      <c r="FV56" s="37"/>
      <c r="FW56" s="37"/>
      <c r="FX56" s="37"/>
      <c r="FY56" s="37"/>
      <c r="FZ56" s="37"/>
      <c r="GA56" s="37"/>
      <c r="GB56" s="37"/>
      <c r="GC56" s="37"/>
      <c r="GD56" s="37"/>
      <c r="GE56" s="37"/>
      <c r="GF56" s="37"/>
      <c r="GG56" s="37"/>
      <c r="GH56" s="37"/>
      <c r="GI56" s="37"/>
      <c r="GJ56" s="37"/>
      <c r="GK56" s="37"/>
      <c r="GL56" s="37"/>
      <c r="GM56" s="37"/>
      <c r="GN56" s="37"/>
      <c r="GO56" s="37"/>
      <c r="GP56" s="37"/>
      <c r="GQ56" s="37"/>
      <c r="GR56" s="37"/>
      <c r="GS56" s="81">
        <f t="shared" si="5"/>
        <v>0</v>
      </c>
      <c r="GT56" s="37"/>
      <c r="GU56" s="37"/>
      <c r="GV56" s="37"/>
      <c r="GW56" s="37"/>
      <c r="GX56" s="37"/>
      <c r="GY56" s="37"/>
      <c r="GZ56" s="37"/>
      <c r="HA56" s="37"/>
      <c r="HB56" s="37"/>
      <c r="HC56" s="37"/>
      <c r="HD56" s="37"/>
      <c r="HE56" s="37"/>
      <c r="HF56" s="37"/>
      <c r="HG56" s="37"/>
      <c r="HH56" s="37"/>
      <c r="HI56" s="37"/>
      <c r="HJ56" s="37"/>
      <c r="HK56" s="37"/>
      <c r="HL56" s="37"/>
      <c r="HM56" s="37"/>
      <c r="HN56" s="37"/>
      <c r="HO56" s="37"/>
      <c r="HP56" s="37"/>
      <c r="HQ56" s="37"/>
      <c r="HR56" s="37"/>
      <c r="HS56" s="37"/>
      <c r="HT56" s="37"/>
      <c r="HU56" s="37"/>
      <c r="HV56" s="37"/>
      <c r="HW56" s="37"/>
      <c r="HX56" s="37"/>
      <c r="HY56" s="37"/>
      <c r="HZ56" s="81">
        <f t="shared" si="6"/>
        <v>0</v>
      </c>
    </row>
    <row r="57" spans="1:234" ht="15" customHeight="1">
      <c r="A57" s="440"/>
      <c r="B57" s="91" t="s">
        <v>676</v>
      </c>
      <c r="C57" s="124">
        <v>41455</v>
      </c>
      <c r="D57" s="207"/>
      <c r="E57" s="216"/>
      <c r="F57" s="216"/>
      <c r="G57" s="216"/>
      <c r="H57" s="216"/>
      <c r="I57" s="216"/>
      <c r="J57" s="216"/>
      <c r="K57" s="216"/>
      <c r="L57" s="216"/>
      <c r="M57" s="216"/>
      <c r="N57" s="216"/>
      <c r="O57" s="216"/>
      <c r="P57" s="216"/>
      <c r="Q57" s="216"/>
      <c r="R57" s="216"/>
      <c r="S57" s="216"/>
      <c r="T57" s="216"/>
      <c r="U57" s="216"/>
      <c r="V57" s="216"/>
      <c r="W57" s="216"/>
      <c r="X57" s="216"/>
      <c r="Y57" s="216"/>
      <c r="Z57" s="216"/>
      <c r="AA57" s="225"/>
      <c r="AB57" s="216"/>
      <c r="AC57" s="216"/>
      <c r="AD57" s="216"/>
      <c r="AE57" s="216"/>
      <c r="AF57" s="216"/>
      <c r="AG57" s="216"/>
      <c r="AH57" s="216"/>
      <c r="AI57" s="216"/>
      <c r="AJ57" s="81">
        <f t="shared" si="0"/>
        <v>0</v>
      </c>
      <c r="AK57" s="37"/>
      <c r="AL57" s="37"/>
      <c r="AM57" s="37"/>
      <c r="AN57" s="37"/>
      <c r="AO57" s="37"/>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81">
        <f t="shared" si="1"/>
        <v>0</v>
      </c>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Q57" s="37"/>
      <c r="CR57" s="37"/>
      <c r="CS57" s="37"/>
      <c r="CT57" s="37"/>
      <c r="CU57" s="37"/>
      <c r="CV57" s="37"/>
      <c r="CW57" s="37"/>
      <c r="CX57" s="81">
        <f t="shared" si="2"/>
        <v>0</v>
      </c>
      <c r="CY57" s="37"/>
      <c r="CZ57" s="37"/>
      <c r="DA57" s="37"/>
      <c r="DB57" s="37"/>
      <c r="DC57" s="37"/>
      <c r="DD57" s="37"/>
      <c r="DE57" s="37"/>
      <c r="DF57" s="37"/>
      <c r="DG57" s="37"/>
      <c r="DH57" s="37"/>
      <c r="DI57" s="37"/>
      <c r="DJ57" s="37"/>
      <c r="DK57" s="37"/>
      <c r="DL57" s="37"/>
      <c r="DM57" s="37"/>
      <c r="DN57" s="37"/>
      <c r="DO57" s="37"/>
      <c r="DP57" s="37"/>
      <c r="DQ57" s="37"/>
      <c r="DR57" s="37"/>
      <c r="DS57" s="37"/>
      <c r="DT57" s="37"/>
      <c r="DU57" s="37"/>
      <c r="DV57" s="37"/>
      <c r="DW57" s="37"/>
      <c r="DX57" s="37"/>
      <c r="DY57" s="37"/>
      <c r="DZ57" s="37"/>
      <c r="EA57" s="37"/>
      <c r="EB57" s="37"/>
      <c r="EC57" s="37"/>
      <c r="ED57" s="37"/>
      <c r="EE57" s="81">
        <f t="shared" si="3"/>
        <v>0</v>
      </c>
      <c r="EF57" s="37"/>
      <c r="EG57" s="37"/>
      <c r="EH57" s="37"/>
      <c r="EI57" s="37"/>
      <c r="EJ57" s="37"/>
      <c r="EK57" s="37"/>
      <c r="EL57" s="37"/>
      <c r="EM57" s="37"/>
      <c r="EN57" s="37"/>
      <c r="EO57" s="37"/>
      <c r="EP57" s="37"/>
      <c r="EQ57" s="37"/>
      <c r="ER57" s="37"/>
      <c r="ES57" s="37"/>
      <c r="ET57" s="37"/>
      <c r="EU57" s="37"/>
      <c r="EV57" s="37"/>
      <c r="EW57" s="37"/>
      <c r="EX57" s="37"/>
      <c r="EY57" s="37"/>
      <c r="EZ57" s="37"/>
      <c r="FA57" s="37"/>
      <c r="FB57" s="37"/>
      <c r="FC57" s="37"/>
      <c r="FD57" s="37"/>
      <c r="FE57" s="37"/>
      <c r="FF57" s="37"/>
      <c r="FG57" s="37"/>
      <c r="FH57" s="37"/>
      <c r="FI57" s="37"/>
      <c r="FJ57" s="37"/>
      <c r="FK57" s="37"/>
      <c r="FL57" s="81">
        <f t="shared" si="4"/>
        <v>0</v>
      </c>
      <c r="FM57" s="37"/>
      <c r="FN57" s="37"/>
      <c r="FO57" s="37"/>
      <c r="FP57" s="37"/>
      <c r="FQ57" s="37"/>
      <c r="FR57" s="37"/>
      <c r="FS57" s="37"/>
      <c r="FT57" s="37"/>
      <c r="FU57" s="37"/>
      <c r="FV57" s="37"/>
      <c r="FW57" s="37"/>
      <c r="FX57" s="37"/>
      <c r="FY57" s="37"/>
      <c r="FZ57" s="37"/>
      <c r="GA57" s="37"/>
      <c r="GB57" s="37"/>
      <c r="GC57" s="37"/>
      <c r="GD57" s="37"/>
      <c r="GE57" s="37"/>
      <c r="GF57" s="37"/>
      <c r="GG57" s="37"/>
      <c r="GH57" s="37"/>
      <c r="GI57" s="37"/>
      <c r="GJ57" s="37"/>
      <c r="GK57" s="37"/>
      <c r="GL57" s="37"/>
      <c r="GM57" s="37"/>
      <c r="GN57" s="37"/>
      <c r="GO57" s="37"/>
      <c r="GP57" s="37"/>
      <c r="GQ57" s="37"/>
      <c r="GR57" s="37"/>
      <c r="GS57" s="81">
        <f t="shared" si="5"/>
        <v>0</v>
      </c>
      <c r="GT57" s="37"/>
      <c r="GU57" s="37"/>
      <c r="GV57" s="37"/>
      <c r="GW57" s="37"/>
      <c r="GX57" s="37"/>
      <c r="GY57" s="37"/>
      <c r="GZ57" s="37"/>
      <c r="HA57" s="37"/>
      <c r="HB57" s="37"/>
      <c r="HC57" s="37"/>
      <c r="HD57" s="37"/>
      <c r="HE57" s="37"/>
      <c r="HF57" s="37"/>
      <c r="HG57" s="37"/>
      <c r="HH57" s="37"/>
      <c r="HI57" s="37"/>
      <c r="HJ57" s="37"/>
      <c r="HK57" s="37"/>
      <c r="HL57" s="37"/>
      <c r="HM57" s="37"/>
      <c r="HN57" s="37"/>
      <c r="HO57" s="37"/>
      <c r="HP57" s="37"/>
      <c r="HQ57" s="37"/>
      <c r="HR57" s="37"/>
      <c r="HS57" s="37"/>
      <c r="HT57" s="37"/>
      <c r="HU57" s="37"/>
      <c r="HV57" s="37"/>
      <c r="HW57" s="37"/>
      <c r="HX57" s="37"/>
      <c r="HY57" s="37"/>
      <c r="HZ57" s="81">
        <f t="shared" si="6"/>
        <v>0</v>
      </c>
    </row>
    <row r="58" spans="1:234" ht="15" customHeight="1">
      <c r="A58" s="440"/>
      <c r="B58" s="91" t="s">
        <v>677</v>
      </c>
      <c r="C58" s="124">
        <v>41486</v>
      </c>
      <c r="D58" s="207"/>
      <c r="E58" s="216"/>
      <c r="F58" s="216"/>
      <c r="G58" s="216"/>
      <c r="H58" s="216"/>
      <c r="I58" s="216"/>
      <c r="J58" s="216"/>
      <c r="K58" s="216"/>
      <c r="L58" s="216"/>
      <c r="M58" s="216"/>
      <c r="N58" s="216"/>
      <c r="O58" s="216"/>
      <c r="P58" s="216"/>
      <c r="Q58" s="216"/>
      <c r="R58" s="216"/>
      <c r="S58" s="216"/>
      <c r="T58" s="216"/>
      <c r="U58" s="216"/>
      <c r="V58" s="216"/>
      <c r="W58" s="216"/>
      <c r="X58" s="216"/>
      <c r="Y58" s="216"/>
      <c r="Z58" s="216"/>
      <c r="AA58" s="225"/>
      <c r="AB58" s="216"/>
      <c r="AC58" s="216"/>
      <c r="AD58" s="216"/>
      <c r="AE58" s="216"/>
      <c r="AF58" s="216"/>
      <c r="AG58" s="216"/>
      <c r="AH58" s="216"/>
      <c r="AI58" s="216"/>
      <c r="AJ58" s="81">
        <f t="shared" si="0"/>
        <v>0</v>
      </c>
      <c r="AK58" s="37"/>
      <c r="AL58" s="37"/>
      <c r="AM58" s="37"/>
      <c r="AN58" s="37"/>
      <c r="AO58" s="37"/>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81">
        <f t="shared" si="1"/>
        <v>0</v>
      </c>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c r="CU58" s="37"/>
      <c r="CV58" s="37"/>
      <c r="CW58" s="37"/>
      <c r="CX58" s="81">
        <f t="shared" si="2"/>
        <v>0</v>
      </c>
      <c r="CY58" s="37"/>
      <c r="CZ58" s="37"/>
      <c r="DA58" s="37"/>
      <c r="DB58" s="37"/>
      <c r="DC58" s="37"/>
      <c r="DD58" s="37"/>
      <c r="DE58" s="37"/>
      <c r="DF58" s="37"/>
      <c r="DG58" s="37"/>
      <c r="DH58" s="37"/>
      <c r="DI58" s="37"/>
      <c r="DJ58" s="37"/>
      <c r="DK58" s="37"/>
      <c r="DL58" s="37"/>
      <c r="DM58" s="37"/>
      <c r="DN58" s="37"/>
      <c r="DO58" s="37"/>
      <c r="DP58" s="37"/>
      <c r="DQ58" s="37"/>
      <c r="DR58" s="37"/>
      <c r="DS58" s="37"/>
      <c r="DT58" s="37"/>
      <c r="DU58" s="37"/>
      <c r="DV58" s="37"/>
      <c r="DW58" s="37"/>
      <c r="DX58" s="37"/>
      <c r="DY58" s="37"/>
      <c r="DZ58" s="37"/>
      <c r="EA58" s="37"/>
      <c r="EB58" s="37"/>
      <c r="EC58" s="37"/>
      <c r="ED58" s="37"/>
      <c r="EE58" s="81">
        <f t="shared" si="3"/>
        <v>0</v>
      </c>
      <c r="EF58" s="37"/>
      <c r="EG58" s="37"/>
      <c r="EH58" s="37"/>
      <c r="EI58" s="37"/>
      <c r="EJ58" s="37"/>
      <c r="EK58" s="37"/>
      <c r="EL58" s="37"/>
      <c r="EM58" s="37"/>
      <c r="EN58" s="37"/>
      <c r="EO58" s="37"/>
      <c r="EP58" s="37"/>
      <c r="EQ58" s="37"/>
      <c r="ER58" s="37"/>
      <c r="ES58" s="37"/>
      <c r="ET58" s="37"/>
      <c r="EU58" s="37"/>
      <c r="EV58" s="37"/>
      <c r="EW58" s="37"/>
      <c r="EX58" s="37"/>
      <c r="EY58" s="37"/>
      <c r="EZ58" s="37"/>
      <c r="FA58" s="37"/>
      <c r="FB58" s="37"/>
      <c r="FC58" s="37"/>
      <c r="FD58" s="37"/>
      <c r="FE58" s="37"/>
      <c r="FF58" s="37"/>
      <c r="FG58" s="37"/>
      <c r="FH58" s="37"/>
      <c r="FI58" s="37"/>
      <c r="FJ58" s="37"/>
      <c r="FK58" s="37"/>
      <c r="FL58" s="81">
        <f t="shared" si="4"/>
        <v>0</v>
      </c>
      <c r="FM58" s="37"/>
      <c r="FN58" s="37"/>
      <c r="FO58" s="37"/>
      <c r="FP58" s="37"/>
      <c r="FQ58" s="37"/>
      <c r="FR58" s="37"/>
      <c r="FS58" s="37"/>
      <c r="FT58" s="37"/>
      <c r="FU58" s="37"/>
      <c r="FV58" s="37"/>
      <c r="FW58" s="37"/>
      <c r="FX58" s="37"/>
      <c r="FY58" s="37"/>
      <c r="FZ58" s="37"/>
      <c r="GA58" s="37"/>
      <c r="GB58" s="37"/>
      <c r="GC58" s="37"/>
      <c r="GD58" s="37"/>
      <c r="GE58" s="37"/>
      <c r="GF58" s="37"/>
      <c r="GG58" s="37"/>
      <c r="GH58" s="37"/>
      <c r="GI58" s="37"/>
      <c r="GJ58" s="37"/>
      <c r="GK58" s="37"/>
      <c r="GL58" s="37"/>
      <c r="GM58" s="37"/>
      <c r="GN58" s="37"/>
      <c r="GO58" s="37"/>
      <c r="GP58" s="37"/>
      <c r="GQ58" s="37"/>
      <c r="GR58" s="37"/>
      <c r="GS58" s="81">
        <f t="shared" si="5"/>
        <v>0</v>
      </c>
      <c r="GT58" s="37"/>
      <c r="GU58" s="37"/>
      <c r="GV58" s="37"/>
      <c r="GW58" s="37"/>
      <c r="GX58" s="37"/>
      <c r="GY58" s="37"/>
      <c r="GZ58" s="37"/>
      <c r="HA58" s="37"/>
      <c r="HB58" s="37"/>
      <c r="HC58" s="37"/>
      <c r="HD58" s="37"/>
      <c r="HE58" s="37"/>
      <c r="HF58" s="37"/>
      <c r="HG58" s="37"/>
      <c r="HH58" s="37"/>
      <c r="HI58" s="37"/>
      <c r="HJ58" s="37"/>
      <c r="HK58" s="37"/>
      <c r="HL58" s="37"/>
      <c r="HM58" s="37"/>
      <c r="HN58" s="37"/>
      <c r="HO58" s="37"/>
      <c r="HP58" s="37"/>
      <c r="HQ58" s="37"/>
      <c r="HR58" s="37"/>
      <c r="HS58" s="37"/>
      <c r="HT58" s="37"/>
      <c r="HU58" s="37"/>
      <c r="HV58" s="37"/>
      <c r="HW58" s="37"/>
      <c r="HX58" s="37"/>
      <c r="HY58" s="37"/>
      <c r="HZ58" s="81">
        <f t="shared" si="6"/>
        <v>0</v>
      </c>
    </row>
    <row r="59" spans="1:234" ht="15" customHeight="1">
      <c r="A59" s="440"/>
      <c r="B59" s="91" t="s">
        <v>678</v>
      </c>
      <c r="C59" s="124">
        <v>41517</v>
      </c>
      <c r="D59" s="207"/>
      <c r="E59" s="216"/>
      <c r="F59" s="216"/>
      <c r="G59" s="216"/>
      <c r="H59" s="216"/>
      <c r="I59" s="216"/>
      <c r="J59" s="216"/>
      <c r="K59" s="216"/>
      <c r="L59" s="216"/>
      <c r="M59" s="216"/>
      <c r="N59" s="216"/>
      <c r="O59" s="216"/>
      <c r="P59" s="216"/>
      <c r="Q59" s="216"/>
      <c r="R59" s="216"/>
      <c r="S59" s="216"/>
      <c r="T59" s="216"/>
      <c r="U59" s="216"/>
      <c r="V59" s="216"/>
      <c r="W59" s="216"/>
      <c r="X59" s="216"/>
      <c r="Y59" s="216"/>
      <c r="Z59" s="216"/>
      <c r="AA59" s="225"/>
      <c r="AB59" s="216"/>
      <c r="AC59" s="216"/>
      <c r="AD59" s="216"/>
      <c r="AE59" s="216"/>
      <c r="AF59" s="216"/>
      <c r="AG59" s="216"/>
      <c r="AH59" s="216"/>
      <c r="AI59" s="216"/>
      <c r="AJ59" s="81">
        <f t="shared" si="0"/>
        <v>0</v>
      </c>
      <c r="AK59" s="37"/>
      <c r="AL59" s="37"/>
      <c r="AM59" s="37"/>
      <c r="AN59" s="37"/>
      <c r="AO59" s="37"/>
      <c r="AP59" s="37"/>
      <c r="AQ59" s="37"/>
      <c r="AR59" s="37"/>
      <c r="AS59" s="37"/>
      <c r="AT59" s="37"/>
      <c r="AU59" s="37"/>
      <c r="AV59" s="37"/>
      <c r="AW59" s="37"/>
      <c r="AX59" s="37"/>
      <c r="AY59" s="37"/>
      <c r="AZ59" s="37"/>
      <c r="BA59" s="37"/>
      <c r="BB59" s="37"/>
      <c r="BC59" s="37"/>
      <c r="BD59" s="37"/>
      <c r="BE59" s="37"/>
      <c r="BF59" s="37"/>
      <c r="BG59" s="37"/>
      <c r="BH59" s="37"/>
      <c r="BI59" s="37"/>
      <c r="BJ59" s="37"/>
      <c r="BK59" s="37"/>
      <c r="BL59" s="37"/>
      <c r="BM59" s="37"/>
      <c r="BN59" s="37"/>
      <c r="BO59" s="37"/>
      <c r="BP59" s="37"/>
      <c r="BQ59" s="81">
        <f t="shared" si="1"/>
        <v>0</v>
      </c>
      <c r="BR59" s="37"/>
      <c r="BS59" s="37"/>
      <c r="BT59" s="37"/>
      <c r="BU59" s="37"/>
      <c r="BV59" s="37"/>
      <c r="BW59" s="37"/>
      <c r="BX59" s="37"/>
      <c r="BY59" s="37"/>
      <c r="BZ59" s="37"/>
      <c r="CA59" s="37"/>
      <c r="CB59" s="37"/>
      <c r="CC59" s="37"/>
      <c r="CD59" s="37"/>
      <c r="CE59" s="37"/>
      <c r="CF59" s="37"/>
      <c r="CG59" s="37"/>
      <c r="CH59" s="37"/>
      <c r="CI59" s="37"/>
      <c r="CJ59" s="37"/>
      <c r="CK59" s="37"/>
      <c r="CL59" s="37"/>
      <c r="CM59" s="37"/>
      <c r="CN59" s="37"/>
      <c r="CO59" s="37"/>
      <c r="CP59" s="37"/>
      <c r="CQ59" s="37"/>
      <c r="CR59" s="37"/>
      <c r="CS59" s="37"/>
      <c r="CT59" s="37"/>
      <c r="CU59" s="37"/>
      <c r="CV59" s="37"/>
      <c r="CW59" s="37"/>
      <c r="CX59" s="81">
        <f t="shared" si="2"/>
        <v>0</v>
      </c>
      <c r="CY59" s="37"/>
      <c r="CZ59" s="37"/>
      <c r="DA59" s="37"/>
      <c r="DB59" s="37"/>
      <c r="DC59" s="37"/>
      <c r="DD59" s="37"/>
      <c r="DE59" s="37"/>
      <c r="DF59" s="37"/>
      <c r="DG59" s="37"/>
      <c r="DH59" s="37"/>
      <c r="DI59" s="37"/>
      <c r="DJ59" s="37"/>
      <c r="DK59" s="37"/>
      <c r="DL59" s="37"/>
      <c r="DM59" s="37"/>
      <c r="DN59" s="37"/>
      <c r="DO59" s="37"/>
      <c r="DP59" s="37"/>
      <c r="DQ59" s="37"/>
      <c r="DR59" s="37"/>
      <c r="DS59" s="37"/>
      <c r="DT59" s="37"/>
      <c r="DU59" s="37"/>
      <c r="DV59" s="37"/>
      <c r="DW59" s="37"/>
      <c r="DX59" s="37"/>
      <c r="DY59" s="37"/>
      <c r="DZ59" s="37"/>
      <c r="EA59" s="37"/>
      <c r="EB59" s="37"/>
      <c r="EC59" s="37"/>
      <c r="ED59" s="37"/>
      <c r="EE59" s="81">
        <f t="shared" si="3"/>
        <v>0</v>
      </c>
      <c r="EF59" s="37"/>
      <c r="EG59" s="37"/>
      <c r="EH59" s="37"/>
      <c r="EI59" s="37"/>
      <c r="EJ59" s="37"/>
      <c r="EK59" s="37"/>
      <c r="EL59" s="37"/>
      <c r="EM59" s="37"/>
      <c r="EN59" s="37"/>
      <c r="EO59" s="37"/>
      <c r="EP59" s="37"/>
      <c r="EQ59" s="37"/>
      <c r="ER59" s="37"/>
      <c r="ES59" s="37"/>
      <c r="ET59" s="37"/>
      <c r="EU59" s="37"/>
      <c r="EV59" s="37"/>
      <c r="EW59" s="37"/>
      <c r="EX59" s="37"/>
      <c r="EY59" s="37"/>
      <c r="EZ59" s="37"/>
      <c r="FA59" s="37"/>
      <c r="FB59" s="37"/>
      <c r="FC59" s="37"/>
      <c r="FD59" s="37"/>
      <c r="FE59" s="37"/>
      <c r="FF59" s="37"/>
      <c r="FG59" s="37"/>
      <c r="FH59" s="37"/>
      <c r="FI59" s="37"/>
      <c r="FJ59" s="37"/>
      <c r="FK59" s="37"/>
      <c r="FL59" s="81">
        <f t="shared" si="4"/>
        <v>0</v>
      </c>
      <c r="FM59" s="37"/>
      <c r="FN59" s="37"/>
      <c r="FO59" s="37"/>
      <c r="FP59" s="37"/>
      <c r="FQ59" s="37"/>
      <c r="FR59" s="37"/>
      <c r="FS59" s="37"/>
      <c r="FT59" s="37"/>
      <c r="FU59" s="37"/>
      <c r="FV59" s="37"/>
      <c r="FW59" s="37"/>
      <c r="FX59" s="37"/>
      <c r="FY59" s="37"/>
      <c r="FZ59" s="37"/>
      <c r="GA59" s="37"/>
      <c r="GB59" s="37"/>
      <c r="GC59" s="37"/>
      <c r="GD59" s="37"/>
      <c r="GE59" s="37"/>
      <c r="GF59" s="37"/>
      <c r="GG59" s="37"/>
      <c r="GH59" s="37"/>
      <c r="GI59" s="37"/>
      <c r="GJ59" s="37"/>
      <c r="GK59" s="37"/>
      <c r="GL59" s="37"/>
      <c r="GM59" s="37"/>
      <c r="GN59" s="37"/>
      <c r="GO59" s="37"/>
      <c r="GP59" s="37"/>
      <c r="GQ59" s="37"/>
      <c r="GR59" s="37"/>
      <c r="GS59" s="81">
        <f t="shared" si="5"/>
        <v>0</v>
      </c>
      <c r="GT59" s="37"/>
      <c r="GU59" s="37"/>
      <c r="GV59" s="37"/>
      <c r="GW59" s="37"/>
      <c r="GX59" s="37"/>
      <c r="GY59" s="37"/>
      <c r="GZ59" s="37"/>
      <c r="HA59" s="37"/>
      <c r="HB59" s="37"/>
      <c r="HC59" s="37"/>
      <c r="HD59" s="37"/>
      <c r="HE59" s="37"/>
      <c r="HF59" s="37"/>
      <c r="HG59" s="37"/>
      <c r="HH59" s="37"/>
      <c r="HI59" s="37"/>
      <c r="HJ59" s="37"/>
      <c r="HK59" s="37"/>
      <c r="HL59" s="37"/>
      <c r="HM59" s="37"/>
      <c r="HN59" s="37"/>
      <c r="HO59" s="37"/>
      <c r="HP59" s="37"/>
      <c r="HQ59" s="37"/>
      <c r="HR59" s="37"/>
      <c r="HS59" s="37"/>
      <c r="HT59" s="37"/>
      <c r="HU59" s="37"/>
      <c r="HV59" s="37"/>
      <c r="HW59" s="37"/>
      <c r="HX59" s="37"/>
      <c r="HY59" s="37"/>
      <c r="HZ59" s="81">
        <f t="shared" si="6"/>
        <v>0</v>
      </c>
    </row>
    <row r="60" spans="1:234" ht="15" customHeight="1">
      <c r="A60" s="440"/>
      <c r="B60" s="91" t="s">
        <v>679</v>
      </c>
      <c r="C60" s="124">
        <v>41547</v>
      </c>
      <c r="D60" s="207"/>
      <c r="E60" s="216"/>
      <c r="F60" s="216"/>
      <c r="G60" s="216"/>
      <c r="H60" s="216"/>
      <c r="I60" s="216"/>
      <c r="J60" s="216"/>
      <c r="K60" s="216"/>
      <c r="L60" s="216"/>
      <c r="M60" s="216"/>
      <c r="N60" s="216"/>
      <c r="O60" s="216"/>
      <c r="P60" s="216"/>
      <c r="Q60" s="216"/>
      <c r="R60" s="216"/>
      <c r="S60" s="216"/>
      <c r="T60" s="216"/>
      <c r="U60" s="216"/>
      <c r="V60" s="216"/>
      <c r="W60" s="216"/>
      <c r="X60" s="216"/>
      <c r="Y60" s="216"/>
      <c r="Z60" s="216"/>
      <c r="AA60" s="225"/>
      <c r="AB60" s="216"/>
      <c r="AC60" s="216"/>
      <c r="AD60" s="216"/>
      <c r="AE60" s="216"/>
      <c r="AF60" s="216"/>
      <c r="AG60" s="216"/>
      <c r="AH60" s="216"/>
      <c r="AI60" s="216"/>
      <c r="AJ60" s="81">
        <f t="shared" si="0"/>
        <v>0</v>
      </c>
      <c r="AK60" s="37"/>
      <c r="AL60" s="37"/>
      <c r="AM60" s="37"/>
      <c r="AN60" s="37"/>
      <c r="AO60" s="37"/>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37"/>
      <c r="BN60" s="37"/>
      <c r="BO60" s="37"/>
      <c r="BP60" s="37"/>
      <c r="BQ60" s="81">
        <f t="shared" si="1"/>
        <v>0</v>
      </c>
      <c r="BR60" s="37"/>
      <c r="BS60" s="37"/>
      <c r="BT60" s="37"/>
      <c r="BU60" s="37"/>
      <c r="BV60" s="37"/>
      <c r="BW60" s="37"/>
      <c r="BX60" s="37"/>
      <c r="BY60" s="37"/>
      <c r="BZ60" s="37"/>
      <c r="CA60" s="37"/>
      <c r="CB60" s="37"/>
      <c r="CC60" s="37"/>
      <c r="CD60" s="37"/>
      <c r="CE60" s="37"/>
      <c r="CF60" s="37"/>
      <c r="CG60" s="37"/>
      <c r="CH60" s="37"/>
      <c r="CI60" s="37"/>
      <c r="CJ60" s="37"/>
      <c r="CK60" s="37"/>
      <c r="CL60" s="37"/>
      <c r="CM60" s="37"/>
      <c r="CN60" s="37"/>
      <c r="CO60" s="37"/>
      <c r="CP60" s="37"/>
      <c r="CQ60" s="37"/>
      <c r="CR60" s="37"/>
      <c r="CS60" s="37"/>
      <c r="CT60" s="37"/>
      <c r="CU60" s="37"/>
      <c r="CV60" s="37"/>
      <c r="CW60" s="37"/>
      <c r="CX60" s="81">
        <f t="shared" si="2"/>
        <v>0</v>
      </c>
      <c r="CY60" s="37"/>
      <c r="CZ60" s="37"/>
      <c r="DA60" s="37"/>
      <c r="DB60" s="37"/>
      <c r="DC60" s="37"/>
      <c r="DD60" s="37"/>
      <c r="DE60" s="37"/>
      <c r="DF60" s="37"/>
      <c r="DG60" s="37"/>
      <c r="DH60" s="37"/>
      <c r="DI60" s="37"/>
      <c r="DJ60" s="37"/>
      <c r="DK60" s="37"/>
      <c r="DL60" s="37"/>
      <c r="DM60" s="37"/>
      <c r="DN60" s="37"/>
      <c r="DO60" s="37"/>
      <c r="DP60" s="37"/>
      <c r="DQ60" s="37"/>
      <c r="DR60" s="37"/>
      <c r="DS60" s="37"/>
      <c r="DT60" s="37"/>
      <c r="DU60" s="37"/>
      <c r="DV60" s="37"/>
      <c r="DW60" s="37"/>
      <c r="DX60" s="37"/>
      <c r="DY60" s="37"/>
      <c r="DZ60" s="37"/>
      <c r="EA60" s="37"/>
      <c r="EB60" s="37"/>
      <c r="EC60" s="37"/>
      <c r="ED60" s="37"/>
      <c r="EE60" s="81">
        <f t="shared" si="3"/>
        <v>0</v>
      </c>
      <c r="EF60" s="37"/>
      <c r="EG60" s="37"/>
      <c r="EH60" s="37"/>
      <c r="EI60" s="37"/>
      <c r="EJ60" s="37"/>
      <c r="EK60" s="37"/>
      <c r="EL60" s="37"/>
      <c r="EM60" s="37"/>
      <c r="EN60" s="37"/>
      <c r="EO60" s="37"/>
      <c r="EP60" s="37"/>
      <c r="EQ60" s="37"/>
      <c r="ER60" s="37"/>
      <c r="ES60" s="37"/>
      <c r="ET60" s="37"/>
      <c r="EU60" s="37"/>
      <c r="EV60" s="37"/>
      <c r="EW60" s="37"/>
      <c r="EX60" s="37"/>
      <c r="EY60" s="37"/>
      <c r="EZ60" s="37"/>
      <c r="FA60" s="37"/>
      <c r="FB60" s="37"/>
      <c r="FC60" s="37"/>
      <c r="FD60" s="37"/>
      <c r="FE60" s="37"/>
      <c r="FF60" s="37"/>
      <c r="FG60" s="37"/>
      <c r="FH60" s="37"/>
      <c r="FI60" s="37"/>
      <c r="FJ60" s="37"/>
      <c r="FK60" s="37"/>
      <c r="FL60" s="81">
        <f t="shared" si="4"/>
        <v>0</v>
      </c>
      <c r="FM60" s="37"/>
      <c r="FN60" s="37"/>
      <c r="FO60" s="37"/>
      <c r="FP60" s="37"/>
      <c r="FQ60" s="37"/>
      <c r="FR60" s="37"/>
      <c r="FS60" s="37"/>
      <c r="FT60" s="37"/>
      <c r="FU60" s="37"/>
      <c r="FV60" s="37"/>
      <c r="FW60" s="37"/>
      <c r="FX60" s="37"/>
      <c r="FY60" s="37"/>
      <c r="FZ60" s="37"/>
      <c r="GA60" s="37"/>
      <c r="GB60" s="37"/>
      <c r="GC60" s="37"/>
      <c r="GD60" s="37"/>
      <c r="GE60" s="37"/>
      <c r="GF60" s="37"/>
      <c r="GG60" s="37"/>
      <c r="GH60" s="37"/>
      <c r="GI60" s="37"/>
      <c r="GJ60" s="37"/>
      <c r="GK60" s="37"/>
      <c r="GL60" s="37"/>
      <c r="GM60" s="37"/>
      <c r="GN60" s="37"/>
      <c r="GO60" s="37"/>
      <c r="GP60" s="37"/>
      <c r="GQ60" s="37"/>
      <c r="GR60" s="37"/>
      <c r="GS60" s="81">
        <f t="shared" si="5"/>
        <v>0</v>
      </c>
      <c r="GT60" s="37"/>
      <c r="GU60" s="37"/>
      <c r="GV60" s="37"/>
      <c r="GW60" s="37"/>
      <c r="GX60" s="37"/>
      <c r="GY60" s="37"/>
      <c r="GZ60" s="37"/>
      <c r="HA60" s="37"/>
      <c r="HB60" s="37"/>
      <c r="HC60" s="37"/>
      <c r="HD60" s="37"/>
      <c r="HE60" s="37"/>
      <c r="HF60" s="37"/>
      <c r="HG60" s="37"/>
      <c r="HH60" s="37"/>
      <c r="HI60" s="37"/>
      <c r="HJ60" s="37"/>
      <c r="HK60" s="37"/>
      <c r="HL60" s="37"/>
      <c r="HM60" s="37"/>
      <c r="HN60" s="37"/>
      <c r="HO60" s="37"/>
      <c r="HP60" s="37"/>
      <c r="HQ60" s="37"/>
      <c r="HR60" s="37"/>
      <c r="HS60" s="37"/>
      <c r="HT60" s="37"/>
      <c r="HU60" s="37"/>
      <c r="HV60" s="37"/>
      <c r="HW60" s="37"/>
      <c r="HX60" s="37"/>
      <c r="HY60" s="37"/>
      <c r="HZ60" s="81">
        <f t="shared" si="6"/>
        <v>0</v>
      </c>
    </row>
    <row r="61" spans="1:234" ht="15" customHeight="1">
      <c r="A61" s="440"/>
      <c r="B61" s="91" t="s">
        <v>680</v>
      </c>
      <c r="C61" s="124">
        <v>41578</v>
      </c>
      <c r="D61" s="207"/>
      <c r="E61" s="216"/>
      <c r="F61" s="216"/>
      <c r="G61" s="216"/>
      <c r="H61" s="216"/>
      <c r="I61" s="216"/>
      <c r="J61" s="216"/>
      <c r="K61" s="216"/>
      <c r="L61" s="216"/>
      <c r="M61" s="216"/>
      <c r="N61" s="216"/>
      <c r="O61" s="216"/>
      <c r="P61" s="216"/>
      <c r="Q61" s="216"/>
      <c r="R61" s="216"/>
      <c r="S61" s="216"/>
      <c r="T61" s="216"/>
      <c r="U61" s="216"/>
      <c r="V61" s="216"/>
      <c r="W61" s="216"/>
      <c r="X61" s="216"/>
      <c r="Y61" s="216"/>
      <c r="Z61" s="216"/>
      <c r="AA61" s="225"/>
      <c r="AB61" s="216"/>
      <c r="AC61" s="216"/>
      <c r="AD61" s="216"/>
      <c r="AE61" s="216"/>
      <c r="AF61" s="216"/>
      <c r="AG61" s="216"/>
      <c r="AH61" s="216"/>
      <c r="AI61" s="216"/>
      <c r="AJ61" s="81">
        <f t="shared" si="0"/>
        <v>0</v>
      </c>
      <c r="AK61" s="37"/>
      <c r="AL61" s="37"/>
      <c r="AM61" s="37"/>
      <c r="AN61" s="37"/>
      <c r="AO61" s="37"/>
      <c r="AP61" s="37"/>
      <c r="AQ61" s="37"/>
      <c r="AR61" s="37"/>
      <c r="AS61" s="37"/>
      <c r="AT61" s="37"/>
      <c r="AU61" s="37"/>
      <c r="AV61" s="37"/>
      <c r="AW61" s="37"/>
      <c r="AX61" s="37"/>
      <c r="AY61" s="37"/>
      <c r="AZ61" s="37"/>
      <c r="BA61" s="37"/>
      <c r="BB61" s="37"/>
      <c r="BC61" s="37"/>
      <c r="BD61" s="37"/>
      <c r="BE61" s="37"/>
      <c r="BF61" s="37"/>
      <c r="BG61" s="37"/>
      <c r="BH61" s="37"/>
      <c r="BI61" s="37"/>
      <c r="BJ61" s="37"/>
      <c r="BK61" s="37"/>
      <c r="BL61" s="37"/>
      <c r="BM61" s="37"/>
      <c r="BN61" s="37"/>
      <c r="BO61" s="37"/>
      <c r="BP61" s="37"/>
      <c r="BQ61" s="81">
        <f t="shared" si="1"/>
        <v>0</v>
      </c>
      <c r="BR61" s="37"/>
      <c r="BS61" s="37"/>
      <c r="BT61" s="37"/>
      <c r="BU61" s="37"/>
      <c r="BV61" s="37"/>
      <c r="BW61" s="37"/>
      <c r="BX61" s="37"/>
      <c r="BY61" s="37"/>
      <c r="BZ61" s="37"/>
      <c r="CA61" s="37"/>
      <c r="CB61" s="37"/>
      <c r="CC61" s="37"/>
      <c r="CD61" s="37"/>
      <c r="CE61" s="37"/>
      <c r="CF61" s="37"/>
      <c r="CG61" s="37"/>
      <c r="CH61" s="37"/>
      <c r="CI61" s="37"/>
      <c r="CJ61" s="37"/>
      <c r="CK61" s="37"/>
      <c r="CL61" s="37"/>
      <c r="CM61" s="37"/>
      <c r="CN61" s="37"/>
      <c r="CO61" s="37"/>
      <c r="CP61" s="37"/>
      <c r="CQ61" s="37"/>
      <c r="CR61" s="37"/>
      <c r="CS61" s="37"/>
      <c r="CT61" s="37"/>
      <c r="CU61" s="37"/>
      <c r="CV61" s="37"/>
      <c r="CW61" s="37"/>
      <c r="CX61" s="81">
        <f t="shared" si="2"/>
        <v>0</v>
      </c>
      <c r="CY61" s="37"/>
      <c r="CZ61" s="37"/>
      <c r="DA61" s="37"/>
      <c r="DB61" s="37"/>
      <c r="DC61" s="37"/>
      <c r="DD61" s="37"/>
      <c r="DE61" s="37"/>
      <c r="DF61" s="37"/>
      <c r="DG61" s="37"/>
      <c r="DH61" s="37"/>
      <c r="DI61" s="37"/>
      <c r="DJ61" s="37"/>
      <c r="DK61" s="37"/>
      <c r="DL61" s="37"/>
      <c r="DM61" s="37"/>
      <c r="DN61" s="37"/>
      <c r="DO61" s="37"/>
      <c r="DP61" s="37"/>
      <c r="DQ61" s="37"/>
      <c r="DR61" s="37"/>
      <c r="DS61" s="37"/>
      <c r="DT61" s="37"/>
      <c r="DU61" s="37"/>
      <c r="DV61" s="37"/>
      <c r="DW61" s="37"/>
      <c r="DX61" s="37"/>
      <c r="DY61" s="37"/>
      <c r="DZ61" s="37"/>
      <c r="EA61" s="37"/>
      <c r="EB61" s="37"/>
      <c r="EC61" s="37"/>
      <c r="ED61" s="37"/>
      <c r="EE61" s="81">
        <f t="shared" si="3"/>
        <v>0</v>
      </c>
      <c r="EF61" s="37"/>
      <c r="EG61" s="37"/>
      <c r="EH61" s="37"/>
      <c r="EI61" s="37"/>
      <c r="EJ61" s="37"/>
      <c r="EK61" s="37"/>
      <c r="EL61" s="37"/>
      <c r="EM61" s="37"/>
      <c r="EN61" s="37"/>
      <c r="EO61" s="37"/>
      <c r="EP61" s="37"/>
      <c r="EQ61" s="37"/>
      <c r="ER61" s="37"/>
      <c r="ES61" s="37"/>
      <c r="ET61" s="37"/>
      <c r="EU61" s="37"/>
      <c r="EV61" s="37"/>
      <c r="EW61" s="37"/>
      <c r="EX61" s="37"/>
      <c r="EY61" s="37"/>
      <c r="EZ61" s="37"/>
      <c r="FA61" s="37"/>
      <c r="FB61" s="37"/>
      <c r="FC61" s="37"/>
      <c r="FD61" s="37"/>
      <c r="FE61" s="37"/>
      <c r="FF61" s="37"/>
      <c r="FG61" s="37"/>
      <c r="FH61" s="37"/>
      <c r="FI61" s="37"/>
      <c r="FJ61" s="37"/>
      <c r="FK61" s="37"/>
      <c r="FL61" s="81">
        <f t="shared" si="4"/>
        <v>0</v>
      </c>
      <c r="FM61" s="37"/>
      <c r="FN61" s="37"/>
      <c r="FO61" s="37"/>
      <c r="FP61" s="37"/>
      <c r="FQ61" s="37"/>
      <c r="FR61" s="37"/>
      <c r="FS61" s="37"/>
      <c r="FT61" s="37"/>
      <c r="FU61" s="37"/>
      <c r="FV61" s="37"/>
      <c r="FW61" s="37"/>
      <c r="FX61" s="37"/>
      <c r="FY61" s="37"/>
      <c r="FZ61" s="37"/>
      <c r="GA61" s="37"/>
      <c r="GB61" s="37"/>
      <c r="GC61" s="37"/>
      <c r="GD61" s="37"/>
      <c r="GE61" s="37"/>
      <c r="GF61" s="37"/>
      <c r="GG61" s="37"/>
      <c r="GH61" s="37"/>
      <c r="GI61" s="37"/>
      <c r="GJ61" s="37"/>
      <c r="GK61" s="37"/>
      <c r="GL61" s="37"/>
      <c r="GM61" s="37"/>
      <c r="GN61" s="37"/>
      <c r="GO61" s="37"/>
      <c r="GP61" s="37"/>
      <c r="GQ61" s="37"/>
      <c r="GR61" s="37"/>
      <c r="GS61" s="81">
        <f t="shared" si="5"/>
        <v>0</v>
      </c>
      <c r="GT61" s="37"/>
      <c r="GU61" s="37"/>
      <c r="GV61" s="37"/>
      <c r="GW61" s="37"/>
      <c r="GX61" s="37"/>
      <c r="GY61" s="37"/>
      <c r="GZ61" s="37"/>
      <c r="HA61" s="37"/>
      <c r="HB61" s="37"/>
      <c r="HC61" s="37"/>
      <c r="HD61" s="37"/>
      <c r="HE61" s="37"/>
      <c r="HF61" s="37"/>
      <c r="HG61" s="37"/>
      <c r="HH61" s="37"/>
      <c r="HI61" s="37"/>
      <c r="HJ61" s="37"/>
      <c r="HK61" s="37"/>
      <c r="HL61" s="37"/>
      <c r="HM61" s="37"/>
      <c r="HN61" s="37"/>
      <c r="HO61" s="37"/>
      <c r="HP61" s="37"/>
      <c r="HQ61" s="37"/>
      <c r="HR61" s="37"/>
      <c r="HS61" s="37"/>
      <c r="HT61" s="37"/>
      <c r="HU61" s="37"/>
      <c r="HV61" s="37"/>
      <c r="HW61" s="37"/>
      <c r="HX61" s="37"/>
      <c r="HY61" s="37"/>
      <c r="HZ61" s="81">
        <f t="shared" si="6"/>
        <v>0</v>
      </c>
    </row>
    <row r="62" spans="1:234" ht="15" customHeight="1">
      <c r="A62" s="440"/>
      <c r="B62" s="91" t="s">
        <v>681</v>
      </c>
      <c r="C62" s="124">
        <v>41608</v>
      </c>
      <c r="D62" s="207"/>
      <c r="E62" s="216"/>
      <c r="F62" s="216"/>
      <c r="G62" s="216"/>
      <c r="H62" s="216"/>
      <c r="I62" s="216"/>
      <c r="J62" s="216"/>
      <c r="K62" s="216"/>
      <c r="L62" s="216"/>
      <c r="M62" s="216"/>
      <c r="N62" s="216"/>
      <c r="O62" s="216"/>
      <c r="P62" s="216"/>
      <c r="Q62" s="216"/>
      <c r="R62" s="216"/>
      <c r="S62" s="216"/>
      <c r="T62" s="216"/>
      <c r="U62" s="216"/>
      <c r="V62" s="216"/>
      <c r="W62" s="216"/>
      <c r="X62" s="216"/>
      <c r="Y62" s="216"/>
      <c r="Z62" s="216"/>
      <c r="AA62" s="225"/>
      <c r="AB62" s="216"/>
      <c r="AC62" s="216"/>
      <c r="AD62" s="216"/>
      <c r="AE62" s="216"/>
      <c r="AF62" s="216"/>
      <c r="AG62" s="216"/>
      <c r="AH62" s="216"/>
      <c r="AI62" s="216"/>
      <c r="AJ62" s="81">
        <f t="shared" si="0"/>
        <v>0</v>
      </c>
      <c r="AK62" s="37"/>
      <c r="AL62" s="37"/>
      <c r="AM62" s="37"/>
      <c r="AN62" s="37"/>
      <c r="AO62" s="37"/>
      <c r="AP62" s="37"/>
      <c r="AQ62" s="37"/>
      <c r="AR62" s="37"/>
      <c r="AS62" s="37"/>
      <c r="AT62" s="37"/>
      <c r="AU62" s="37"/>
      <c r="AV62" s="37"/>
      <c r="AW62" s="37"/>
      <c r="AX62" s="37"/>
      <c r="AY62" s="37"/>
      <c r="AZ62" s="37"/>
      <c r="BA62" s="37"/>
      <c r="BB62" s="37"/>
      <c r="BC62" s="37"/>
      <c r="BD62" s="37"/>
      <c r="BE62" s="37"/>
      <c r="BF62" s="37"/>
      <c r="BG62" s="37"/>
      <c r="BH62" s="37"/>
      <c r="BI62" s="37"/>
      <c r="BJ62" s="37"/>
      <c r="BK62" s="37"/>
      <c r="BL62" s="37"/>
      <c r="BM62" s="37"/>
      <c r="BN62" s="37"/>
      <c r="BO62" s="37"/>
      <c r="BP62" s="37"/>
      <c r="BQ62" s="81">
        <f t="shared" si="1"/>
        <v>0</v>
      </c>
      <c r="BR62" s="37"/>
      <c r="BS62" s="37"/>
      <c r="BT62" s="37"/>
      <c r="BU62" s="37"/>
      <c r="BV62" s="37"/>
      <c r="BW62" s="37"/>
      <c r="BX62" s="37"/>
      <c r="BY62" s="37"/>
      <c r="BZ62" s="37"/>
      <c r="CA62" s="37"/>
      <c r="CB62" s="37"/>
      <c r="CC62" s="37"/>
      <c r="CD62" s="37"/>
      <c r="CE62" s="37"/>
      <c r="CF62" s="37"/>
      <c r="CG62" s="37"/>
      <c r="CH62" s="37"/>
      <c r="CI62" s="37"/>
      <c r="CJ62" s="37"/>
      <c r="CK62" s="37"/>
      <c r="CL62" s="37"/>
      <c r="CM62" s="37"/>
      <c r="CN62" s="37"/>
      <c r="CO62" s="37"/>
      <c r="CP62" s="37"/>
      <c r="CQ62" s="37"/>
      <c r="CR62" s="37"/>
      <c r="CS62" s="37"/>
      <c r="CT62" s="37"/>
      <c r="CU62" s="37"/>
      <c r="CV62" s="37"/>
      <c r="CW62" s="37"/>
      <c r="CX62" s="81">
        <f t="shared" si="2"/>
        <v>0</v>
      </c>
      <c r="CY62" s="37"/>
      <c r="CZ62" s="37"/>
      <c r="DA62" s="37"/>
      <c r="DB62" s="37"/>
      <c r="DC62" s="37"/>
      <c r="DD62" s="37"/>
      <c r="DE62" s="37"/>
      <c r="DF62" s="37"/>
      <c r="DG62" s="37"/>
      <c r="DH62" s="37"/>
      <c r="DI62" s="37"/>
      <c r="DJ62" s="37"/>
      <c r="DK62" s="37"/>
      <c r="DL62" s="37"/>
      <c r="DM62" s="37"/>
      <c r="DN62" s="37"/>
      <c r="DO62" s="37"/>
      <c r="DP62" s="37"/>
      <c r="DQ62" s="37"/>
      <c r="DR62" s="37"/>
      <c r="DS62" s="37"/>
      <c r="DT62" s="37"/>
      <c r="DU62" s="37"/>
      <c r="DV62" s="37"/>
      <c r="DW62" s="37"/>
      <c r="DX62" s="37"/>
      <c r="DY62" s="37"/>
      <c r="DZ62" s="37"/>
      <c r="EA62" s="37"/>
      <c r="EB62" s="37"/>
      <c r="EC62" s="37"/>
      <c r="ED62" s="37"/>
      <c r="EE62" s="81">
        <f t="shared" si="3"/>
        <v>0</v>
      </c>
      <c r="EF62" s="37"/>
      <c r="EG62" s="37"/>
      <c r="EH62" s="37"/>
      <c r="EI62" s="37"/>
      <c r="EJ62" s="37"/>
      <c r="EK62" s="37"/>
      <c r="EL62" s="37"/>
      <c r="EM62" s="37"/>
      <c r="EN62" s="37"/>
      <c r="EO62" s="37"/>
      <c r="EP62" s="37"/>
      <c r="EQ62" s="37"/>
      <c r="ER62" s="37"/>
      <c r="ES62" s="37"/>
      <c r="ET62" s="37"/>
      <c r="EU62" s="37"/>
      <c r="EV62" s="37"/>
      <c r="EW62" s="37"/>
      <c r="EX62" s="37"/>
      <c r="EY62" s="37"/>
      <c r="EZ62" s="37"/>
      <c r="FA62" s="37"/>
      <c r="FB62" s="37"/>
      <c r="FC62" s="37"/>
      <c r="FD62" s="37"/>
      <c r="FE62" s="37"/>
      <c r="FF62" s="37"/>
      <c r="FG62" s="37"/>
      <c r="FH62" s="37"/>
      <c r="FI62" s="37"/>
      <c r="FJ62" s="37"/>
      <c r="FK62" s="37"/>
      <c r="FL62" s="81">
        <f t="shared" si="4"/>
        <v>0</v>
      </c>
      <c r="FM62" s="37"/>
      <c r="FN62" s="37"/>
      <c r="FO62" s="37"/>
      <c r="FP62" s="37"/>
      <c r="FQ62" s="37"/>
      <c r="FR62" s="37"/>
      <c r="FS62" s="37"/>
      <c r="FT62" s="37"/>
      <c r="FU62" s="37"/>
      <c r="FV62" s="37"/>
      <c r="FW62" s="37"/>
      <c r="FX62" s="37"/>
      <c r="FY62" s="37"/>
      <c r="FZ62" s="37"/>
      <c r="GA62" s="37"/>
      <c r="GB62" s="37"/>
      <c r="GC62" s="37"/>
      <c r="GD62" s="37"/>
      <c r="GE62" s="37"/>
      <c r="GF62" s="37"/>
      <c r="GG62" s="37"/>
      <c r="GH62" s="37"/>
      <c r="GI62" s="37"/>
      <c r="GJ62" s="37"/>
      <c r="GK62" s="37"/>
      <c r="GL62" s="37"/>
      <c r="GM62" s="37"/>
      <c r="GN62" s="37"/>
      <c r="GO62" s="37"/>
      <c r="GP62" s="37"/>
      <c r="GQ62" s="37"/>
      <c r="GR62" s="37"/>
      <c r="GS62" s="81">
        <f t="shared" si="5"/>
        <v>0</v>
      </c>
      <c r="GT62" s="37"/>
      <c r="GU62" s="37"/>
      <c r="GV62" s="37"/>
      <c r="GW62" s="37"/>
      <c r="GX62" s="37"/>
      <c r="GY62" s="37"/>
      <c r="GZ62" s="37"/>
      <c r="HA62" s="37"/>
      <c r="HB62" s="37"/>
      <c r="HC62" s="37"/>
      <c r="HD62" s="37"/>
      <c r="HE62" s="37"/>
      <c r="HF62" s="37"/>
      <c r="HG62" s="37"/>
      <c r="HH62" s="37"/>
      <c r="HI62" s="37"/>
      <c r="HJ62" s="37"/>
      <c r="HK62" s="37"/>
      <c r="HL62" s="37"/>
      <c r="HM62" s="37"/>
      <c r="HN62" s="37"/>
      <c r="HO62" s="37"/>
      <c r="HP62" s="37"/>
      <c r="HQ62" s="37"/>
      <c r="HR62" s="37"/>
      <c r="HS62" s="37"/>
      <c r="HT62" s="37"/>
      <c r="HU62" s="37"/>
      <c r="HV62" s="37"/>
      <c r="HW62" s="37"/>
      <c r="HX62" s="37"/>
      <c r="HY62" s="37"/>
      <c r="HZ62" s="81">
        <f t="shared" si="6"/>
        <v>0</v>
      </c>
    </row>
    <row r="63" spans="1:234" ht="15" customHeight="1">
      <c r="A63" s="440"/>
      <c r="B63" s="91" t="s">
        <v>673</v>
      </c>
      <c r="C63" s="124">
        <v>41639</v>
      </c>
      <c r="D63" s="207"/>
      <c r="E63" s="216"/>
      <c r="F63" s="216"/>
      <c r="G63" s="216"/>
      <c r="H63" s="216"/>
      <c r="I63" s="216"/>
      <c r="J63" s="216"/>
      <c r="K63" s="216"/>
      <c r="L63" s="216"/>
      <c r="M63" s="216"/>
      <c r="N63" s="216"/>
      <c r="O63" s="216"/>
      <c r="P63" s="216"/>
      <c r="Q63" s="216"/>
      <c r="R63" s="216"/>
      <c r="S63" s="216"/>
      <c r="T63" s="216"/>
      <c r="U63" s="216"/>
      <c r="V63" s="216"/>
      <c r="W63" s="216"/>
      <c r="X63" s="216"/>
      <c r="Y63" s="216"/>
      <c r="Z63" s="216"/>
      <c r="AA63" s="225"/>
      <c r="AB63" s="216"/>
      <c r="AC63" s="216"/>
      <c r="AD63" s="216"/>
      <c r="AE63" s="216"/>
      <c r="AF63" s="216"/>
      <c r="AG63" s="216"/>
      <c r="AH63" s="216"/>
      <c r="AI63" s="216"/>
      <c r="AJ63" s="81">
        <f t="shared" si="0"/>
        <v>0</v>
      </c>
      <c r="AK63" s="37"/>
      <c r="AL63" s="37"/>
      <c r="AM63" s="37"/>
      <c r="AN63" s="37"/>
      <c r="AO63" s="37"/>
      <c r="AP63" s="37"/>
      <c r="AQ63" s="37"/>
      <c r="AR63" s="37"/>
      <c r="AS63" s="37"/>
      <c r="AT63" s="37"/>
      <c r="AU63" s="37"/>
      <c r="AV63" s="37"/>
      <c r="AW63" s="37"/>
      <c r="AX63" s="37"/>
      <c r="AY63" s="37"/>
      <c r="AZ63" s="37"/>
      <c r="BA63" s="37"/>
      <c r="BB63" s="37"/>
      <c r="BC63" s="37"/>
      <c r="BD63" s="37"/>
      <c r="BE63" s="37"/>
      <c r="BF63" s="37"/>
      <c r="BG63" s="37"/>
      <c r="BH63" s="37"/>
      <c r="BI63" s="37"/>
      <c r="BJ63" s="37"/>
      <c r="BK63" s="37"/>
      <c r="BL63" s="37"/>
      <c r="BM63" s="37"/>
      <c r="BN63" s="37"/>
      <c r="BO63" s="37"/>
      <c r="BP63" s="37"/>
      <c r="BQ63" s="81">
        <f t="shared" si="1"/>
        <v>0</v>
      </c>
      <c r="BR63" s="37"/>
      <c r="BS63" s="37"/>
      <c r="BT63" s="37"/>
      <c r="BU63" s="37"/>
      <c r="BV63" s="37"/>
      <c r="BW63" s="37"/>
      <c r="BX63" s="37"/>
      <c r="BY63" s="37"/>
      <c r="BZ63" s="37"/>
      <c r="CA63" s="37"/>
      <c r="CB63" s="37"/>
      <c r="CC63" s="37"/>
      <c r="CD63" s="37"/>
      <c r="CE63" s="37"/>
      <c r="CF63" s="37"/>
      <c r="CG63" s="37"/>
      <c r="CH63" s="37"/>
      <c r="CI63" s="37"/>
      <c r="CJ63" s="37"/>
      <c r="CK63" s="37"/>
      <c r="CL63" s="37"/>
      <c r="CM63" s="37"/>
      <c r="CN63" s="37"/>
      <c r="CO63" s="37"/>
      <c r="CP63" s="37"/>
      <c r="CQ63" s="37"/>
      <c r="CR63" s="37"/>
      <c r="CS63" s="37"/>
      <c r="CT63" s="37"/>
      <c r="CU63" s="37"/>
      <c r="CV63" s="37"/>
      <c r="CW63" s="37"/>
      <c r="CX63" s="81">
        <f t="shared" si="2"/>
        <v>0</v>
      </c>
      <c r="CY63" s="37"/>
      <c r="CZ63" s="37"/>
      <c r="DA63" s="37"/>
      <c r="DB63" s="37"/>
      <c r="DC63" s="37"/>
      <c r="DD63" s="37"/>
      <c r="DE63" s="37"/>
      <c r="DF63" s="37"/>
      <c r="DG63" s="37"/>
      <c r="DH63" s="37"/>
      <c r="DI63" s="37"/>
      <c r="DJ63" s="37"/>
      <c r="DK63" s="37"/>
      <c r="DL63" s="37"/>
      <c r="DM63" s="37"/>
      <c r="DN63" s="37"/>
      <c r="DO63" s="37"/>
      <c r="DP63" s="37"/>
      <c r="DQ63" s="37"/>
      <c r="DR63" s="37"/>
      <c r="DS63" s="37"/>
      <c r="DT63" s="37"/>
      <c r="DU63" s="37"/>
      <c r="DV63" s="37"/>
      <c r="DW63" s="37"/>
      <c r="DX63" s="37"/>
      <c r="DY63" s="37"/>
      <c r="DZ63" s="37"/>
      <c r="EA63" s="37"/>
      <c r="EB63" s="37"/>
      <c r="EC63" s="37"/>
      <c r="ED63" s="37"/>
      <c r="EE63" s="81">
        <f t="shared" si="3"/>
        <v>0</v>
      </c>
      <c r="EF63" s="37"/>
      <c r="EG63" s="37"/>
      <c r="EH63" s="37"/>
      <c r="EI63" s="37"/>
      <c r="EJ63" s="37"/>
      <c r="EK63" s="37"/>
      <c r="EL63" s="37"/>
      <c r="EM63" s="37"/>
      <c r="EN63" s="37"/>
      <c r="EO63" s="37"/>
      <c r="EP63" s="37"/>
      <c r="EQ63" s="37"/>
      <c r="ER63" s="37"/>
      <c r="ES63" s="37"/>
      <c r="ET63" s="37"/>
      <c r="EU63" s="37"/>
      <c r="EV63" s="37"/>
      <c r="EW63" s="37"/>
      <c r="EX63" s="37"/>
      <c r="EY63" s="37"/>
      <c r="EZ63" s="37"/>
      <c r="FA63" s="37"/>
      <c r="FB63" s="37"/>
      <c r="FC63" s="37"/>
      <c r="FD63" s="37"/>
      <c r="FE63" s="37"/>
      <c r="FF63" s="37"/>
      <c r="FG63" s="37"/>
      <c r="FH63" s="37"/>
      <c r="FI63" s="37"/>
      <c r="FJ63" s="37"/>
      <c r="FK63" s="37"/>
      <c r="FL63" s="81">
        <f t="shared" si="4"/>
        <v>0</v>
      </c>
      <c r="FM63" s="37"/>
      <c r="FN63" s="37"/>
      <c r="FO63" s="37"/>
      <c r="FP63" s="37"/>
      <c r="FQ63" s="37"/>
      <c r="FR63" s="37"/>
      <c r="FS63" s="37"/>
      <c r="FT63" s="37"/>
      <c r="FU63" s="37"/>
      <c r="FV63" s="37"/>
      <c r="FW63" s="37"/>
      <c r="FX63" s="37"/>
      <c r="FY63" s="37"/>
      <c r="FZ63" s="37"/>
      <c r="GA63" s="37"/>
      <c r="GB63" s="37"/>
      <c r="GC63" s="37"/>
      <c r="GD63" s="37"/>
      <c r="GE63" s="37"/>
      <c r="GF63" s="37"/>
      <c r="GG63" s="37"/>
      <c r="GH63" s="37"/>
      <c r="GI63" s="37"/>
      <c r="GJ63" s="37"/>
      <c r="GK63" s="37"/>
      <c r="GL63" s="37"/>
      <c r="GM63" s="37"/>
      <c r="GN63" s="37"/>
      <c r="GO63" s="37"/>
      <c r="GP63" s="37"/>
      <c r="GQ63" s="37"/>
      <c r="GR63" s="37"/>
      <c r="GS63" s="81">
        <f t="shared" si="5"/>
        <v>0</v>
      </c>
      <c r="GT63" s="37"/>
      <c r="GU63" s="37"/>
      <c r="GV63" s="37"/>
      <c r="GW63" s="37"/>
      <c r="GX63" s="37"/>
      <c r="GY63" s="37"/>
      <c r="GZ63" s="37"/>
      <c r="HA63" s="37"/>
      <c r="HB63" s="37"/>
      <c r="HC63" s="37"/>
      <c r="HD63" s="37"/>
      <c r="HE63" s="37"/>
      <c r="HF63" s="37"/>
      <c r="HG63" s="37"/>
      <c r="HH63" s="37"/>
      <c r="HI63" s="37"/>
      <c r="HJ63" s="37"/>
      <c r="HK63" s="37"/>
      <c r="HL63" s="37"/>
      <c r="HM63" s="37"/>
      <c r="HN63" s="37"/>
      <c r="HO63" s="37"/>
      <c r="HP63" s="37"/>
      <c r="HQ63" s="37"/>
      <c r="HR63" s="37"/>
      <c r="HS63" s="37"/>
      <c r="HT63" s="37"/>
      <c r="HU63" s="37"/>
      <c r="HV63" s="37"/>
      <c r="HW63" s="37"/>
      <c r="HX63" s="37"/>
      <c r="HY63" s="37"/>
      <c r="HZ63" s="81">
        <f t="shared" si="6"/>
        <v>0</v>
      </c>
    </row>
    <row r="64" spans="1:234" ht="15" customHeight="1">
      <c r="A64" s="440"/>
      <c r="B64" s="91" t="s">
        <v>670</v>
      </c>
      <c r="C64" s="124">
        <v>41670</v>
      </c>
      <c r="D64" s="207"/>
      <c r="E64" s="216"/>
      <c r="F64" s="216"/>
      <c r="G64" s="216"/>
      <c r="H64" s="216"/>
      <c r="I64" s="216"/>
      <c r="J64" s="216"/>
      <c r="K64" s="216"/>
      <c r="L64" s="216"/>
      <c r="M64" s="216"/>
      <c r="N64" s="216"/>
      <c r="O64" s="216"/>
      <c r="P64" s="216"/>
      <c r="Q64" s="216"/>
      <c r="R64" s="216"/>
      <c r="S64" s="216"/>
      <c r="T64" s="216"/>
      <c r="U64" s="216"/>
      <c r="V64" s="216"/>
      <c r="W64" s="216"/>
      <c r="X64" s="216"/>
      <c r="Y64" s="216"/>
      <c r="Z64" s="216"/>
      <c r="AA64" s="225"/>
      <c r="AB64" s="216"/>
      <c r="AC64" s="216"/>
      <c r="AD64" s="216"/>
      <c r="AE64" s="216"/>
      <c r="AF64" s="216"/>
      <c r="AG64" s="216"/>
      <c r="AH64" s="216"/>
      <c r="AI64" s="216"/>
      <c r="AJ64" s="81">
        <f t="shared" si="0"/>
        <v>0</v>
      </c>
      <c r="AK64" s="37"/>
      <c r="AL64" s="37"/>
      <c r="AM64" s="37"/>
      <c r="AN64" s="37"/>
      <c r="AO64" s="37"/>
      <c r="AP64" s="37"/>
      <c r="AQ64" s="37"/>
      <c r="AR64" s="37"/>
      <c r="AS64" s="37"/>
      <c r="AT64" s="37"/>
      <c r="AU64" s="37"/>
      <c r="AV64" s="37"/>
      <c r="AW64" s="37"/>
      <c r="AX64" s="37"/>
      <c r="AY64" s="37"/>
      <c r="AZ64" s="37"/>
      <c r="BA64" s="37"/>
      <c r="BB64" s="37"/>
      <c r="BC64" s="37"/>
      <c r="BD64" s="37"/>
      <c r="BE64" s="37"/>
      <c r="BF64" s="37"/>
      <c r="BG64" s="37"/>
      <c r="BH64" s="37"/>
      <c r="BI64" s="37"/>
      <c r="BJ64" s="37"/>
      <c r="BK64" s="37"/>
      <c r="BL64" s="37"/>
      <c r="BM64" s="37"/>
      <c r="BN64" s="37"/>
      <c r="BO64" s="37"/>
      <c r="BP64" s="37"/>
      <c r="BQ64" s="81">
        <f t="shared" si="1"/>
        <v>0</v>
      </c>
      <c r="BR64" s="37"/>
      <c r="BS64" s="37"/>
      <c r="BT64" s="37"/>
      <c r="BU64" s="37"/>
      <c r="BV64" s="37"/>
      <c r="BW64" s="37"/>
      <c r="BX64" s="37"/>
      <c r="BY64" s="37"/>
      <c r="BZ64" s="37"/>
      <c r="CA64" s="37"/>
      <c r="CB64" s="37"/>
      <c r="CC64" s="37"/>
      <c r="CD64" s="37"/>
      <c r="CE64" s="37"/>
      <c r="CF64" s="37"/>
      <c r="CG64" s="37"/>
      <c r="CH64" s="37"/>
      <c r="CI64" s="37"/>
      <c r="CJ64" s="37"/>
      <c r="CK64" s="37"/>
      <c r="CL64" s="37"/>
      <c r="CM64" s="37"/>
      <c r="CN64" s="37"/>
      <c r="CO64" s="37"/>
      <c r="CP64" s="37"/>
      <c r="CQ64" s="37"/>
      <c r="CR64" s="37"/>
      <c r="CS64" s="37"/>
      <c r="CT64" s="37"/>
      <c r="CU64" s="37"/>
      <c r="CV64" s="37"/>
      <c r="CW64" s="37"/>
      <c r="CX64" s="81">
        <f t="shared" si="2"/>
        <v>0</v>
      </c>
      <c r="CY64" s="37"/>
      <c r="CZ64" s="37"/>
      <c r="DA64" s="37"/>
      <c r="DB64" s="37"/>
      <c r="DC64" s="37"/>
      <c r="DD64" s="37"/>
      <c r="DE64" s="37"/>
      <c r="DF64" s="37"/>
      <c r="DG64" s="37"/>
      <c r="DH64" s="37"/>
      <c r="DI64" s="37"/>
      <c r="DJ64" s="37"/>
      <c r="DK64" s="37"/>
      <c r="DL64" s="37"/>
      <c r="DM64" s="37"/>
      <c r="DN64" s="37"/>
      <c r="DO64" s="37"/>
      <c r="DP64" s="37"/>
      <c r="DQ64" s="37"/>
      <c r="DR64" s="37"/>
      <c r="DS64" s="37"/>
      <c r="DT64" s="37"/>
      <c r="DU64" s="37"/>
      <c r="DV64" s="37"/>
      <c r="DW64" s="37"/>
      <c r="DX64" s="37"/>
      <c r="DY64" s="37"/>
      <c r="DZ64" s="37"/>
      <c r="EA64" s="37"/>
      <c r="EB64" s="37"/>
      <c r="EC64" s="37"/>
      <c r="ED64" s="37"/>
      <c r="EE64" s="81">
        <f t="shared" si="3"/>
        <v>0</v>
      </c>
      <c r="EF64" s="37"/>
      <c r="EG64" s="37"/>
      <c r="EH64" s="37"/>
      <c r="EI64" s="37"/>
      <c r="EJ64" s="37"/>
      <c r="EK64" s="37"/>
      <c r="EL64" s="37"/>
      <c r="EM64" s="37"/>
      <c r="EN64" s="37"/>
      <c r="EO64" s="37"/>
      <c r="EP64" s="37"/>
      <c r="EQ64" s="37"/>
      <c r="ER64" s="37"/>
      <c r="ES64" s="37"/>
      <c r="ET64" s="37"/>
      <c r="EU64" s="37"/>
      <c r="EV64" s="37"/>
      <c r="EW64" s="37"/>
      <c r="EX64" s="37"/>
      <c r="EY64" s="37"/>
      <c r="EZ64" s="37"/>
      <c r="FA64" s="37"/>
      <c r="FB64" s="37"/>
      <c r="FC64" s="37"/>
      <c r="FD64" s="37"/>
      <c r="FE64" s="37"/>
      <c r="FF64" s="37"/>
      <c r="FG64" s="37"/>
      <c r="FH64" s="37"/>
      <c r="FI64" s="37"/>
      <c r="FJ64" s="37"/>
      <c r="FK64" s="37"/>
      <c r="FL64" s="81">
        <f t="shared" si="4"/>
        <v>0</v>
      </c>
      <c r="FM64" s="37"/>
      <c r="FN64" s="37"/>
      <c r="FO64" s="37"/>
      <c r="FP64" s="37"/>
      <c r="FQ64" s="37"/>
      <c r="FR64" s="37"/>
      <c r="FS64" s="37"/>
      <c r="FT64" s="37"/>
      <c r="FU64" s="37"/>
      <c r="FV64" s="37"/>
      <c r="FW64" s="37"/>
      <c r="FX64" s="37"/>
      <c r="FY64" s="37"/>
      <c r="FZ64" s="37"/>
      <c r="GA64" s="37"/>
      <c r="GB64" s="37"/>
      <c r="GC64" s="37"/>
      <c r="GD64" s="37"/>
      <c r="GE64" s="37"/>
      <c r="GF64" s="37"/>
      <c r="GG64" s="37"/>
      <c r="GH64" s="37"/>
      <c r="GI64" s="37"/>
      <c r="GJ64" s="37"/>
      <c r="GK64" s="37"/>
      <c r="GL64" s="37"/>
      <c r="GM64" s="37"/>
      <c r="GN64" s="37"/>
      <c r="GO64" s="37"/>
      <c r="GP64" s="37"/>
      <c r="GQ64" s="37"/>
      <c r="GR64" s="37"/>
      <c r="GS64" s="81">
        <f t="shared" si="5"/>
        <v>0</v>
      </c>
      <c r="GT64" s="37"/>
      <c r="GU64" s="37"/>
      <c r="GV64" s="37"/>
      <c r="GW64" s="37"/>
      <c r="GX64" s="37"/>
      <c r="GY64" s="37"/>
      <c r="GZ64" s="37"/>
      <c r="HA64" s="37"/>
      <c r="HB64" s="37"/>
      <c r="HC64" s="37"/>
      <c r="HD64" s="37"/>
      <c r="HE64" s="37"/>
      <c r="HF64" s="37"/>
      <c r="HG64" s="37"/>
      <c r="HH64" s="37"/>
      <c r="HI64" s="37"/>
      <c r="HJ64" s="37"/>
      <c r="HK64" s="37"/>
      <c r="HL64" s="37"/>
      <c r="HM64" s="37"/>
      <c r="HN64" s="37"/>
      <c r="HO64" s="37"/>
      <c r="HP64" s="37"/>
      <c r="HQ64" s="37"/>
      <c r="HR64" s="37"/>
      <c r="HS64" s="37"/>
      <c r="HT64" s="37"/>
      <c r="HU64" s="37"/>
      <c r="HV64" s="37"/>
      <c r="HW64" s="37"/>
      <c r="HX64" s="37"/>
      <c r="HY64" s="37"/>
      <c r="HZ64" s="81">
        <f t="shared" si="6"/>
        <v>0</v>
      </c>
    </row>
    <row r="65" spans="1:234" ht="15" customHeight="1">
      <c r="A65" s="440"/>
      <c r="B65" s="91" t="s">
        <v>671</v>
      </c>
      <c r="C65" s="124">
        <v>41698</v>
      </c>
      <c r="D65" s="207"/>
      <c r="E65" s="216"/>
      <c r="F65" s="216"/>
      <c r="G65" s="216"/>
      <c r="H65" s="216"/>
      <c r="I65" s="216"/>
      <c r="J65" s="216"/>
      <c r="K65" s="216"/>
      <c r="L65" s="216"/>
      <c r="M65" s="216"/>
      <c r="N65" s="216"/>
      <c r="O65" s="216"/>
      <c r="P65" s="216"/>
      <c r="Q65" s="216"/>
      <c r="R65" s="216"/>
      <c r="S65" s="216"/>
      <c r="T65" s="216"/>
      <c r="U65" s="216"/>
      <c r="V65" s="216"/>
      <c r="W65" s="216"/>
      <c r="X65" s="216"/>
      <c r="Y65" s="216"/>
      <c r="Z65" s="216"/>
      <c r="AA65" s="225"/>
      <c r="AB65" s="216"/>
      <c r="AC65" s="216"/>
      <c r="AD65" s="216"/>
      <c r="AE65" s="216"/>
      <c r="AF65" s="216"/>
      <c r="AG65" s="216"/>
      <c r="AH65" s="216"/>
      <c r="AI65" s="216"/>
      <c r="AJ65" s="81">
        <f t="shared" si="0"/>
        <v>0</v>
      </c>
      <c r="AK65" s="37"/>
      <c r="AL65" s="37"/>
      <c r="AM65" s="37"/>
      <c r="AN65" s="37"/>
      <c r="AO65" s="37"/>
      <c r="AP65" s="37"/>
      <c r="AQ65" s="37"/>
      <c r="AR65" s="37"/>
      <c r="AS65" s="37"/>
      <c r="AT65" s="37"/>
      <c r="AU65" s="37"/>
      <c r="AV65" s="37"/>
      <c r="AW65" s="37"/>
      <c r="AX65" s="37"/>
      <c r="AY65" s="37"/>
      <c r="AZ65" s="37"/>
      <c r="BA65" s="37"/>
      <c r="BB65" s="37"/>
      <c r="BC65" s="37"/>
      <c r="BD65" s="37"/>
      <c r="BE65" s="37"/>
      <c r="BF65" s="37"/>
      <c r="BG65" s="37"/>
      <c r="BH65" s="37"/>
      <c r="BI65" s="37"/>
      <c r="BJ65" s="37"/>
      <c r="BK65" s="37"/>
      <c r="BL65" s="37"/>
      <c r="BM65" s="37"/>
      <c r="BN65" s="37"/>
      <c r="BO65" s="37"/>
      <c r="BP65" s="37"/>
      <c r="BQ65" s="81">
        <f t="shared" si="1"/>
        <v>0</v>
      </c>
      <c r="BR65" s="37"/>
      <c r="BS65" s="37"/>
      <c r="BT65" s="37"/>
      <c r="BU65" s="37"/>
      <c r="BV65" s="37"/>
      <c r="BW65" s="37"/>
      <c r="BX65" s="37"/>
      <c r="BY65" s="37"/>
      <c r="BZ65" s="37"/>
      <c r="CA65" s="37"/>
      <c r="CB65" s="37"/>
      <c r="CC65" s="37"/>
      <c r="CD65" s="37"/>
      <c r="CE65" s="37"/>
      <c r="CF65" s="37"/>
      <c r="CG65" s="37"/>
      <c r="CH65" s="37"/>
      <c r="CI65" s="37"/>
      <c r="CJ65" s="37"/>
      <c r="CK65" s="37"/>
      <c r="CL65" s="37"/>
      <c r="CM65" s="37"/>
      <c r="CN65" s="37"/>
      <c r="CO65" s="37"/>
      <c r="CP65" s="37"/>
      <c r="CQ65" s="37"/>
      <c r="CR65" s="37"/>
      <c r="CS65" s="37"/>
      <c r="CT65" s="37"/>
      <c r="CU65" s="37"/>
      <c r="CV65" s="37"/>
      <c r="CW65" s="37"/>
      <c r="CX65" s="81">
        <f t="shared" si="2"/>
        <v>0</v>
      </c>
      <c r="CY65" s="37"/>
      <c r="CZ65" s="37"/>
      <c r="DA65" s="37"/>
      <c r="DB65" s="37"/>
      <c r="DC65" s="37"/>
      <c r="DD65" s="37"/>
      <c r="DE65" s="37"/>
      <c r="DF65" s="37"/>
      <c r="DG65" s="37"/>
      <c r="DH65" s="37"/>
      <c r="DI65" s="37"/>
      <c r="DJ65" s="37"/>
      <c r="DK65" s="37"/>
      <c r="DL65" s="37"/>
      <c r="DM65" s="37"/>
      <c r="DN65" s="37"/>
      <c r="DO65" s="37"/>
      <c r="DP65" s="37"/>
      <c r="DQ65" s="37"/>
      <c r="DR65" s="37"/>
      <c r="DS65" s="37"/>
      <c r="DT65" s="37"/>
      <c r="DU65" s="37"/>
      <c r="DV65" s="37"/>
      <c r="DW65" s="37"/>
      <c r="DX65" s="37"/>
      <c r="DY65" s="37"/>
      <c r="DZ65" s="37"/>
      <c r="EA65" s="37"/>
      <c r="EB65" s="37"/>
      <c r="EC65" s="37"/>
      <c r="ED65" s="37"/>
      <c r="EE65" s="81">
        <f t="shared" si="3"/>
        <v>0</v>
      </c>
      <c r="EF65" s="37"/>
      <c r="EG65" s="37"/>
      <c r="EH65" s="37"/>
      <c r="EI65" s="37"/>
      <c r="EJ65" s="37"/>
      <c r="EK65" s="37"/>
      <c r="EL65" s="37"/>
      <c r="EM65" s="37"/>
      <c r="EN65" s="37"/>
      <c r="EO65" s="37"/>
      <c r="EP65" s="37"/>
      <c r="EQ65" s="37"/>
      <c r="ER65" s="37"/>
      <c r="ES65" s="37"/>
      <c r="ET65" s="37"/>
      <c r="EU65" s="37"/>
      <c r="EV65" s="37"/>
      <c r="EW65" s="37"/>
      <c r="EX65" s="37"/>
      <c r="EY65" s="37"/>
      <c r="EZ65" s="37"/>
      <c r="FA65" s="37"/>
      <c r="FB65" s="37"/>
      <c r="FC65" s="37"/>
      <c r="FD65" s="37"/>
      <c r="FE65" s="37"/>
      <c r="FF65" s="37"/>
      <c r="FG65" s="37"/>
      <c r="FH65" s="37"/>
      <c r="FI65" s="37"/>
      <c r="FJ65" s="37"/>
      <c r="FK65" s="37"/>
      <c r="FL65" s="81">
        <f t="shared" si="4"/>
        <v>0</v>
      </c>
      <c r="FM65" s="37"/>
      <c r="FN65" s="37"/>
      <c r="FO65" s="37"/>
      <c r="FP65" s="37"/>
      <c r="FQ65" s="37"/>
      <c r="FR65" s="37"/>
      <c r="FS65" s="37"/>
      <c r="FT65" s="37"/>
      <c r="FU65" s="37"/>
      <c r="FV65" s="37"/>
      <c r="FW65" s="37"/>
      <c r="FX65" s="37"/>
      <c r="FY65" s="37"/>
      <c r="FZ65" s="37"/>
      <c r="GA65" s="37"/>
      <c r="GB65" s="37"/>
      <c r="GC65" s="37"/>
      <c r="GD65" s="37"/>
      <c r="GE65" s="37"/>
      <c r="GF65" s="37"/>
      <c r="GG65" s="37"/>
      <c r="GH65" s="37"/>
      <c r="GI65" s="37"/>
      <c r="GJ65" s="37"/>
      <c r="GK65" s="37"/>
      <c r="GL65" s="37"/>
      <c r="GM65" s="37"/>
      <c r="GN65" s="37"/>
      <c r="GO65" s="37"/>
      <c r="GP65" s="37"/>
      <c r="GQ65" s="37"/>
      <c r="GR65" s="37"/>
      <c r="GS65" s="81">
        <f t="shared" si="5"/>
        <v>0</v>
      </c>
      <c r="GT65" s="37"/>
      <c r="GU65" s="37"/>
      <c r="GV65" s="37"/>
      <c r="GW65" s="37"/>
      <c r="GX65" s="37"/>
      <c r="GY65" s="37"/>
      <c r="GZ65" s="37"/>
      <c r="HA65" s="37"/>
      <c r="HB65" s="37"/>
      <c r="HC65" s="37"/>
      <c r="HD65" s="37"/>
      <c r="HE65" s="37"/>
      <c r="HF65" s="37"/>
      <c r="HG65" s="37"/>
      <c r="HH65" s="37"/>
      <c r="HI65" s="37"/>
      <c r="HJ65" s="37"/>
      <c r="HK65" s="37"/>
      <c r="HL65" s="37"/>
      <c r="HM65" s="37"/>
      <c r="HN65" s="37"/>
      <c r="HO65" s="37"/>
      <c r="HP65" s="37"/>
      <c r="HQ65" s="37"/>
      <c r="HR65" s="37"/>
      <c r="HS65" s="37"/>
      <c r="HT65" s="37"/>
      <c r="HU65" s="37"/>
      <c r="HV65" s="37"/>
      <c r="HW65" s="37"/>
      <c r="HX65" s="37"/>
      <c r="HY65" s="37"/>
      <c r="HZ65" s="81">
        <f t="shared" si="6"/>
        <v>0</v>
      </c>
    </row>
    <row r="66" spans="1:234" ht="15" customHeight="1" thickBot="1">
      <c r="A66" s="440"/>
      <c r="B66" s="91" t="s">
        <v>672</v>
      </c>
      <c r="C66" s="125">
        <v>41729</v>
      </c>
      <c r="D66" s="208"/>
      <c r="E66" s="217"/>
      <c r="F66" s="217"/>
      <c r="G66" s="217"/>
      <c r="H66" s="217"/>
      <c r="I66" s="217"/>
      <c r="J66" s="217"/>
      <c r="K66" s="217"/>
      <c r="L66" s="217"/>
      <c r="M66" s="217"/>
      <c r="N66" s="217"/>
      <c r="O66" s="217"/>
      <c r="P66" s="217"/>
      <c r="Q66" s="217"/>
      <c r="R66" s="217"/>
      <c r="S66" s="217"/>
      <c r="T66" s="217"/>
      <c r="U66" s="217"/>
      <c r="V66" s="217"/>
      <c r="W66" s="217"/>
      <c r="X66" s="217"/>
      <c r="Y66" s="217"/>
      <c r="Z66" s="217"/>
      <c r="AA66" s="226"/>
      <c r="AB66" s="217"/>
      <c r="AC66" s="217"/>
      <c r="AD66" s="217"/>
      <c r="AE66" s="217"/>
      <c r="AF66" s="217"/>
      <c r="AG66" s="217"/>
      <c r="AH66" s="217"/>
      <c r="AI66" s="217"/>
      <c r="AJ66" s="84">
        <f t="shared" si="0"/>
        <v>0</v>
      </c>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84">
        <f t="shared" si="1"/>
        <v>0</v>
      </c>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84">
        <f t="shared" si="2"/>
        <v>0</v>
      </c>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84">
        <f t="shared" si="3"/>
        <v>0</v>
      </c>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84">
        <f t="shared" si="4"/>
        <v>0</v>
      </c>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84">
        <f t="shared" si="5"/>
        <v>0</v>
      </c>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84">
        <f t="shared" si="6"/>
        <v>0</v>
      </c>
    </row>
    <row r="67" spans="1:234" ht="15" customHeight="1" thickTop="1">
      <c r="A67" s="440"/>
      <c r="B67" s="93" t="s">
        <v>674</v>
      </c>
      <c r="C67" s="123">
        <v>41759</v>
      </c>
      <c r="D67" s="209"/>
      <c r="E67" s="218"/>
      <c r="F67" s="218"/>
      <c r="G67" s="218"/>
      <c r="H67" s="218"/>
      <c r="I67" s="218"/>
      <c r="J67" s="218"/>
      <c r="K67" s="218"/>
      <c r="L67" s="218"/>
      <c r="M67" s="218"/>
      <c r="N67" s="218"/>
      <c r="O67" s="218"/>
      <c r="P67" s="218"/>
      <c r="Q67" s="218"/>
      <c r="R67" s="218"/>
      <c r="S67" s="218"/>
      <c r="T67" s="218"/>
      <c r="U67" s="218"/>
      <c r="V67" s="218"/>
      <c r="W67" s="218"/>
      <c r="X67" s="218"/>
      <c r="Y67" s="218"/>
      <c r="Z67" s="218"/>
      <c r="AA67" s="227"/>
      <c r="AB67" s="218"/>
      <c r="AC67" s="218"/>
      <c r="AD67" s="218"/>
      <c r="AE67" s="218"/>
      <c r="AF67" s="218"/>
      <c r="AG67" s="218"/>
      <c r="AH67" s="218"/>
      <c r="AI67" s="218"/>
      <c r="AJ67" s="83">
        <f t="shared" si="0"/>
        <v>0</v>
      </c>
      <c r="AK67" s="45"/>
      <c r="AL67" s="45"/>
      <c r="AM67" s="45"/>
      <c r="AN67" s="45"/>
      <c r="AO67" s="45"/>
      <c r="AP67" s="45"/>
      <c r="AQ67" s="45"/>
      <c r="AR67" s="45"/>
      <c r="AS67" s="45"/>
      <c r="AT67" s="45"/>
      <c r="AU67" s="45"/>
      <c r="AV67" s="45"/>
      <c r="AW67" s="45"/>
      <c r="AX67" s="45"/>
      <c r="AY67" s="45"/>
      <c r="AZ67" s="45"/>
      <c r="BA67" s="45"/>
      <c r="BB67" s="45"/>
      <c r="BC67" s="45"/>
      <c r="BD67" s="45"/>
      <c r="BE67" s="45"/>
      <c r="BF67" s="45"/>
      <c r="BG67" s="45"/>
      <c r="BH67" s="45"/>
      <c r="BI67" s="45"/>
      <c r="BJ67" s="45"/>
      <c r="BK67" s="45"/>
      <c r="BL67" s="45"/>
      <c r="BM67" s="45"/>
      <c r="BN67" s="45"/>
      <c r="BO67" s="45"/>
      <c r="BP67" s="45"/>
      <c r="BQ67" s="83">
        <f t="shared" si="1"/>
        <v>0</v>
      </c>
      <c r="BR67" s="45"/>
      <c r="BS67" s="45"/>
      <c r="BT67" s="45"/>
      <c r="BU67" s="45"/>
      <c r="BV67" s="45"/>
      <c r="BW67" s="45"/>
      <c r="BX67" s="45"/>
      <c r="BY67" s="45"/>
      <c r="BZ67" s="45"/>
      <c r="CA67" s="45"/>
      <c r="CB67" s="45"/>
      <c r="CC67" s="45"/>
      <c r="CD67" s="45"/>
      <c r="CE67" s="45"/>
      <c r="CF67" s="45"/>
      <c r="CG67" s="45"/>
      <c r="CH67" s="45"/>
      <c r="CI67" s="45"/>
      <c r="CJ67" s="45"/>
      <c r="CK67" s="45"/>
      <c r="CL67" s="45"/>
      <c r="CM67" s="45"/>
      <c r="CN67" s="45"/>
      <c r="CO67" s="45"/>
      <c r="CP67" s="45"/>
      <c r="CQ67" s="45"/>
      <c r="CR67" s="45"/>
      <c r="CS67" s="45"/>
      <c r="CT67" s="45"/>
      <c r="CU67" s="45"/>
      <c r="CV67" s="45"/>
      <c r="CW67" s="45"/>
      <c r="CX67" s="83">
        <f t="shared" si="2"/>
        <v>0</v>
      </c>
      <c r="CY67" s="45"/>
      <c r="CZ67" s="45"/>
      <c r="DA67" s="45"/>
      <c r="DB67" s="45"/>
      <c r="DC67" s="45"/>
      <c r="DD67" s="45"/>
      <c r="DE67" s="45"/>
      <c r="DF67" s="45"/>
      <c r="DG67" s="45"/>
      <c r="DH67" s="45"/>
      <c r="DI67" s="45"/>
      <c r="DJ67" s="45"/>
      <c r="DK67" s="45"/>
      <c r="DL67" s="45"/>
      <c r="DM67" s="45"/>
      <c r="DN67" s="45"/>
      <c r="DO67" s="45"/>
      <c r="DP67" s="45"/>
      <c r="DQ67" s="45"/>
      <c r="DR67" s="45"/>
      <c r="DS67" s="45"/>
      <c r="DT67" s="45"/>
      <c r="DU67" s="45"/>
      <c r="DV67" s="45"/>
      <c r="DW67" s="45"/>
      <c r="DX67" s="45"/>
      <c r="DY67" s="45"/>
      <c r="DZ67" s="45"/>
      <c r="EA67" s="45"/>
      <c r="EB67" s="45"/>
      <c r="EC67" s="45"/>
      <c r="ED67" s="45"/>
      <c r="EE67" s="83">
        <f t="shared" si="3"/>
        <v>0</v>
      </c>
      <c r="EF67" s="45"/>
      <c r="EG67" s="45"/>
      <c r="EH67" s="45"/>
      <c r="EI67" s="45"/>
      <c r="EJ67" s="45"/>
      <c r="EK67" s="45"/>
      <c r="EL67" s="45"/>
      <c r="EM67" s="45"/>
      <c r="EN67" s="45"/>
      <c r="EO67" s="45"/>
      <c r="EP67" s="45"/>
      <c r="EQ67" s="45"/>
      <c r="ER67" s="45"/>
      <c r="ES67" s="45"/>
      <c r="ET67" s="45"/>
      <c r="EU67" s="45"/>
      <c r="EV67" s="45"/>
      <c r="EW67" s="45"/>
      <c r="EX67" s="45"/>
      <c r="EY67" s="45"/>
      <c r="EZ67" s="45"/>
      <c r="FA67" s="45"/>
      <c r="FB67" s="45"/>
      <c r="FC67" s="45"/>
      <c r="FD67" s="45"/>
      <c r="FE67" s="45"/>
      <c r="FF67" s="45"/>
      <c r="FG67" s="45"/>
      <c r="FH67" s="45"/>
      <c r="FI67" s="45"/>
      <c r="FJ67" s="45"/>
      <c r="FK67" s="45"/>
      <c r="FL67" s="83">
        <f t="shared" si="4"/>
        <v>0</v>
      </c>
      <c r="FM67" s="45"/>
      <c r="FN67" s="45"/>
      <c r="FO67" s="45"/>
      <c r="FP67" s="45"/>
      <c r="FQ67" s="45"/>
      <c r="FR67" s="45"/>
      <c r="FS67" s="45"/>
      <c r="FT67" s="45"/>
      <c r="FU67" s="45"/>
      <c r="FV67" s="45"/>
      <c r="FW67" s="45"/>
      <c r="FX67" s="45"/>
      <c r="FY67" s="45"/>
      <c r="FZ67" s="45"/>
      <c r="GA67" s="45"/>
      <c r="GB67" s="45"/>
      <c r="GC67" s="45"/>
      <c r="GD67" s="45"/>
      <c r="GE67" s="45"/>
      <c r="GF67" s="45"/>
      <c r="GG67" s="45"/>
      <c r="GH67" s="45"/>
      <c r="GI67" s="45"/>
      <c r="GJ67" s="45"/>
      <c r="GK67" s="45"/>
      <c r="GL67" s="45"/>
      <c r="GM67" s="45"/>
      <c r="GN67" s="45"/>
      <c r="GO67" s="45"/>
      <c r="GP67" s="45"/>
      <c r="GQ67" s="45"/>
      <c r="GR67" s="45"/>
      <c r="GS67" s="83">
        <f t="shared" si="5"/>
        <v>0</v>
      </c>
      <c r="GT67" s="45"/>
      <c r="GU67" s="45"/>
      <c r="GV67" s="45"/>
      <c r="GW67" s="45"/>
      <c r="GX67" s="45"/>
      <c r="GY67" s="45"/>
      <c r="GZ67" s="45"/>
      <c r="HA67" s="45"/>
      <c r="HB67" s="45"/>
      <c r="HC67" s="45"/>
      <c r="HD67" s="45"/>
      <c r="HE67" s="45"/>
      <c r="HF67" s="45"/>
      <c r="HG67" s="45"/>
      <c r="HH67" s="45"/>
      <c r="HI67" s="45"/>
      <c r="HJ67" s="45"/>
      <c r="HK67" s="45"/>
      <c r="HL67" s="45"/>
      <c r="HM67" s="45"/>
      <c r="HN67" s="45"/>
      <c r="HO67" s="45"/>
      <c r="HP67" s="45"/>
      <c r="HQ67" s="45"/>
      <c r="HR67" s="45"/>
      <c r="HS67" s="45"/>
      <c r="HT67" s="45"/>
      <c r="HU67" s="45"/>
      <c r="HV67" s="45"/>
      <c r="HW67" s="45"/>
      <c r="HX67" s="45"/>
      <c r="HY67" s="45"/>
      <c r="HZ67" s="83">
        <f t="shared" si="6"/>
        <v>0</v>
      </c>
    </row>
    <row r="68" spans="1:234" ht="15" customHeight="1">
      <c r="A68" s="440"/>
      <c r="B68" s="91" t="s">
        <v>675</v>
      </c>
      <c r="C68" s="124">
        <v>41790</v>
      </c>
      <c r="D68" s="207"/>
      <c r="E68" s="216"/>
      <c r="F68" s="216"/>
      <c r="G68" s="216"/>
      <c r="H68" s="216"/>
      <c r="I68" s="216"/>
      <c r="J68" s="216"/>
      <c r="K68" s="216"/>
      <c r="L68" s="216"/>
      <c r="M68" s="216"/>
      <c r="N68" s="216"/>
      <c r="O68" s="216"/>
      <c r="P68" s="216"/>
      <c r="Q68" s="216"/>
      <c r="R68" s="216"/>
      <c r="S68" s="216"/>
      <c r="T68" s="216"/>
      <c r="U68" s="216"/>
      <c r="V68" s="216"/>
      <c r="W68" s="216"/>
      <c r="X68" s="216"/>
      <c r="Y68" s="216"/>
      <c r="Z68" s="216"/>
      <c r="AA68" s="225"/>
      <c r="AB68" s="216"/>
      <c r="AC68" s="216"/>
      <c r="AD68" s="216"/>
      <c r="AE68" s="216"/>
      <c r="AF68" s="216"/>
      <c r="AG68" s="216"/>
      <c r="AH68" s="216"/>
      <c r="AI68" s="216"/>
      <c r="AJ68" s="81">
        <f t="shared" si="0"/>
        <v>0</v>
      </c>
      <c r="AK68" s="37"/>
      <c r="AL68" s="37"/>
      <c r="AM68" s="37"/>
      <c r="AN68" s="37"/>
      <c r="AO68" s="37"/>
      <c r="AP68" s="37"/>
      <c r="AQ68" s="37"/>
      <c r="AR68" s="37"/>
      <c r="AS68" s="37"/>
      <c r="AT68" s="37"/>
      <c r="AU68" s="37"/>
      <c r="AV68" s="37"/>
      <c r="AW68" s="37"/>
      <c r="AX68" s="37"/>
      <c r="AY68" s="37"/>
      <c r="AZ68" s="37"/>
      <c r="BA68" s="37"/>
      <c r="BB68" s="37"/>
      <c r="BC68" s="37"/>
      <c r="BD68" s="37"/>
      <c r="BE68" s="37"/>
      <c r="BF68" s="37"/>
      <c r="BG68" s="37"/>
      <c r="BH68" s="37"/>
      <c r="BI68" s="37"/>
      <c r="BJ68" s="37"/>
      <c r="BK68" s="37"/>
      <c r="BL68" s="37"/>
      <c r="BM68" s="37"/>
      <c r="BN68" s="37"/>
      <c r="BO68" s="37"/>
      <c r="BP68" s="37"/>
      <c r="BQ68" s="81">
        <f t="shared" si="1"/>
        <v>0</v>
      </c>
      <c r="BR68" s="37"/>
      <c r="BS68" s="37"/>
      <c r="BT68" s="37"/>
      <c r="BU68" s="37"/>
      <c r="BV68" s="37"/>
      <c r="BW68" s="37"/>
      <c r="BX68" s="37"/>
      <c r="BY68" s="37"/>
      <c r="BZ68" s="37"/>
      <c r="CA68" s="37"/>
      <c r="CB68" s="37"/>
      <c r="CC68" s="37"/>
      <c r="CD68" s="37"/>
      <c r="CE68" s="37"/>
      <c r="CF68" s="37"/>
      <c r="CG68" s="37"/>
      <c r="CH68" s="37"/>
      <c r="CI68" s="37"/>
      <c r="CJ68" s="37"/>
      <c r="CK68" s="37"/>
      <c r="CL68" s="37"/>
      <c r="CM68" s="37"/>
      <c r="CN68" s="37"/>
      <c r="CO68" s="37"/>
      <c r="CP68" s="37"/>
      <c r="CQ68" s="37"/>
      <c r="CR68" s="37"/>
      <c r="CS68" s="37"/>
      <c r="CT68" s="37"/>
      <c r="CU68" s="37"/>
      <c r="CV68" s="37"/>
      <c r="CW68" s="37"/>
      <c r="CX68" s="81">
        <f t="shared" si="2"/>
        <v>0</v>
      </c>
      <c r="CY68" s="37"/>
      <c r="CZ68" s="37"/>
      <c r="DA68" s="37"/>
      <c r="DB68" s="37"/>
      <c r="DC68" s="37"/>
      <c r="DD68" s="37"/>
      <c r="DE68" s="37"/>
      <c r="DF68" s="37"/>
      <c r="DG68" s="37"/>
      <c r="DH68" s="37"/>
      <c r="DI68" s="37"/>
      <c r="DJ68" s="37"/>
      <c r="DK68" s="37"/>
      <c r="DL68" s="37"/>
      <c r="DM68" s="37"/>
      <c r="DN68" s="37"/>
      <c r="DO68" s="37"/>
      <c r="DP68" s="37"/>
      <c r="DQ68" s="37"/>
      <c r="DR68" s="37"/>
      <c r="DS68" s="37"/>
      <c r="DT68" s="37"/>
      <c r="DU68" s="37"/>
      <c r="DV68" s="37"/>
      <c r="DW68" s="37"/>
      <c r="DX68" s="37"/>
      <c r="DY68" s="37"/>
      <c r="DZ68" s="37"/>
      <c r="EA68" s="37"/>
      <c r="EB68" s="37"/>
      <c r="EC68" s="37"/>
      <c r="ED68" s="37"/>
      <c r="EE68" s="81">
        <f t="shared" si="3"/>
        <v>0</v>
      </c>
      <c r="EF68" s="37"/>
      <c r="EG68" s="37"/>
      <c r="EH68" s="37"/>
      <c r="EI68" s="37"/>
      <c r="EJ68" s="37"/>
      <c r="EK68" s="37"/>
      <c r="EL68" s="37"/>
      <c r="EM68" s="37"/>
      <c r="EN68" s="37"/>
      <c r="EO68" s="37"/>
      <c r="EP68" s="37"/>
      <c r="EQ68" s="37"/>
      <c r="ER68" s="37"/>
      <c r="ES68" s="37"/>
      <c r="ET68" s="37"/>
      <c r="EU68" s="37"/>
      <c r="EV68" s="37"/>
      <c r="EW68" s="37"/>
      <c r="EX68" s="37"/>
      <c r="EY68" s="37"/>
      <c r="EZ68" s="37"/>
      <c r="FA68" s="37"/>
      <c r="FB68" s="37"/>
      <c r="FC68" s="37"/>
      <c r="FD68" s="37"/>
      <c r="FE68" s="37"/>
      <c r="FF68" s="37"/>
      <c r="FG68" s="37"/>
      <c r="FH68" s="37"/>
      <c r="FI68" s="37"/>
      <c r="FJ68" s="37"/>
      <c r="FK68" s="37"/>
      <c r="FL68" s="81">
        <f t="shared" si="4"/>
        <v>0</v>
      </c>
      <c r="FM68" s="37"/>
      <c r="FN68" s="37"/>
      <c r="FO68" s="37"/>
      <c r="FP68" s="37"/>
      <c r="FQ68" s="37"/>
      <c r="FR68" s="37"/>
      <c r="FS68" s="37"/>
      <c r="FT68" s="37"/>
      <c r="FU68" s="37"/>
      <c r="FV68" s="37"/>
      <c r="FW68" s="37"/>
      <c r="FX68" s="37"/>
      <c r="FY68" s="37"/>
      <c r="FZ68" s="37"/>
      <c r="GA68" s="37"/>
      <c r="GB68" s="37"/>
      <c r="GC68" s="37"/>
      <c r="GD68" s="37"/>
      <c r="GE68" s="37"/>
      <c r="GF68" s="37"/>
      <c r="GG68" s="37"/>
      <c r="GH68" s="37"/>
      <c r="GI68" s="37"/>
      <c r="GJ68" s="37"/>
      <c r="GK68" s="37"/>
      <c r="GL68" s="37"/>
      <c r="GM68" s="37"/>
      <c r="GN68" s="37"/>
      <c r="GO68" s="37"/>
      <c r="GP68" s="37"/>
      <c r="GQ68" s="37"/>
      <c r="GR68" s="37"/>
      <c r="GS68" s="81">
        <f t="shared" si="5"/>
        <v>0</v>
      </c>
      <c r="GT68" s="37"/>
      <c r="GU68" s="37"/>
      <c r="GV68" s="37"/>
      <c r="GW68" s="37"/>
      <c r="GX68" s="37"/>
      <c r="GY68" s="37"/>
      <c r="GZ68" s="37"/>
      <c r="HA68" s="37"/>
      <c r="HB68" s="37"/>
      <c r="HC68" s="37"/>
      <c r="HD68" s="37"/>
      <c r="HE68" s="37"/>
      <c r="HF68" s="37"/>
      <c r="HG68" s="37"/>
      <c r="HH68" s="37"/>
      <c r="HI68" s="37"/>
      <c r="HJ68" s="37"/>
      <c r="HK68" s="37"/>
      <c r="HL68" s="37"/>
      <c r="HM68" s="37"/>
      <c r="HN68" s="37"/>
      <c r="HO68" s="37"/>
      <c r="HP68" s="37"/>
      <c r="HQ68" s="37"/>
      <c r="HR68" s="37"/>
      <c r="HS68" s="37"/>
      <c r="HT68" s="37"/>
      <c r="HU68" s="37"/>
      <c r="HV68" s="37"/>
      <c r="HW68" s="37"/>
      <c r="HX68" s="37"/>
      <c r="HY68" s="37"/>
      <c r="HZ68" s="81">
        <f t="shared" si="6"/>
        <v>0</v>
      </c>
    </row>
    <row r="69" spans="1:234" ht="15" customHeight="1">
      <c r="A69" s="440"/>
      <c r="B69" s="91" t="s">
        <v>676</v>
      </c>
      <c r="C69" s="124">
        <v>41820</v>
      </c>
      <c r="D69" s="207"/>
      <c r="E69" s="216"/>
      <c r="F69" s="216"/>
      <c r="G69" s="216"/>
      <c r="H69" s="216"/>
      <c r="I69" s="216"/>
      <c r="J69" s="216"/>
      <c r="K69" s="216"/>
      <c r="L69" s="216"/>
      <c r="M69" s="216"/>
      <c r="N69" s="216"/>
      <c r="O69" s="216"/>
      <c r="P69" s="216"/>
      <c r="Q69" s="216"/>
      <c r="R69" s="216"/>
      <c r="S69" s="216"/>
      <c r="T69" s="216"/>
      <c r="U69" s="216"/>
      <c r="V69" s="216"/>
      <c r="W69" s="216"/>
      <c r="X69" s="216"/>
      <c r="Y69" s="216"/>
      <c r="Z69" s="216"/>
      <c r="AA69" s="225"/>
      <c r="AB69" s="216"/>
      <c r="AC69" s="216"/>
      <c r="AD69" s="216"/>
      <c r="AE69" s="216"/>
      <c r="AF69" s="216"/>
      <c r="AG69" s="216"/>
      <c r="AH69" s="216"/>
      <c r="AI69" s="216"/>
      <c r="AJ69" s="81">
        <f t="shared" si="0"/>
        <v>0</v>
      </c>
      <c r="AK69" s="37"/>
      <c r="AL69" s="37"/>
      <c r="AM69" s="37"/>
      <c r="AN69" s="37"/>
      <c r="AO69" s="37"/>
      <c r="AP69" s="37"/>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37"/>
      <c r="BO69" s="37"/>
      <c r="BP69" s="37"/>
      <c r="BQ69" s="81">
        <f t="shared" si="1"/>
        <v>0</v>
      </c>
      <c r="BR69" s="37"/>
      <c r="BS69" s="37"/>
      <c r="BT69" s="37"/>
      <c r="BU69" s="37"/>
      <c r="BV69" s="37"/>
      <c r="BW69" s="37"/>
      <c r="BX69" s="37"/>
      <c r="BY69" s="37"/>
      <c r="BZ69" s="37"/>
      <c r="CA69" s="37"/>
      <c r="CB69" s="37"/>
      <c r="CC69" s="37"/>
      <c r="CD69" s="37"/>
      <c r="CE69" s="37"/>
      <c r="CF69" s="37"/>
      <c r="CG69" s="37"/>
      <c r="CH69" s="37"/>
      <c r="CI69" s="37"/>
      <c r="CJ69" s="37"/>
      <c r="CK69" s="37"/>
      <c r="CL69" s="37"/>
      <c r="CM69" s="37"/>
      <c r="CN69" s="37"/>
      <c r="CO69" s="37"/>
      <c r="CP69" s="37"/>
      <c r="CQ69" s="37"/>
      <c r="CR69" s="37"/>
      <c r="CS69" s="37"/>
      <c r="CT69" s="37"/>
      <c r="CU69" s="37"/>
      <c r="CV69" s="37"/>
      <c r="CW69" s="37"/>
      <c r="CX69" s="81">
        <f t="shared" si="2"/>
        <v>0</v>
      </c>
      <c r="CY69" s="37"/>
      <c r="CZ69" s="37"/>
      <c r="DA69" s="37"/>
      <c r="DB69" s="37"/>
      <c r="DC69" s="37"/>
      <c r="DD69" s="37"/>
      <c r="DE69" s="37"/>
      <c r="DF69" s="37"/>
      <c r="DG69" s="37"/>
      <c r="DH69" s="37"/>
      <c r="DI69" s="37"/>
      <c r="DJ69" s="37"/>
      <c r="DK69" s="37"/>
      <c r="DL69" s="37"/>
      <c r="DM69" s="37"/>
      <c r="DN69" s="37"/>
      <c r="DO69" s="37"/>
      <c r="DP69" s="37"/>
      <c r="DQ69" s="37"/>
      <c r="DR69" s="37"/>
      <c r="DS69" s="37"/>
      <c r="DT69" s="37"/>
      <c r="DU69" s="37"/>
      <c r="DV69" s="37"/>
      <c r="DW69" s="37"/>
      <c r="DX69" s="37"/>
      <c r="DY69" s="37"/>
      <c r="DZ69" s="37"/>
      <c r="EA69" s="37"/>
      <c r="EB69" s="37"/>
      <c r="EC69" s="37"/>
      <c r="ED69" s="37"/>
      <c r="EE69" s="81">
        <f t="shared" si="3"/>
        <v>0</v>
      </c>
      <c r="EF69" s="37"/>
      <c r="EG69" s="37"/>
      <c r="EH69" s="37"/>
      <c r="EI69" s="37"/>
      <c r="EJ69" s="37"/>
      <c r="EK69" s="37"/>
      <c r="EL69" s="37"/>
      <c r="EM69" s="37"/>
      <c r="EN69" s="37"/>
      <c r="EO69" s="37"/>
      <c r="EP69" s="37"/>
      <c r="EQ69" s="37"/>
      <c r="ER69" s="37"/>
      <c r="ES69" s="37"/>
      <c r="ET69" s="37"/>
      <c r="EU69" s="37"/>
      <c r="EV69" s="37"/>
      <c r="EW69" s="37"/>
      <c r="EX69" s="37"/>
      <c r="EY69" s="37"/>
      <c r="EZ69" s="37"/>
      <c r="FA69" s="37"/>
      <c r="FB69" s="37"/>
      <c r="FC69" s="37"/>
      <c r="FD69" s="37"/>
      <c r="FE69" s="37"/>
      <c r="FF69" s="37"/>
      <c r="FG69" s="37"/>
      <c r="FH69" s="37"/>
      <c r="FI69" s="37"/>
      <c r="FJ69" s="37"/>
      <c r="FK69" s="37"/>
      <c r="FL69" s="81">
        <f t="shared" si="4"/>
        <v>0</v>
      </c>
      <c r="FM69" s="37"/>
      <c r="FN69" s="37"/>
      <c r="FO69" s="37"/>
      <c r="FP69" s="37"/>
      <c r="FQ69" s="37"/>
      <c r="FR69" s="37"/>
      <c r="FS69" s="37"/>
      <c r="FT69" s="37"/>
      <c r="FU69" s="37"/>
      <c r="FV69" s="37"/>
      <c r="FW69" s="37"/>
      <c r="FX69" s="37"/>
      <c r="FY69" s="37"/>
      <c r="FZ69" s="37"/>
      <c r="GA69" s="37"/>
      <c r="GB69" s="37"/>
      <c r="GC69" s="37"/>
      <c r="GD69" s="37"/>
      <c r="GE69" s="37"/>
      <c r="GF69" s="37"/>
      <c r="GG69" s="37"/>
      <c r="GH69" s="37"/>
      <c r="GI69" s="37"/>
      <c r="GJ69" s="37"/>
      <c r="GK69" s="37"/>
      <c r="GL69" s="37"/>
      <c r="GM69" s="37"/>
      <c r="GN69" s="37"/>
      <c r="GO69" s="37"/>
      <c r="GP69" s="37"/>
      <c r="GQ69" s="37"/>
      <c r="GR69" s="37"/>
      <c r="GS69" s="81">
        <f t="shared" si="5"/>
        <v>0</v>
      </c>
      <c r="GT69" s="37"/>
      <c r="GU69" s="37"/>
      <c r="GV69" s="37"/>
      <c r="GW69" s="37"/>
      <c r="GX69" s="37"/>
      <c r="GY69" s="37"/>
      <c r="GZ69" s="37"/>
      <c r="HA69" s="37"/>
      <c r="HB69" s="37"/>
      <c r="HC69" s="37"/>
      <c r="HD69" s="37"/>
      <c r="HE69" s="37"/>
      <c r="HF69" s="37"/>
      <c r="HG69" s="37"/>
      <c r="HH69" s="37"/>
      <c r="HI69" s="37"/>
      <c r="HJ69" s="37"/>
      <c r="HK69" s="37"/>
      <c r="HL69" s="37"/>
      <c r="HM69" s="37"/>
      <c r="HN69" s="37"/>
      <c r="HO69" s="37"/>
      <c r="HP69" s="37"/>
      <c r="HQ69" s="37"/>
      <c r="HR69" s="37"/>
      <c r="HS69" s="37"/>
      <c r="HT69" s="37"/>
      <c r="HU69" s="37"/>
      <c r="HV69" s="37"/>
      <c r="HW69" s="37"/>
      <c r="HX69" s="37"/>
      <c r="HY69" s="37"/>
      <c r="HZ69" s="81">
        <f t="shared" si="6"/>
        <v>0</v>
      </c>
    </row>
    <row r="70" spans="1:234" ht="15" customHeight="1">
      <c r="A70" s="440"/>
      <c r="B70" s="91" t="s">
        <v>677</v>
      </c>
      <c r="C70" s="124">
        <v>41851</v>
      </c>
      <c r="D70" s="207"/>
      <c r="E70" s="216"/>
      <c r="F70" s="216"/>
      <c r="G70" s="216"/>
      <c r="H70" s="216"/>
      <c r="I70" s="216"/>
      <c r="J70" s="216"/>
      <c r="K70" s="216"/>
      <c r="L70" s="216"/>
      <c r="M70" s="216"/>
      <c r="N70" s="216"/>
      <c r="O70" s="216"/>
      <c r="P70" s="216"/>
      <c r="Q70" s="216"/>
      <c r="R70" s="216"/>
      <c r="S70" s="216"/>
      <c r="T70" s="216"/>
      <c r="U70" s="216"/>
      <c r="V70" s="216"/>
      <c r="W70" s="216"/>
      <c r="X70" s="216"/>
      <c r="Y70" s="216"/>
      <c r="Z70" s="216"/>
      <c r="AA70" s="225"/>
      <c r="AB70" s="216"/>
      <c r="AC70" s="216"/>
      <c r="AD70" s="216"/>
      <c r="AE70" s="216"/>
      <c r="AF70" s="216"/>
      <c r="AG70" s="216"/>
      <c r="AH70" s="216"/>
      <c r="AI70" s="216"/>
      <c r="AJ70" s="81">
        <f t="shared" si="0"/>
        <v>0</v>
      </c>
      <c r="AK70" s="37"/>
      <c r="AL70" s="37"/>
      <c r="AM70" s="37"/>
      <c r="AN70" s="37"/>
      <c r="AO70" s="37"/>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37"/>
      <c r="BN70" s="37"/>
      <c r="BO70" s="37"/>
      <c r="BP70" s="37"/>
      <c r="BQ70" s="81">
        <f t="shared" si="1"/>
        <v>0</v>
      </c>
      <c r="BR70" s="37"/>
      <c r="BS70" s="37"/>
      <c r="BT70" s="37"/>
      <c r="BU70" s="37"/>
      <c r="BV70" s="37"/>
      <c r="BW70" s="37"/>
      <c r="BX70" s="37"/>
      <c r="BY70" s="37"/>
      <c r="BZ70" s="37"/>
      <c r="CA70" s="37"/>
      <c r="CB70" s="37"/>
      <c r="CC70" s="37"/>
      <c r="CD70" s="37"/>
      <c r="CE70" s="37"/>
      <c r="CF70" s="37"/>
      <c r="CG70" s="37"/>
      <c r="CH70" s="37"/>
      <c r="CI70" s="37"/>
      <c r="CJ70" s="37"/>
      <c r="CK70" s="37"/>
      <c r="CL70" s="37"/>
      <c r="CM70" s="37"/>
      <c r="CN70" s="37"/>
      <c r="CO70" s="37"/>
      <c r="CP70" s="37"/>
      <c r="CQ70" s="37"/>
      <c r="CR70" s="37"/>
      <c r="CS70" s="37"/>
      <c r="CT70" s="37"/>
      <c r="CU70" s="37"/>
      <c r="CV70" s="37"/>
      <c r="CW70" s="37"/>
      <c r="CX70" s="81">
        <f t="shared" si="2"/>
        <v>0</v>
      </c>
      <c r="CY70" s="37"/>
      <c r="CZ70" s="37"/>
      <c r="DA70" s="37"/>
      <c r="DB70" s="37"/>
      <c r="DC70" s="37"/>
      <c r="DD70" s="37"/>
      <c r="DE70" s="37"/>
      <c r="DF70" s="37"/>
      <c r="DG70" s="37"/>
      <c r="DH70" s="37"/>
      <c r="DI70" s="37"/>
      <c r="DJ70" s="37"/>
      <c r="DK70" s="37"/>
      <c r="DL70" s="37"/>
      <c r="DM70" s="37"/>
      <c r="DN70" s="37"/>
      <c r="DO70" s="37"/>
      <c r="DP70" s="37"/>
      <c r="DQ70" s="37"/>
      <c r="DR70" s="37"/>
      <c r="DS70" s="37"/>
      <c r="DT70" s="37"/>
      <c r="DU70" s="37"/>
      <c r="DV70" s="37"/>
      <c r="DW70" s="37"/>
      <c r="DX70" s="37"/>
      <c r="DY70" s="37"/>
      <c r="DZ70" s="37"/>
      <c r="EA70" s="37"/>
      <c r="EB70" s="37"/>
      <c r="EC70" s="37"/>
      <c r="ED70" s="37"/>
      <c r="EE70" s="81">
        <f t="shared" si="3"/>
        <v>0</v>
      </c>
      <c r="EF70" s="37"/>
      <c r="EG70" s="37"/>
      <c r="EH70" s="37"/>
      <c r="EI70" s="37"/>
      <c r="EJ70" s="37"/>
      <c r="EK70" s="37"/>
      <c r="EL70" s="37"/>
      <c r="EM70" s="37"/>
      <c r="EN70" s="37"/>
      <c r="EO70" s="37"/>
      <c r="EP70" s="37"/>
      <c r="EQ70" s="37"/>
      <c r="ER70" s="37"/>
      <c r="ES70" s="37"/>
      <c r="ET70" s="37"/>
      <c r="EU70" s="37"/>
      <c r="EV70" s="37"/>
      <c r="EW70" s="37"/>
      <c r="EX70" s="37"/>
      <c r="EY70" s="37"/>
      <c r="EZ70" s="37"/>
      <c r="FA70" s="37"/>
      <c r="FB70" s="37"/>
      <c r="FC70" s="37"/>
      <c r="FD70" s="37"/>
      <c r="FE70" s="37"/>
      <c r="FF70" s="37"/>
      <c r="FG70" s="37"/>
      <c r="FH70" s="37"/>
      <c r="FI70" s="37"/>
      <c r="FJ70" s="37"/>
      <c r="FK70" s="37"/>
      <c r="FL70" s="81">
        <f t="shared" si="4"/>
        <v>0</v>
      </c>
      <c r="FM70" s="37"/>
      <c r="FN70" s="37"/>
      <c r="FO70" s="37"/>
      <c r="FP70" s="37"/>
      <c r="FQ70" s="37"/>
      <c r="FR70" s="37"/>
      <c r="FS70" s="37"/>
      <c r="FT70" s="37"/>
      <c r="FU70" s="37"/>
      <c r="FV70" s="37"/>
      <c r="FW70" s="37"/>
      <c r="FX70" s="37"/>
      <c r="FY70" s="37"/>
      <c r="FZ70" s="37"/>
      <c r="GA70" s="37"/>
      <c r="GB70" s="37"/>
      <c r="GC70" s="37"/>
      <c r="GD70" s="37"/>
      <c r="GE70" s="37"/>
      <c r="GF70" s="37"/>
      <c r="GG70" s="37"/>
      <c r="GH70" s="37"/>
      <c r="GI70" s="37"/>
      <c r="GJ70" s="37"/>
      <c r="GK70" s="37"/>
      <c r="GL70" s="37"/>
      <c r="GM70" s="37"/>
      <c r="GN70" s="37"/>
      <c r="GO70" s="37"/>
      <c r="GP70" s="37"/>
      <c r="GQ70" s="37"/>
      <c r="GR70" s="37"/>
      <c r="GS70" s="81">
        <f t="shared" si="5"/>
        <v>0</v>
      </c>
      <c r="GT70" s="37"/>
      <c r="GU70" s="37"/>
      <c r="GV70" s="37"/>
      <c r="GW70" s="37"/>
      <c r="GX70" s="37"/>
      <c r="GY70" s="37"/>
      <c r="GZ70" s="37"/>
      <c r="HA70" s="37"/>
      <c r="HB70" s="37"/>
      <c r="HC70" s="37"/>
      <c r="HD70" s="37"/>
      <c r="HE70" s="37"/>
      <c r="HF70" s="37"/>
      <c r="HG70" s="37"/>
      <c r="HH70" s="37"/>
      <c r="HI70" s="37"/>
      <c r="HJ70" s="37"/>
      <c r="HK70" s="37"/>
      <c r="HL70" s="37"/>
      <c r="HM70" s="37"/>
      <c r="HN70" s="37"/>
      <c r="HO70" s="37"/>
      <c r="HP70" s="37"/>
      <c r="HQ70" s="37"/>
      <c r="HR70" s="37"/>
      <c r="HS70" s="37"/>
      <c r="HT70" s="37"/>
      <c r="HU70" s="37"/>
      <c r="HV70" s="37"/>
      <c r="HW70" s="37"/>
      <c r="HX70" s="37"/>
      <c r="HY70" s="37"/>
      <c r="HZ70" s="81">
        <f t="shared" si="6"/>
        <v>0</v>
      </c>
    </row>
    <row r="71" spans="1:234" ht="15" customHeight="1">
      <c r="A71" s="440"/>
      <c r="B71" s="91" t="s">
        <v>678</v>
      </c>
      <c r="C71" s="124">
        <v>41882</v>
      </c>
      <c r="D71" s="207"/>
      <c r="E71" s="216"/>
      <c r="F71" s="216"/>
      <c r="G71" s="216"/>
      <c r="H71" s="216"/>
      <c r="I71" s="216"/>
      <c r="J71" s="216"/>
      <c r="K71" s="216"/>
      <c r="L71" s="216"/>
      <c r="M71" s="216"/>
      <c r="N71" s="216"/>
      <c r="O71" s="216"/>
      <c r="P71" s="216"/>
      <c r="Q71" s="216"/>
      <c r="R71" s="216"/>
      <c r="S71" s="216"/>
      <c r="T71" s="216"/>
      <c r="U71" s="216"/>
      <c r="V71" s="216"/>
      <c r="W71" s="216"/>
      <c r="X71" s="216"/>
      <c r="Y71" s="216"/>
      <c r="Z71" s="216"/>
      <c r="AA71" s="225"/>
      <c r="AB71" s="216"/>
      <c r="AC71" s="216"/>
      <c r="AD71" s="216"/>
      <c r="AE71" s="216"/>
      <c r="AF71" s="216"/>
      <c r="AG71" s="216"/>
      <c r="AH71" s="216"/>
      <c r="AI71" s="216"/>
      <c r="AJ71" s="81">
        <f t="shared" si="0"/>
        <v>0</v>
      </c>
      <c r="AK71" s="37"/>
      <c r="AL71" s="37"/>
      <c r="AM71" s="37"/>
      <c r="AN71" s="37"/>
      <c r="AO71" s="37"/>
      <c r="AP71" s="37"/>
      <c r="AQ71" s="37"/>
      <c r="AR71" s="37"/>
      <c r="AS71" s="37"/>
      <c r="AT71" s="37"/>
      <c r="AU71" s="37"/>
      <c r="AV71" s="37"/>
      <c r="AW71" s="37"/>
      <c r="AX71" s="37"/>
      <c r="AY71" s="37"/>
      <c r="AZ71" s="37"/>
      <c r="BA71" s="37"/>
      <c r="BB71" s="37"/>
      <c r="BC71" s="37"/>
      <c r="BD71" s="37"/>
      <c r="BE71" s="37"/>
      <c r="BF71" s="37"/>
      <c r="BG71" s="37"/>
      <c r="BH71" s="37"/>
      <c r="BI71" s="37"/>
      <c r="BJ71" s="37"/>
      <c r="BK71" s="37"/>
      <c r="BL71" s="37"/>
      <c r="BM71" s="37"/>
      <c r="BN71" s="37"/>
      <c r="BO71" s="37"/>
      <c r="BP71" s="37"/>
      <c r="BQ71" s="81">
        <f t="shared" si="1"/>
        <v>0</v>
      </c>
      <c r="BR71" s="37"/>
      <c r="BS71" s="37"/>
      <c r="BT71" s="37"/>
      <c r="BU71" s="37"/>
      <c r="BV71" s="37"/>
      <c r="BW71" s="37"/>
      <c r="BX71" s="37"/>
      <c r="BY71" s="37"/>
      <c r="BZ71" s="37"/>
      <c r="CA71" s="37"/>
      <c r="CB71" s="37"/>
      <c r="CC71" s="37"/>
      <c r="CD71" s="37"/>
      <c r="CE71" s="37"/>
      <c r="CF71" s="37"/>
      <c r="CG71" s="37"/>
      <c r="CH71" s="37"/>
      <c r="CI71" s="37"/>
      <c r="CJ71" s="37"/>
      <c r="CK71" s="37"/>
      <c r="CL71" s="37"/>
      <c r="CM71" s="37"/>
      <c r="CN71" s="37"/>
      <c r="CO71" s="37"/>
      <c r="CP71" s="37"/>
      <c r="CQ71" s="37"/>
      <c r="CR71" s="37"/>
      <c r="CS71" s="37"/>
      <c r="CT71" s="37"/>
      <c r="CU71" s="37"/>
      <c r="CV71" s="37"/>
      <c r="CW71" s="37"/>
      <c r="CX71" s="81">
        <f t="shared" si="2"/>
        <v>0</v>
      </c>
      <c r="CY71" s="37"/>
      <c r="CZ71" s="37"/>
      <c r="DA71" s="37"/>
      <c r="DB71" s="37"/>
      <c r="DC71" s="37"/>
      <c r="DD71" s="37"/>
      <c r="DE71" s="37"/>
      <c r="DF71" s="37"/>
      <c r="DG71" s="37"/>
      <c r="DH71" s="37"/>
      <c r="DI71" s="37"/>
      <c r="DJ71" s="37"/>
      <c r="DK71" s="37"/>
      <c r="DL71" s="37"/>
      <c r="DM71" s="37"/>
      <c r="DN71" s="37"/>
      <c r="DO71" s="37"/>
      <c r="DP71" s="37"/>
      <c r="DQ71" s="37"/>
      <c r="DR71" s="37"/>
      <c r="DS71" s="37"/>
      <c r="DT71" s="37"/>
      <c r="DU71" s="37"/>
      <c r="DV71" s="37"/>
      <c r="DW71" s="37"/>
      <c r="DX71" s="37"/>
      <c r="DY71" s="37"/>
      <c r="DZ71" s="37"/>
      <c r="EA71" s="37"/>
      <c r="EB71" s="37"/>
      <c r="EC71" s="37"/>
      <c r="ED71" s="37"/>
      <c r="EE71" s="81">
        <f t="shared" si="3"/>
        <v>0</v>
      </c>
      <c r="EF71" s="37"/>
      <c r="EG71" s="37"/>
      <c r="EH71" s="37"/>
      <c r="EI71" s="37"/>
      <c r="EJ71" s="37"/>
      <c r="EK71" s="37"/>
      <c r="EL71" s="37"/>
      <c r="EM71" s="37"/>
      <c r="EN71" s="37"/>
      <c r="EO71" s="37"/>
      <c r="EP71" s="37"/>
      <c r="EQ71" s="37"/>
      <c r="ER71" s="37"/>
      <c r="ES71" s="37"/>
      <c r="ET71" s="37"/>
      <c r="EU71" s="37"/>
      <c r="EV71" s="37"/>
      <c r="EW71" s="37"/>
      <c r="EX71" s="37"/>
      <c r="EY71" s="37"/>
      <c r="EZ71" s="37"/>
      <c r="FA71" s="37"/>
      <c r="FB71" s="37"/>
      <c r="FC71" s="37"/>
      <c r="FD71" s="37"/>
      <c r="FE71" s="37"/>
      <c r="FF71" s="37"/>
      <c r="FG71" s="37"/>
      <c r="FH71" s="37"/>
      <c r="FI71" s="37"/>
      <c r="FJ71" s="37"/>
      <c r="FK71" s="37"/>
      <c r="FL71" s="81">
        <f t="shared" si="4"/>
        <v>0</v>
      </c>
      <c r="FM71" s="37"/>
      <c r="FN71" s="37"/>
      <c r="FO71" s="37"/>
      <c r="FP71" s="37"/>
      <c r="FQ71" s="37"/>
      <c r="FR71" s="37"/>
      <c r="FS71" s="37"/>
      <c r="FT71" s="37"/>
      <c r="FU71" s="37"/>
      <c r="FV71" s="37"/>
      <c r="FW71" s="37"/>
      <c r="FX71" s="37"/>
      <c r="FY71" s="37"/>
      <c r="FZ71" s="37"/>
      <c r="GA71" s="37"/>
      <c r="GB71" s="37"/>
      <c r="GC71" s="37"/>
      <c r="GD71" s="37"/>
      <c r="GE71" s="37"/>
      <c r="GF71" s="37"/>
      <c r="GG71" s="37"/>
      <c r="GH71" s="37"/>
      <c r="GI71" s="37"/>
      <c r="GJ71" s="37"/>
      <c r="GK71" s="37"/>
      <c r="GL71" s="37"/>
      <c r="GM71" s="37"/>
      <c r="GN71" s="37"/>
      <c r="GO71" s="37"/>
      <c r="GP71" s="37"/>
      <c r="GQ71" s="37"/>
      <c r="GR71" s="37"/>
      <c r="GS71" s="81">
        <f t="shared" si="5"/>
        <v>0</v>
      </c>
      <c r="GT71" s="37"/>
      <c r="GU71" s="37"/>
      <c r="GV71" s="37"/>
      <c r="GW71" s="37"/>
      <c r="GX71" s="37"/>
      <c r="GY71" s="37"/>
      <c r="GZ71" s="37"/>
      <c r="HA71" s="37"/>
      <c r="HB71" s="37"/>
      <c r="HC71" s="37"/>
      <c r="HD71" s="37"/>
      <c r="HE71" s="37"/>
      <c r="HF71" s="37"/>
      <c r="HG71" s="37"/>
      <c r="HH71" s="37"/>
      <c r="HI71" s="37"/>
      <c r="HJ71" s="37"/>
      <c r="HK71" s="37"/>
      <c r="HL71" s="37"/>
      <c r="HM71" s="37"/>
      <c r="HN71" s="37"/>
      <c r="HO71" s="37"/>
      <c r="HP71" s="37"/>
      <c r="HQ71" s="37"/>
      <c r="HR71" s="37"/>
      <c r="HS71" s="37"/>
      <c r="HT71" s="37"/>
      <c r="HU71" s="37"/>
      <c r="HV71" s="37"/>
      <c r="HW71" s="37"/>
      <c r="HX71" s="37"/>
      <c r="HY71" s="37"/>
      <c r="HZ71" s="81">
        <f t="shared" si="6"/>
        <v>0</v>
      </c>
    </row>
    <row r="72" spans="1:234" ht="15" customHeight="1">
      <c r="A72" s="440"/>
      <c r="B72" s="91" t="s">
        <v>679</v>
      </c>
      <c r="C72" s="124">
        <v>41912</v>
      </c>
      <c r="D72" s="207"/>
      <c r="E72" s="216"/>
      <c r="F72" s="216"/>
      <c r="G72" s="216"/>
      <c r="H72" s="216"/>
      <c r="I72" s="216"/>
      <c r="J72" s="216"/>
      <c r="K72" s="216"/>
      <c r="L72" s="216"/>
      <c r="M72" s="216"/>
      <c r="N72" s="216"/>
      <c r="O72" s="216"/>
      <c r="P72" s="216"/>
      <c r="Q72" s="216"/>
      <c r="R72" s="216"/>
      <c r="S72" s="216"/>
      <c r="T72" s="216"/>
      <c r="U72" s="216"/>
      <c r="V72" s="216"/>
      <c r="W72" s="216"/>
      <c r="X72" s="216"/>
      <c r="Y72" s="216"/>
      <c r="Z72" s="216"/>
      <c r="AA72" s="225"/>
      <c r="AB72" s="216"/>
      <c r="AC72" s="216"/>
      <c r="AD72" s="216"/>
      <c r="AE72" s="216"/>
      <c r="AF72" s="216"/>
      <c r="AG72" s="216"/>
      <c r="AH72" s="216"/>
      <c r="AI72" s="216"/>
      <c r="AJ72" s="81">
        <f t="shared" si="0"/>
        <v>0</v>
      </c>
      <c r="AK72" s="37"/>
      <c r="AL72" s="37"/>
      <c r="AM72" s="37"/>
      <c r="AN72" s="37"/>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81">
        <f t="shared" si="1"/>
        <v>0</v>
      </c>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81">
        <f t="shared" si="2"/>
        <v>0</v>
      </c>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81">
        <f t="shared" si="3"/>
        <v>0</v>
      </c>
      <c r="EF72" s="37"/>
      <c r="EG72" s="37"/>
      <c r="EH72" s="37"/>
      <c r="EI72" s="37"/>
      <c r="EJ72" s="37"/>
      <c r="EK72" s="37"/>
      <c r="EL72" s="37"/>
      <c r="EM72" s="37"/>
      <c r="EN72" s="37"/>
      <c r="EO72" s="37"/>
      <c r="EP72" s="37"/>
      <c r="EQ72" s="37"/>
      <c r="ER72" s="37"/>
      <c r="ES72" s="37"/>
      <c r="ET72" s="37"/>
      <c r="EU72" s="37"/>
      <c r="EV72" s="37"/>
      <c r="EW72" s="37"/>
      <c r="EX72" s="37"/>
      <c r="EY72" s="37"/>
      <c r="EZ72" s="37"/>
      <c r="FA72" s="37"/>
      <c r="FB72" s="37"/>
      <c r="FC72" s="37"/>
      <c r="FD72" s="37"/>
      <c r="FE72" s="37"/>
      <c r="FF72" s="37"/>
      <c r="FG72" s="37"/>
      <c r="FH72" s="37"/>
      <c r="FI72" s="37"/>
      <c r="FJ72" s="37"/>
      <c r="FK72" s="37"/>
      <c r="FL72" s="81">
        <f t="shared" si="4"/>
        <v>0</v>
      </c>
      <c r="FM72" s="37"/>
      <c r="FN72" s="37"/>
      <c r="FO72" s="37"/>
      <c r="FP72" s="37"/>
      <c r="FQ72" s="37"/>
      <c r="FR72" s="37"/>
      <c r="FS72" s="37"/>
      <c r="FT72" s="37"/>
      <c r="FU72" s="37"/>
      <c r="FV72" s="37"/>
      <c r="FW72" s="37"/>
      <c r="FX72" s="37"/>
      <c r="FY72" s="37"/>
      <c r="FZ72" s="37"/>
      <c r="GA72" s="37"/>
      <c r="GB72" s="37"/>
      <c r="GC72" s="37"/>
      <c r="GD72" s="37"/>
      <c r="GE72" s="37"/>
      <c r="GF72" s="37"/>
      <c r="GG72" s="37"/>
      <c r="GH72" s="37"/>
      <c r="GI72" s="37"/>
      <c r="GJ72" s="37"/>
      <c r="GK72" s="37"/>
      <c r="GL72" s="37"/>
      <c r="GM72" s="37"/>
      <c r="GN72" s="37"/>
      <c r="GO72" s="37"/>
      <c r="GP72" s="37"/>
      <c r="GQ72" s="37"/>
      <c r="GR72" s="37"/>
      <c r="GS72" s="81">
        <f t="shared" si="5"/>
        <v>0</v>
      </c>
      <c r="GT72" s="37"/>
      <c r="GU72" s="37"/>
      <c r="GV72" s="37"/>
      <c r="GW72" s="37"/>
      <c r="GX72" s="37"/>
      <c r="GY72" s="37"/>
      <c r="GZ72" s="37"/>
      <c r="HA72" s="37"/>
      <c r="HB72" s="37"/>
      <c r="HC72" s="37"/>
      <c r="HD72" s="37"/>
      <c r="HE72" s="37"/>
      <c r="HF72" s="37"/>
      <c r="HG72" s="37"/>
      <c r="HH72" s="37"/>
      <c r="HI72" s="37"/>
      <c r="HJ72" s="37"/>
      <c r="HK72" s="37"/>
      <c r="HL72" s="37"/>
      <c r="HM72" s="37"/>
      <c r="HN72" s="37"/>
      <c r="HO72" s="37"/>
      <c r="HP72" s="37"/>
      <c r="HQ72" s="37"/>
      <c r="HR72" s="37"/>
      <c r="HS72" s="37"/>
      <c r="HT72" s="37"/>
      <c r="HU72" s="37"/>
      <c r="HV72" s="37"/>
      <c r="HW72" s="37"/>
      <c r="HX72" s="37"/>
      <c r="HY72" s="37"/>
      <c r="HZ72" s="81">
        <f t="shared" si="6"/>
        <v>0</v>
      </c>
    </row>
    <row r="73" spans="1:234" ht="15" customHeight="1">
      <c r="A73" s="440"/>
      <c r="B73" s="91" t="s">
        <v>680</v>
      </c>
      <c r="C73" s="124">
        <v>41943</v>
      </c>
      <c r="D73" s="207"/>
      <c r="E73" s="216"/>
      <c r="F73" s="216"/>
      <c r="G73" s="216"/>
      <c r="H73" s="216"/>
      <c r="I73" s="216"/>
      <c r="J73" s="216"/>
      <c r="K73" s="216"/>
      <c r="L73" s="216"/>
      <c r="M73" s="216"/>
      <c r="N73" s="216"/>
      <c r="O73" s="216"/>
      <c r="P73" s="216"/>
      <c r="Q73" s="216"/>
      <c r="R73" s="216"/>
      <c r="S73" s="216"/>
      <c r="T73" s="216"/>
      <c r="U73" s="216"/>
      <c r="V73" s="216"/>
      <c r="W73" s="216"/>
      <c r="X73" s="216"/>
      <c r="Y73" s="216"/>
      <c r="Z73" s="216"/>
      <c r="AA73" s="225"/>
      <c r="AB73" s="216"/>
      <c r="AC73" s="216"/>
      <c r="AD73" s="216"/>
      <c r="AE73" s="216"/>
      <c r="AF73" s="216"/>
      <c r="AG73" s="216"/>
      <c r="AH73" s="216"/>
      <c r="AI73" s="216"/>
      <c r="AJ73" s="81">
        <f t="shared" si="0"/>
        <v>0</v>
      </c>
      <c r="AK73" s="37"/>
      <c r="AL73" s="37"/>
      <c r="AM73" s="37"/>
      <c r="AN73" s="37"/>
      <c r="AO73" s="37"/>
      <c r="AP73" s="37"/>
      <c r="AQ73" s="37"/>
      <c r="AR73" s="37"/>
      <c r="AS73" s="37"/>
      <c r="AT73" s="37"/>
      <c r="AU73" s="37"/>
      <c r="AV73" s="37"/>
      <c r="AW73" s="37"/>
      <c r="AX73" s="37"/>
      <c r="AY73" s="37"/>
      <c r="AZ73" s="37"/>
      <c r="BA73" s="37"/>
      <c r="BB73" s="37"/>
      <c r="BC73" s="37"/>
      <c r="BD73" s="37"/>
      <c r="BE73" s="37"/>
      <c r="BF73" s="37"/>
      <c r="BG73" s="37"/>
      <c r="BH73" s="37"/>
      <c r="BI73" s="37"/>
      <c r="BJ73" s="37"/>
      <c r="BK73" s="37"/>
      <c r="BL73" s="37"/>
      <c r="BM73" s="37"/>
      <c r="BN73" s="37"/>
      <c r="BO73" s="37"/>
      <c r="BP73" s="37"/>
      <c r="BQ73" s="81">
        <f t="shared" si="1"/>
        <v>0</v>
      </c>
      <c r="BR73" s="37"/>
      <c r="BS73" s="37"/>
      <c r="BT73" s="37"/>
      <c r="BU73" s="37"/>
      <c r="BV73" s="37"/>
      <c r="BW73" s="37"/>
      <c r="BX73" s="37"/>
      <c r="BY73" s="37"/>
      <c r="BZ73" s="37"/>
      <c r="CA73" s="37"/>
      <c r="CB73" s="37"/>
      <c r="CC73" s="37"/>
      <c r="CD73" s="37"/>
      <c r="CE73" s="37"/>
      <c r="CF73" s="37"/>
      <c r="CG73" s="37"/>
      <c r="CH73" s="37"/>
      <c r="CI73" s="37"/>
      <c r="CJ73" s="37"/>
      <c r="CK73" s="37"/>
      <c r="CL73" s="37"/>
      <c r="CM73" s="37"/>
      <c r="CN73" s="37"/>
      <c r="CO73" s="37"/>
      <c r="CP73" s="37"/>
      <c r="CQ73" s="37"/>
      <c r="CR73" s="37"/>
      <c r="CS73" s="37"/>
      <c r="CT73" s="37"/>
      <c r="CU73" s="37"/>
      <c r="CV73" s="37"/>
      <c r="CW73" s="37"/>
      <c r="CX73" s="81">
        <f t="shared" si="2"/>
        <v>0</v>
      </c>
      <c r="CY73" s="37"/>
      <c r="CZ73" s="37"/>
      <c r="DA73" s="37"/>
      <c r="DB73" s="37"/>
      <c r="DC73" s="37"/>
      <c r="DD73" s="37"/>
      <c r="DE73" s="37"/>
      <c r="DF73" s="37"/>
      <c r="DG73" s="37"/>
      <c r="DH73" s="37"/>
      <c r="DI73" s="37"/>
      <c r="DJ73" s="37"/>
      <c r="DK73" s="37"/>
      <c r="DL73" s="37"/>
      <c r="DM73" s="37"/>
      <c r="DN73" s="37"/>
      <c r="DO73" s="37"/>
      <c r="DP73" s="37"/>
      <c r="DQ73" s="37"/>
      <c r="DR73" s="37"/>
      <c r="DS73" s="37"/>
      <c r="DT73" s="37"/>
      <c r="DU73" s="37"/>
      <c r="DV73" s="37"/>
      <c r="DW73" s="37"/>
      <c r="DX73" s="37"/>
      <c r="DY73" s="37"/>
      <c r="DZ73" s="37"/>
      <c r="EA73" s="37"/>
      <c r="EB73" s="37"/>
      <c r="EC73" s="37"/>
      <c r="ED73" s="37"/>
      <c r="EE73" s="81">
        <f t="shared" si="3"/>
        <v>0</v>
      </c>
      <c r="EF73" s="37"/>
      <c r="EG73" s="37"/>
      <c r="EH73" s="37"/>
      <c r="EI73" s="37"/>
      <c r="EJ73" s="37"/>
      <c r="EK73" s="37"/>
      <c r="EL73" s="37"/>
      <c r="EM73" s="37"/>
      <c r="EN73" s="37"/>
      <c r="EO73" s="37"/>
      <c r="EP73" s="37"/>
      <c r="EQ73" s="37"/>
      <c r="ER73" s="37"/>
      <c r="ES73" s="37"/>
      <c r="ET73" s="37"/>
      <c r="EU73" s="37"/>
      <c r="EV73" s="37"/>
      <c r="EW73" s="37"/>
      <c r="EX73" s="37"/>
      <c r="EY73" s="37"/>
      <c r="EZ73" s="37"/>
      <c r="FA73" s="37"/>
      <c r="FB73" s="37"/>
      <c r="FC73" s="37"/>
      <c r="FD73" s="37"/>
      <c r="FE73" s="37"/>
      <c r="FF73" s="37"/>
      <c r="FG73" s="37"/>
      <c r="FH73" s="37"/>
      <c r="FI73" s="37"/>
      <c r="FJ73" s="37"/>
      <c r="FK73" s="37"/>
      <c r="FL73" s="81">
        <f t="shared" si="4"/>
        <v>0</v>
      </c>
      <c r="FM73" s="37"/>
      <c r="FN73" s="37"/>
      <c r="FO73" s="37"/>
      <c r="FP73" s="37"/>
      <c r="FQ73" s="37"/>
      <c r="FR73" s="37"/>
      <c r="FS73" s="37"/>
      <c r="FT73" s="37"/>
      <c r="FU73" s="37"/>
      <c r="FV73" s="37"/>
      <c r="FW73" s="37"/>
      <c r="FX73" s="37"/>
      <c r="FY73" s="37"/>
      <c r="FZ73" s="37"/>
      <c r="GA73" s="37"/>
      <c r="GB73" s="37"/>
      <c r="GC73" s="37"/>
      <c r="GD73" s="37"/>
      <c r="GE73" s="37"/>
      <c r="GF73" s="37"/>
      <c r="GG73" s="37"/>
      <c r="GH73" s="37"/>
      <c r="GI73" s="37"/>
      <c r="GJ73" s="37"/>
      <c r="GK73" s="37"/>
      <c r="GL73" s="37"/>
      <c r="GM73" s="37"/>
      <c r="GN73" s="37"/>
      <c r="GO73" s="37"/>
      <c r="GP73" s="37"/>
      <c r="GQ73" s="37"/>
      <c r="GR73" s="37"/>
      <c r="GS73" s="81">
        <f t="shared" si="5"/>
        <v>0</v>
      </c>
      <c r="GT73" s="37"/>
      <c r="GU73" s="37"/>
      <c r="GV73" s="37"/>
      <c r="GW73" s="37"/>
      <c r="GX73" s="37"/>
      <c r="GY73" s="37"/>
      <c r="GZ73" s="37"/>
      <c r="HA73" s="37"/>
      <c r="HB73" s="37"/>
      <c r="HC73" s="37"/>
      <c r="HD73" s="37"/>
      <c r="HE73" s="37"/>
      <c r="HF73" s="37"/>
      <c r="HG73" s="37"/>
      <c r="HH73" s="37"/>
      <c r="HI73" s="37"/>
      <c r="HJ73" s="37"/>
      <c r="HK73" s="37"/>
      <c r="HL73" s="37"/>
      <c r="HM73" s="37"/>
      <c r="HN73" s="37"/>
      <c r="HO73" s="37"/>
      <c r="HP73" s="37"/>
      <c r="HQ73" s="37"/>
      <c r="HR73" s="37"/>
      <c r="HS73" s="37"/>
      <c r="HT73" s="37"/>
      <c r="HU73" s="37"/>
      <c r="HV73" s="37"/>
      <c r="HW73" s="37"/>
      <c r="HX73" s="37"/>
      <c r="HY73" s="37"/>
      <c r="HZ73" s="81">
        <f t="shared" si="6"/>
        <v>0</v>
      </c>
    </row>
    <row r="74" spans="1:234" ht="15" customHeight="1">
      <c r="A74" s="440"/>
      <c r="B74" s="91" t="s">
        <v>681</v>
      </c>
      <c r="C74" s="124">
        <v>41973</v>
      </c>
      <c r="D74" s="207"/>
      <c r="E74" s="216"/>
      <c r="F74" s="216"/>
      <c r="G74" s="216"/>
      <c r="H74" s="216"/>
      <c r="I74" s="216"/>
      <c r="J74" s="216"/>
      <c r="K74" s="216"/>
      <c r="L74" s="216"/>
      <c r="M74" s="216"/>
      <c r="N74" s="216"/>
      <c r="O74" s="216"/>
      <c r="P74" s="216"/>
      <c r="Q74" s="216"/>
      <c r="R74" s="216"/>
      <c r="S74" s="216"/>
      <c r="T74" s="216"/>
      <c r="U74" s="216"/>
      <c r="V74" s="216"/>
      <c r="W74" s="216"/>
      <c r="X74" s="216"/>
      <c r="Y74" s="216"/>
      <c r="Z74" s="216"/>
      <c r="AA74" s="225"/>
      <c r="AB74" s="216"/>
      <c r="AC74" s="216"/>
      <c r="AD74" s="216"/>
      <c r="AE74" s="216"/>
      <c r="AF74" s="216"/>
      <c r="AG74" s="216"/>
      <c r="AH74" s="216"/>
      <c r="AI74" s="216"/>
      <c r="AJ74" s="81">
        <f t="shared" si="0"/>
        <v>0</v>
      </c>
      <c r="AK74" s="37"/>
      <c r="AL74" s="37"/>
      <c r="AM74" s="37"/>
      <c r="AN74" s="37"/>
      <c r="AO74" s="37"/>
      <c r="AP74" s="37"/>
      <c r="AQ74" s="37"/>
      <c r="AR74" s="37"/>
      <c r="AS74" s="37"/>
      <c r="AT74" s="37"/>
      <c r="AU74" s="37"/>
      <c r="AV74" s="37"/>
      <c r="AW74" s="37"/>
      <c r="AX74" s="37"/>
      <c r="AY74" s="37"/>
      <c r="AZ74" s="37"/>
      <c r="BA74" s="37"/>
      <c r="BB74" s="37"/>
      <c r="BC74" s="37"/>
      <c r="BD74" s="37"/>
      <c r="BE74" s="37"/>
      <c r="BF74" s="37"/>
      <c r="BG74" s="37"/>
      <c r="BH74" s="37"/>
      <c r="BI74" s="37"/>
      <c r="BJ74" s="37"/>
      <c r="BK74" s="37"/>
      <c r="BL74" s="37"/>
      <c r="BM74" s="37"/>
      <c r="BN74" s="37"/>
      <c r="BO74" s="37"/>
      <c r="BP74" s="37"/>
      <c r="BQ74" s="81">
        <f t="shared" si="1"/>
        <v>0</v>
      </c>
      <c r="BR74" s="37"/>
      <c r="BS74" s="37"/>
      <c r="BT74" s="37"/>
      <c r="BU74" s="37"/>
      <c r="BV74" s="37"/>
      <c r="BW74" s="37"/>
      <c r="BX74" s="37"/>
      <c r="BY74" s="37"/>
      <c r="BZ74" s="37"/>
      <c r="CA74" s="37"/>
      <c r="CB74" s="37"/>
      <c r="CC74" s="37"/>
      <c r="CD74" s="37"/>
      <c r="CE74" s="37"/>
      <c r="CF74" s="37"/>
      <c r="CG74" s="37"/>
      <c r="CH74" s="37"/>
      <c r="CI74" s="37"/>
      <c r="CJ74" s="37"/>
      <c r="CK74" s="37"/>
      <c r="CL74" s="37"/>
      <c r="CM74" s="37"/>
      <c r="CN74" s="37"/>
      <c r="CO74" s="37"/>
      <c r="CP74" s="37"/>
      <c r="CQ74" s="37"/>
      <c r="CR74" s="37"/>
      <c r="CS74" s="37"/>
      <c r="CT74" s="37"/>
      <c r="CU74" s="37"/>
      <c r="CV74" s="37"/>
      <c r="CW74" s="37"/>
      <c r="CX74" s="81">
        <f t="shared" si="2"/>
        <v>0</v>
      </c>
      <c r="CY74" s="37"/>
      <c r="CZ74" s="37"/>
      <c r="DA74" s="37"/>
      <c r="DB74" s="37"/>
      <c r="DC74" s="37"/>
      <c r="DD74" s="37"/>
      <c r="DE74" s="37"/>
      <c r="DF74" s="37"/>
      <c r="DG74" s="37"/>
      <c r="DH74" s="37"/>
      <c r="DI74" s="37"/>
      <c r="DJ74" s="37"/>
      <c r="DK74" s="37"/>
      <c r="DL74" s="37"/>
      <c r="DM74" s="37"/>
      <c r="DN74" s="37"/>
      <c r="DO74" s="37"/>
      <c r="DP74" s="37"/>
      <c r="DQ74" s="37"/>
      <c r="DR74" s="37"/>
      <c r="DS74" s="37"/>
      <c r="DT74" s="37"/>
      <c r="DU74" s="37"/>
      <c r="DV74" s="37"/>
      <c r="DW74" s="37"/>
      <c r="DX74" s="37"/>
      <c r="DY74" s="37"/>
      <c r="DZ74" s="37"/>
      <c r="EA74" s="37"/>
      <c r="EB74" s="37"/>
      <c r="EC74" s="37"/>
      <c r="ED74" s="37"/>
      <c r="EE74" s="81">
        <f t="shared" si="3"/>
        <v>0</v>
      </c>
      <c r="EF74" s="37"/>
      <c r="EG74" s="37"/>
      <c r="EH74" s="37"/>
      <c r="EI74" s="37"/>
      <c r="EJ74" s="37"/>
      <c r="EK74" s="37"/>
      <c r="EL74" s="37"/>
      <c r="EM74" s="37"/>
      <c r="EN74" s="37"/>
      <c r="EO74" s="37"/>
      <c r="EP74" s="37"/>
      <c r="EQ74" s="37"/>
      <c r="ER74" s="37"/>
      <c r="ES74" s="37"/>
      <c r="ET74" s="37"/>
      <c r="EU74" s="37"/>
      <c r="EV74" s="37"/>
      <c r="EW74" s="37"/>
      <c r="EX74" s="37"/>
      <c r="EY74" s="37"/>
      <c r="EZ74" s="37"/>
      <c r="FA74" s="37"/>
      <c r="FB74" s="37"/>
      <c r="FC74" s="37"/>
      <c r="FD74" s="37"/>
      <c r="FE74" s="37"/>
      <c r="FF74" s="37"/>
      <c r="FG74" s="37"/>
      <c r="FH74" s="37"/>
      <c r="FI74" s="37"/>
      <c r="FJ74" s="37"/>
      <c r="FK74" s="37"/>
      <c r="FL74" s="81">
        <f t="shared" si="4"/>
        <v>0</v>
      </c>
      <c r="FM74" s="37"/>
      <c r="FN74" s="37"/>
      <c r="FO74" s="37"/>
      <c r="FP74" s="37"/>
      <c r="FQ74" s="37"/>
      <c r="FR74" s="37"/>
      <c r="FS74" s="37"/>
      <c r="FT74" s="37"/>
      <c r="FU74" s="37"/>
      <c r="FV74" s="37"/>
      <c r="FW74" s="37"/>
      <c r="FX74" s="37"/>
      <c r="FY74" s="37"/>
      <c r="FZ74" s="37"/>
      <c r="GA74" s="37"/>
      <c r="GB74" s="37"/>
      <c r="GC74" s="37"/>
      <c r="GD74" s="37"/>
      <c r="GE74" s="37"/>
      <c r="GF74" s="37"/>
      <c r="GG74" s="37"/>
      <c r="GH74" s="37"/>
      <c r="GI74" s="37"/>
      <c r="GJ74" s="37"/>
      <c r="GK74" s="37"/>
      <c r="GL74" s="37"/>
      <c r="GM74" s="37"/>
      <c r="GN74" s="37"/>
      <c r="GO74" s="37"/>
      <c r="GP74" s="37"/>
      <c r="GQ74" s="37"/>
      <c r="GR74" s="37"/>
      <c r="GS74" s="81">
        <f t="shared" si="5"/>
        <v>0</v>
      </c>
      <c r="GT74" s="37"/>
      <c r="GU74" s="37"/>
      <c r="GV74" s="37"/>
      <c r="GW74" s="37"/>
      <c r="GX74" s="37"/>
      <c r="GY74" s="37"/>
      <c r="GZ74" s="37"/>
      <c r="HA74" s="37"/>
      <c r="HB74" s="37"/>
      <c r="HC74" s="37"/>
      <c r="HD74" s="37"/>
      <c r="HE74" s="37"/>
      <c r="HF74" s="37"/>
      <c r="HG74" s="37"/>
      <c r="HH74" s="37"/>
      <c r="HI74" s="37"/>
      <c r="HJ74" s="37"/>
      <c r="HK74" s="37"/>
      <c r="HL74" s="37"/>
      <c r="HM74" s="37"/>
      <c r="HN74" s="37"/>
      <c r="HO74" s="37"/>
      <c r="HP74" s="37"/>
      <c r="HQ74" s="37"/>
      <c r="HR74" s="37"/>
      <c r="HS74" s="37"/>
      <c r="HT74" s="37"/>
      <c r="HU74" s="37"/>
      <c r="HV74" s="37"/>
      <c r="HW74" s="37"/>
      <c r="HX74" s="37"/>
      <c r="HY74" s="37"/>
      <c r="HZ74" s="81">
        <f t="shared" si="6"/>
        <v>0</v>
      </c>
    </row>
    <row r="75" spans="1:234" ht="15" customHeight="1">
      <c r="A75" s="440"/>
      <c r="B75" s="91" t="s">
        <v>673</v>
      </c>
      <c r="C75" s="124">
        <v>42004</v>
      </c>
      <c r="D75" s="207"/>
      <c r="E75" s="216"/>
      <c r="F75" s="216"/>
      <c r="G75" s="216"/>
      <c r="H75" s="216"/>
      <c r="I75" s="216"/>
      <c r="J75" s="216"/>
      <c r="K75" s="216"/>
      <c r="L75" s="216"/>
      <c r="M75" s="216"/>
      <c r="N75" s="216"/>
      <c r="O75" s="216"/>
      <c r="P75" s="216"/>
      <c r="Q75" s="216"/>
      <c r="R75" s="216"/>
      <c r="S75" s="216"/>
      <c r="T75" s="216"/>
      <c r="U75" s="216"/>
      <c r="V75" s="216"/>
      <c r="W75" s="216"/>
      <c r="X75" s="216"/>
      <c r="Y75" s="216"/>
      <c r="Z75" s="216"/>
      <c r="AA75" s="225"/>
      <c r="AB75" s="216"/>
      <c r="AC75" s="216"/>
      <c r="AD75" s="216"/>
      <c r="AE75" s="216"/>
      <c r="AF75" s="216"/>
      <c r="AG75" s="216"/>
      <c r="AH75" s="216"/>
      <c r="AI75" s="216"/>
      <c r="AJ75" s="81">
        <f t="shared" si="0"/>
        <v>0</v>
      </c>
      <c r="AK75" s="37"/>
      <c r="AL75" s="37"/>
      <c r="AM75" s="37"/>
      <c r="AN75" s="37"/>
      <c r="AO75" s="37"/>
      <c r="AP75" s="37"/>
      <c r="AQ75" s="37"/>
      <c r="AR75" s="37"/>
      <c r="AS75" s="37"/>
      <c r="AT75" s="37"/>
      <c r="AU75" s="37"/>
      <c r="AV75" s="37"/>
      <c r="AW75" s="37"/>
      <c r="AX75" s="37"/>
      <c r="AY75" s="37"/>
      <c r="AZ75" s="37"/>
      <c r="BA75" s="37"/>
      <c r="BB75" s="37"/>
      <c r="BC75" s="37"/>
      <c r="BD75" s="37"/>
      <c r="BE75" s="37"/>
      <c r="BF75" s="37"/>
      <c r="BG75" s="37"/>
      <c r="BH75" s="37"/>
      <c r="BI75" s="37"/>
      <c r="BJ75" s="37"/>
      <c r="BK75" s="37"/>
      <c r="BL75" s="37"/>
      <c r="BM75" s="37"/>
      <c r="BN75" s="37"/>
      <c r="BO75" s="37"/>
      <c r="BP75" s="37"/>
      <c r="BQ75" s="81">
        <f t="shared" si="1"/>
        <v>0</v>
      </c>
      <c r="BR75" s="37"/>
      <c r="BS75" s="37"/>
      <c r="BT75" s="37"/>
      <c r="BU75" s="37"/>
      <c r="BV75" s="37"/>
      <c r="BW75" s="37"/>
      <c r="BX75" s="37"/>
      <c r="BY75" s="37"/>
      <c r="BZ75" s="37"/>
      <c r="CA75" s="37"/>
      <c r="CB75" s="37"/>
      <c r="CC75" s="37"/>
      <c r="CD75" s="37"/>
      <c r="CE75" s="37"/>
      <c r="CF75" s="37"/>
      <c r="CG75" s="37"/>
      <c r="CH75" s="37"/>
      <c r="CI75" s="37"/>
      <c r="CJ75" s="37"/>
      <c r="CK75" s="37"/>
      <c r="CL75" s="37"/>
      <c r="CM75" s="37"/>
      <c r="CN75" s="37"/>
      <c r="CO75" s="37"/>
      <c r="CP75" s="37"/>
      <c r="CQ75" s="37"/>
      <c r="CR75" s="37"/>
      <c r="CS75" s="37"/>
      <c r="CT75" s="37"/>
      <c r="CU75" s="37"/>
      <c r="CV75" s="37"/>
      <c r="CW75" s="37"/>
      <c r="CX75" s="81">
        <f t="shared" si="2"/>
        <v>0</v>
      </c>
      <c r="CY75" s="37"/>
      <c r="CZ75" s="37"/>
      <c r="DA75" s="37"/>
      <c r="DB75" s="37"/>
      <c r="DC75" s="37"/>
      <c r="DD75" s="37"/>
      <c r="DE75" s="37"/>
      <c r="DF75" s="37"/>
      <c r="DG75" s="37"/>
      <c r="DH75" s="37"/>
      <c r="DI75" s="37"/>
      <c r="DJ75" s="37"/>
      <c r="DK75" s="37"/>
      <c r="DL75" s="37"/>
      <c r="DM75" s="37"/>
      <c r="DN75" s="37"/>
      <c r="DO75" s="37"/>
      <c r="DP75" s="37"/>
      <c r="DQ75" s="37"/>
      <c r="DR75" s="37"/>
      <c r="DS75" s="37"/>
      <c r="DT75" s="37"/>
      <c r="DU75" s="37"/>
      <c r="DV75" s="37"/>
      <c r="DW75" s="37"/>
      <c r="DX75" s="37"/>
      <c r="DY75" s="37"/>
      <c r="DZ75" s="37"/>
      <c r="EA75" s="37"/>
      <c r="EB75" s="37"/>
      <c r="EC75" s="37"/>
      <c r="ED75" s="37"/>
      <c r="EE75" s="81">
        <f t="shared" si="3"/>
        <v>0</v>
      </c>
      <c r="EF75" s="37"/>
      <c r="EG75" s="37"/>
      <c r="EH75" s="37"/>
      <c r="EI75" s="37"/>
      <c r="EJ75" s="37"/>
      <c r="EK75" s="37"/>
      <c r="EL75" s="37"/>
      <c r="EM75" s="37"/>
      <c r="EN75" s="37"/>
      <c r="EO75" s="37"/>
      <c r="EP75" s="37"/>
      <c r="EQ75" s="37"/>
      <c r="ER75" s="37"/>
      <c r="ES75" s="37"/>
      <c r="ET75" s="37"/>
      <c r="EU75" s="37"/>
      <c r="EV75" s="37"/>
      <c r="EW75" s="37"/>
      <c r="EX75" s="37"/>
      <c r="EY75" s="37"/>
      <c r="EZ75" s="37"/>
      <c r="FA75" s="37"/>
      <c r="FB75" s="37"/>
      <c r="FC75" s="37"/>
      <c r="FD75" s="37"/>
      <c r="FE75" s="37"/>
      <c r="FF75" s="37"/>
      <c r="FG75" s="37"/>
      <c r="FH75" s="37"/>
      <c r="FI75" s="37"/>
      <c r="FJ75" s="37"/>
      <c r="FK75" s="37"/>
      <c r="FL75" s="81">
        <f t="shared" si="4"/>
        <v>0</v>
      </c>
      <c r="FM75" s="37"/>
      <c r="FN75" s="37"/>
      <c r="FO75" s="37"/>
      <c r="FP75" s="37"/>
      <c r="FQ75" s="37"/>
      <c r="FR75" s="37"/>
      <c r="FS75" s="37"/>
      <c r="FT75" s="37"/>
      <c r="FU75" s="37"/>
      <c r="FV75" s="37"/>
      <c r="FW75" s="37"/>
      <c r="FX75" s="37"/>
      <c r="FY75" s="37"/>
      <c r="FZ75" s="37"/>
      <c r="GA75" s="37"/>
      <c r="GB75" s="37"/>
      <c r="GC75" s="37"/>
      <c r="GD75" s="37"/>
      <c r="GE75" s="37"/>
      <c r="GF75" s="37"/>
      <c r="GG75" s="37"/>
      <c r="GH75" s="37"/>
      <c r="GI75" s="37"/>
      <c r="GJ75" s="37"/>
      <c r="GK75" s="37"/>
      <c r="GL75" s="37"/>
      <c r="GM75" s="37"/>
      <c r="GN75" s="37"/>
      <c r="GO75" s="37"/>
      <c r="GP75" s="37"/>
      <c r="GQ75" s="37"/>
      <c r="GR75" s="37"/>
      <c r="GS75" s="81">
        <f t="shared" si="5"/>
        <v>0</v>
      </c>
      <c r="GT75" s="37"/>
      <c r="GU75" s="37"/>
      <c r="GV75" s="37"/>
      <c r="GW75" s="37"/>
      <c r="GX75" s="37"/>
      <c r="GY75" s="37"/>
      <c r="GZ75" s="37"/>
      <c r="HA75" s="37"/>
      <c r="HB75" s="37"/>
      <c r="HC75" s="37"/>
      <c r="HD75" s="37"/>
      <c r="HE75" s="37"/>
      <c r="HF75" s="37"/>
      <c r="HG75" s="37"/>
      <c r="HH75" s="37"/>
      <c r="HI75" s="37"/>
      <c r="HJ75" s="37"/>
      <c r="HK75" s="37"/>
      <c r="HL75" s="37"/>
      <c r="HM75" s="37"/>
      <c r="HN75" s="37"/>
      <c r="HO75" s="37"/>
      <c r="HP75" s="37"/>
      <c r="HQ75" s="37"/>
      <c r="HR75" s="37"/>
      <c r="HS75" s="37"/>
      <c r="HT75" s="37"/>
      <c r="HU75" s="37"/>
      <c r="HV75" s="37"/>
      <c r="HW75" s="37"/>
      <c r="HX75" s="37"/>
      <c r="HY75" s="37"/>
      <c r="HZ75" s="81">
        <f t="shared" si="6"/>
        <v>0</v>
      </c>
    </row>
    <row r="76" spans="1:234" ht="15" customHeight="1">
      <c r="A76" s="440"/>
      <c r="B76" s="91" t="s">
        <v>670</v>
      </c>
      <c r="C76" s="124">
        <v>42035</v>
      </c>
      <c r="D76" s="207"/>
      <c r="E76" s="216"/>
      <c r="F76" s="216"/>
      <c r="G76" s="216"/>
      <c r="H76" s="216"/>
      <c r="I76" s="216"/>
      <c r="J76" s="216"/>
      <c r="K76" s="216"/>
      <c r="L76" s="216"/>
      <c r="M76" s="216"/>
      <c r="N76" s="216"/>
      <c r="O76" s="216"/>
      <c r="P76" s="216"/>
      <c r="Q76" s="216"/>
      <c r="R76" s="216"/>
      <c r="S76" s="216"/>
      <c r="T76" s="216"/>
      <c r="U76" s="216"/>
      <c r="V76" s="216"/>
      <c r="W76" s="216"/>
      <c r="X76" s="216"/>
      <c r="Y76" s="216"/>
      <c r="Z76" s="216"/>
      <c r="AA76" s="225"/>
      <c r="AB76" s="216"/>
      <c r="AC76" s="216"/>
      <c r="AD76" s="216"/>
      <c r="AE76" s="216"/>
      <c r="AF76" s="216"/>
      <c r="AG76" s="216"/>
      <c r="AH76" s="216"/>
      <c r="AI76" s="216"/>
      <c r="AJ76" s="81">
        <f t="shared" si="0"/>
        <v>0</v>
      </c>
      <c r="AK76" s="37"/>
      <c r="AL76" s="37"/>
      <c r="AM76" s="37"/>
      <c r="AN76" s="37"/>
      <c r="AO76" s="37"/>
      <c r="AP76" s="37"/>
      <c r="AQ76" s="37"/>
      <c r="AR76" s="37"/>
      <c r="AS76" s="37"/>
      <c r="AT76" s="37"/>
      <c r="AU76" s="37"/>
      <c r="AV76" s="37"/>
      <c r="AW76" s="37"/>
      <c r="AX76" s="37"/>
      <c r="AY76" s="37"/>
      <c r="AZ76" s="37"/>
      <c r="BA76" s="37"/>
      <c r="BB76" s="37"/>
      <c r="BC76" s="37"/>
      <c r="BD76" s="37"/>
      <c r="BE76" s="37"/>
      <c r="BF76" s="37"/>
      <c r="BG76" s="37"/>
      <c r="BH76" s="37"/>
      <c r="BI76" s="37"/>
      <c r="BJ76" s="37"/>
      <c r="BK76" s="37"/>
      <c r="BL76" s="37"/>
      <c r="BM76" s="37"/>
      <c r="BN76" s="37"/>
      <c r="BO76" s="37"/>
      <c r="BP76" s="37"/>
      <c r="BQ76" s="81">
        <f t="shared" si="1"/>
        <v>0</v>
      </c>
      <c r="BR76" s="37"/>
      <c r="BS76" s="37"/>
      <c r="BT76" s="37"/>
      <c r="BU76" s="37"/>
      <c r="BV76" s="37"/>
      <c r="BW76" s="37"/>
      <c r="BX76" s="37"/>
      <c r="BY76" s="37"/>
      <c r="BZ76" s="37"/>
      <c r="CA76" s="37"/>
      <c r="CB76" s="37"/>
      <c r="CC76" s="37"/>
      <c r="CD76" s="37"/>
      <c r="CE76" s="37"/>
      <c r="CF76" s="37"/>
      <c r="CG76" s="37"/>
      <c r="CH76" s="37"/>
      <c r="CI76" s="37"/>
      <c r="CJ76" s="37"/>
      <c r="CK76" s="37"/>
      <c r="CL76" s="37"/>
      <c r="CM76" s="37"/>
      <c r="CN76" s="37"/>
      <c r="CO76" s="37"/>
      <c r="CP76" s="37"/>
      <c r="CQ76" s="37"/>
      <c r="CR76" s="37"/>
      <c r="CS76" s="37"/>
      <c r="CT76" s="37"/>
      <c r="CU76" s="37"/>
      <c r="CV76" s="37"/>
      <c r="CW76" s="37"/>
      <c r="CX76" s="81">
        <f t="shared" si="2"/>
        <v>0</v>
      </c>
      <c r="CY76" s="37"/>
      <c r="CZ76" s="37"/>
      <c r="DA76" s="37"/>
      <c r="DB76" s="37"/>
      <c r="DC76" s="37"/>
      <c r="DD76" s="37"/>
      <c r="DE76" s="37"/>
      <c r="DF76" s="37"/>
      <c r="DG76" s="37"/>
      <c r="DH76" s="37"/>
      <c r="DI76" s="37"/>
      <c r="DJ76" s="37"/>
      <c r="DK76" s="37"/>
      <c r="DL76" s="37"/>
      <c r="DM76" s="37"/>
      <c r="DN76" s="37"/>
      <c r="DO76" s="37"/>
      <c r="DP76" s="37"/>
      <c r="DQ76" s="37"/>
      <c r="DR76" s="37"/>
      <c r="DS76" s="37"/>
      <c r="DT76" s="37"/>
      <c r="DU76" s="37"/>
      <c r="DV76" s="37"/>
      <c r="DW76" s="37"/>
      <c r="DX76" s="37"/>
      <c r="DY76" s="37"/>
      <c r="DZ76" s="37"/>
      <c r="EA76" s="37"/>
      <c r="EB76" s="37"/>
      <c r="EC76" s="37"/>
      <c r="ED76" s="37"/>
      <c r="EE76" s="81">
        <f t="shared" si="3"/>
        <v>0</v>
      </c>
      <c r="EF76" s="37"/>
      <c r="EG76" s="37"/>
      <c r="EH76" s="37"/>
      <c r="EI76" s="37"/>
      <c r="EJ76" s="37"/>
      <c r="EK76" s="37"/>
      <c r="EL76" s="37"/>
      <c r="EM76" s="37"/>
      <c r="EN76" s="37"/>
      <c r="EO76" s="37"/>
      <c r="EP76" s="37"/>
      <c r="EQ76" s="37"/>
      <c r="ER76" s="37"/>
      <c r="ES76" s="37"/>
      <c r="ET76" s="37"/>
      <c r="EU76" s="37"/>
      <c r="EV76" s="37"/>
      <c r="EW76" s="37"/>
      <c r="EX76" s="37"/>
      <c r="EY76" s="37"/>
      <c r="EZ76" s="37"/>
      <c r="FA76" s="37"/>
      <c r="FB76" s="37"/>
      <c r="FC76" s="37"/>
      <c r="FD76" s="37"/>
      <c r="FE76" s="37"/>
      <c r="FF76" s="37"/>
      <c r="FG76" s="37"/>
      <c r="FH76" s="37"/>
      <c r="FI76" s="37"/>
      <c r="FJ76" s="37"/>
      <c r="FK76" s="37"/>
      <c r="FL76" s="81">
        <f t="shared" si="4"/>
        <v>0</v>
      </c>
      <c r="FM76" s="37"/>
      <c r="FN76" s="37"/>
      <c r="FO76" s="37"/>
      <c r="FP76" s="37"/>
      <c r="FQ76" s="37"/>
      <c r="FR76" s="37"/>
      <c r="FS76" s="37"/>
      <c r="FT76" s="37"/>
      <c r="FU76" s="37"/>
      <c r="FV76" s="37"/>
      <c r="FW76" s="37"/>
      <c r="FX76" s="37"/>
      <c r="FY76" s="37"/>
      <c r="FZ76" s="37"/>
      <c r="GA76" s="37"/>
      <c r="GB76" s="37"/>
      <c r="GC76" s="37"/>
      <c r="GD76" s="37"/>
      <c r="GE76" s="37"/>
      <c r="GF76" s="37"/>
      <c r="GG76" s="37"/>
      <c r="GH76" s="37"/>
      <c r="GI76" s="37"/>
      <c r="GJ76" s="37"/>
      <c r="GK76" s="37"/>
      <c r="GL76" s="37"/>
      <c r="GM76" s="37"/>
      <c r="GN76" s="37"/>
      <c r="GO76" s="37"/>
      <c r="GP76" s="37"/>
      <c r="GQ76" s="37"/>
      <c r="GR76" s="37"/>
      <c r="GS76" s="81">
        <f t="shared" si="5"/>
        <v>0</v>
      </c>
      <c r="GT76" s="37"/>
      <c r="GU76" s="37"/>
      <c r="GV76" s="37"/>
      <c r="GW76" s="37"/>
      <c r="GX76" s="37"/>
      <c r="GY76" s="37"/>
      <c r="GZ76" s="37"/>
      <c r="HA76" s="37"/>
      <c r="HB76" s="37"/>
      <c r="HC76" s="37"/>
      <c r="HD76" s="37"/>
      <c r="HE76" s="37"/>
      <c r="HF76" s="37"/>
      <c r="HG76" s="37"/>
      <c r="HH76" s="37"/>
      <c r="HI76" s="37"/>
      <c r="HJ76" s="37"/>
      <c r="HK76" s="37"/>
      <c r="HL76" s="37"/>
      <c r="HM76" s="37"/>
      <c r="HN76" s="37"/>
      <c r="HO76" s="37"/>
      <c r="HP76" s="37"/>
      <c r="HQ76" s="37"/>
      <c r="HR76" s="37"/>
      <c r="HS76" s="37"/>
      <c r="HT76" s="37"/>
      <c r="HU76" s="37"/>
      <c r="HV76" s="37"/>
      <c r="HW76" s="37"/>
      <c r="HX76" s="37"/>
      <c r="HY76" s="37"/>
      <c r="HZ76" s="81">
        <f t="shared" si="6"/>
        <v>0</v>
      </c>
    </row>
    <row r="77" spans="1:234" ht="15" customHeight="1">
      <c r="A77" s="440"/>
      <c r="B77" s="91" t="s">
        <v>671</v>
      </c>
      <c r="C77" s="124">
        <v>42063</v>
      </c>
      <c r="D77" s="207"/>
      <c r="E77" s="216"/>
      <c r="F77" s="216"/>
      <c r="G77" s="216"/>
      <c r="H77" s="216"/>
      <c r="I77" s="216"/>
      <c r="J77" s="216"/>
      <c r="K77" s="216"/>
      <c r="L77" s="216"/>
      <c r="M77" s="216"/>
      <c r="N77" s="216"/>
      <c r="O77" s="216"/>
      <c r="P77" s="216"/>
      <c r="Q77" s="216"/>
      <c r="R77" s="216"/>
      <c r="S77" s="216"/>
      <c r="T77" s="216"/>
      <c r="U77" s="216"/>
      <c r="V77" s="216"/>
      <c r="W77" s="216"/>
      <c r="X77" s="216"/>
      <c r="Y77" s="216"/>
      <c r="Z77" s="216"/>
      <c r="AA77" s="225"/>
      <c r="AB77" s="216"/>
      <c r="AC77" s="216"/>
      <c r="AD77" s="216"/>
      <c r="AE77" s="216"/>
      <c r="AF77" s="216"/>
      <c r="AG77" s="216"/>
      <c r="AH77" s="216"/>
      <c r="AI77" s="216"/>
      <c r="AJ77" s="81">
        <f t="shared" si="0"/>
        <v>0</v>
      </c>
      <c r="AK77" s="37"/>
      <c r="AL77" s="37"/>
      <c r="AM77" s="37"/>
      <c r="AN77" s="37"/>
      <c r="AO77" s="37"/>
      <c r="AP77" s="37"/>
      <c r="AQ77" s="37"/>
      <c r="AR77" s="37"/>
      <c r="AS77" s="37"/>
      <c r="AT77" s="37"/>
      <c r="AU77" s="37"/>
      <c r="AV77" s="37"/>
      <c r="AW77" s="37"/>
      <c r="AX77" s="37"/>
      <c r="AY77" s="37"/>
      <c r="AZ77" s="37"/>
      <c r="BA77" s="37"/>
      <c r="BB77" s="37"/>
      <c r="BC77" s="37"/>
      <c r="BD77" s="37"/>
      <c r="BE77" s="37"/>
      <c r="BF77" s="37"/>
      <c r="BG77" s="37"/>
      <c r="BH77" s="37"/>
      <c r="BI77" s="37"/>
      <c r="BJ77" s="37"/>
      <c r="BK77" s="37"/>
      <c r="BL77" s="37"/>
      <c r="BM77" s="37"/>
      <c r="BN77" s="37"/>
      <c r="BO77" s="37"/>
      <c r="BP77" s="37"/>
      <c r="BQ77" s="81">
        <f t="shared" si="1"/>
        <v>0</v>
      </c>
      <c r="BR77" s="37"/>
      <c r="BS77" s="37"/>
      <c r="BT77" s="37"/>
      <c r="BU77" s="37"/>
      <c r="BV77" s="37"/>
      <c r="BW77" s="37"/>
      <c r="BX77" s="37"/>
      <c r="BY77" s="37"/>
      <c r="BZ77" s="37"/>
      <c r="CA77" s="37"/>
      <c r="CB77" s="37"/>
      <c r="CC77" s="37"/>
      <c r="CD77" s="37"/>
      <c r="CE77" s="37"/>
      <c r="CF77" s="37"/>
      <c r="CG77" s="37"/>
      <c r="CH77" s="37"/>
      <c r="CI77" s="37"/>
      <c r="CJ77" s="37"/>
      <c r="CK77" s="37"/>
      <c r="CL77" s="37"/>
      <c r="CM77" s="37"/>
      <c r="CN77" s="37"/>
      <c r="CO77" s="37"/>
      <c r="CP77" s="37"/>
      <c r="CQ77" s="37"/>
      <c r="CR77" s="37"/>
      <c r="CS77" s="37"/>
      <c r="CT77" s="37"/>
      <c r="CU77" s="37"/>
      <c r="CV77" s="37"/>
      <c r="CW77" s="37"/>
      <c r="CX77" s="81">
        <f t="shared" si="2"/>
        <v>0</v>
      </c>
      <c r="CY77" s="37"/>
      <c r="CZ77" s="37"/>
      <c r="DA77" s="37"/>
      <c r="DB77" s="37"/>
      <c r="DC77" s="37"/>
      <c r="DD77" s="37"/>
      <c r="DE77" s="37"/>
      <c r="DF77" s="37"/>
      <c r="DG77" s="37"/>
      <c r="DH77" s="37"/>
      <c r="DI77" s="37"/>
      <c r="DJ77" s="37"/>
      <c r="DK77" s="37"/>
      <c r="DL77" s="37"/>
      <c r="DM77" s="37"/>
      <c r="DN77" s="37"/>
      <c r="DO77" s="37"/>
      <c r="DP77" s="37"/>
      <c r="DQ77" s="37"/>
      <c r="DR77" s="37"/>
      <c r="DS77" s="37"/>
      <c r="DT77" s="37"/>
      <c r="DU77" s="37"/>
      <c r="DV77" s="37"/>
      <c r="DW77" s="37"/>
      <c r="DX77" s="37"/>
      <c r="DY77" s="37"/>
      <c r="DZ77" s="37"/>
      <c r="EA77" s="37"/>
      <c r="EB77" s="37"/>
      <c r="EC77" s="37"/>
      <c r="ED77" s="37"/>
      <c r="EE77" s="81">
        <f t="shared" si="3"/>
        <v>0</v>
      </c>
      <c r="EF77" s="37"/>
      <c r="EG77" s="37"/>
      <c r="EH77" s="37"/>
      <c r="EI77" s="37"/>
      <c r="EJ77" s="37"/>
      <c r="EK77" s="37"/>
      <c r="EL77" s="37"/>
      <c r="EM77" s="37"/>
      <c r="EN77" s="37"/>
      <c r="EO77" s="37"/>
      <c r="EP77" s="37"/>
      <c r="EQ77" s="37"/>
      <c r="ER77" s="37"/>
      <c r="ES77" s="37"/>
      <c r="ET77" s="37"/>
      <c r="EU77" s="37"/>
      <c r="EV77" s="37"/>
      <c r="EW77" s="37"/>
      <c r="EX77" s="37"/>
      <c r="EY77" s="37"/>
      <c r="EZ77" s="37"/>
      <c r="FA77" s="37"/>
      <c r="FB77" s="37"/>
      <c r="FC77" s="37"/>
      <c r="FD77" s="37"/>
      <c r="FE77" s="37"/>
      <c r="FF77" s="37"/>
      <c r="FG77" s="37"/>
      <c r="FH77" s="37"/>
      <c r="FI77" s="37"/>
      <c r="FJ77" s="37"/>
      <c r="FK77" s="37"/>
      <c r="FL77" s="81">
        <f t="shared" si="4"/>
        <v>0</v>
      </c>
      <c r="FM77" s="37"/>
      <c r="FN77" s="37"/>
      <c r="FO77" s="37"/>
      <c r="FP77" s="37"/>
      <c r="FQ77" s="37"/>
      <c r="FR77" s="37"/>
      <c r="FS77" s="37"/>
      <c r="FT77" s="37"/>
      <c r="FU77" s="37"/>
      <c r="FV77" s="37"/>
      <c r="FW77" s="37"/>
      <c r="FX77" s="37"/>
      <c r="FY77" s="37"/>
      <c r="FZ77" s="37"/>
      <c r="GA77" s="37"/>
      <c r="GB77" s="37"/>
      <c r="GC77" s="37"/>
      <c r="GD77" s="37"/>
      <c r="GE77" s="37"/>
      <c r="GF77" s="37"/>
      <c r="GG77" s="37"/>
      <c r="GH77" s="37"/>
      <c r="GI77" s="37"/>
      <c r="GJ77" s="37"/>
      <c r="GK77" s="37"/>
      <c r="GL77" s="37"/>
      <c r="GM77" s="37"/>
      <c r="GN77" s="37"/>
      <c r="GO77" s="37"/>
      <c r="GP77" s="37"/>
      <c r="GQ77" s="37"/>
      <c r="GR77" s="37"/>
      <c r="GS77" s="81">
        <f t="shared" si="5"/>
        <v>0</v>
      </c>
      <c r="GT77" s="37"/>
      <c r="GU77" s="37"/>
      <c r="GV77" s="37"/>
      <c r="GW77" s="37"/>
      <c r="GX77" s="37"/>
      <c r="GY77" s="37"/>
      <c r="GZ77" s="37"/>
      <c r="HA77" s="37"/>
      <c r="HB77" s="37"/>
      <c r="HC77" s="37"/>
      <c r="HD77" s="37"/>
      <c r="HE77" s="37"/>
      <c r="HF77" s="37"/>
      <c r="HG77" s="37"/>
      <c r="HH77" s="37"/>
      <c r="HI77" s="37"/>
      <c r="HJ77" s="37"/>
      <c r="HK77" s="37"/>
      <c r="HL77" s="37"/>
      <c r="HM77" s="37"/>
      <c r="HN77" s="37"/>
      <c r="HO77" s="37"/>
      <c r="HP77" s="37"/>
      <c r="HQ77" s="37"/>
      <c r="HR77" s="37"/>
      <c r="HS77" s="37"/>
      <c r="HT77" s="37"/>
      <c r="HU77" s="37"/>
      <c r="HV77" s="37"/>
      <c r="HW77" s="37"/>
      <c r="HX77" s="37"/>
      <c r="HY77" s="37"/>
      <c r="HZ77" s="81">
        <f t="shared" si="6"/>
        <v>0</v>
      </c>
    </row>
    <row r="78" spans="1:234" ht="15" customHeight="1">
      <c r="A78" s="440"/>
      <c r="B78" s="91" t="s">
        <v>672</v>
      </c>
      <c r="C78" s="124">
        <v>42094</v>
      </c>
      <c r="D78" s="207"/>
      <c r="E78" s="216"/>
      <c r="F78" s="216"/>
      <c r="G78" s="216"/>
      <c r="H78" s="216"/>
      <c r="I78" s="216"/>
      <c r="J78" s="216"/>
      <c r="K78" s="216"/>
      <c r="L78" s="216"/>
      <c r="M78" s="216"/>
      <c r="N78" s="216"/>
      <c r="O78" s="216"/>
      <c r="P78" s="216"/>
      <c r="Q78" s="216"/>
      <c r="R78" s="216"/>
      <c r="S78" s="216"/>
      <c r="T78" s="216"/>
      <c r="U78" s="216"/>
      <c r="V78" s="216"/>
      <c r="W78" s="216"/>
      <c r="X78" s="216"/>
      <c r="Y78" s="216"/>
      <c r="Z78" s="216"/>
      <c r="AA78" s="225"/>
      <c r="AB78" s="216"/>
      <c r="AC78" s="216"/>
      <c r="AD78" s="216"/>
      <c r="AE78" s="216"/>
      <c r="AF78" s="216"/>
      <c r="AG78" s="216"/>
      <c r="AH78" s="216"/>
      <c r="AI78" s="216"/>
      <c r="AJ78" s="81">
        <f t="shared" si="0"/>
        <v>0</v>
      </c>
      <c r="AK78" s="37"/>
      <c r="AL78" s="37"/>
      <c r="AM78" s="37"/>
      <c r="AN78" s="37"/>
      <c r="AO78" s="37"/>
      <c r="AP78" s="37"/>
      <c r="AQ78" s="37"/>
      <c r="AR78" s="37"/>
      <c r="AS78" s="37"/>
      <c r="AT78" s="37"/>
      <c r="AU78" s="37"/>
      <c r="AV78" s="37"/>
      <c r="AW78" s="37"/>
      <c r="AX78" s="37"/>
      <c r="AY78" s="37"/>
      <c r="AZ78" s="37"/>
      <c r="BA78" s="37"/>
      <c r="BB78" s="37"/>
      <c r="BC78" s="37"/>
      <c r="BD78" s="37"/>
      <c r="BE78" s="37"/>
      <c r="BF78" s="37"/>
      <c r="BG78" s="37"/>
      <c r="BH78" s="37"/>
      <c r="BI78" s="37"/>
      <c r="BJ78" s="37"/>
      <c r="BK78" s="37"/>
      <c r="BL78" s="37"/>
      <c r="BM78" s="37"/>
      <c r="BN78" s="37"/>
      <c r="BO78" s="37"/>
      <c r="BP78" s="37"/>
      <c r="BQ78" s="81">
        <f t="shared" si="1"/>
        <v>0</v>
      </c>
      <c r="BR78" s="37"/>
      <c r="BS78" s="37"/>
      <c r="BT78" s="37"/>
      <c r="BU78" s="37"/>
      <c r="BV78" s="37"/>
      <c r="BW78" s="37"/>
      <c r="BX78" s="37"/>
      <c r="BY78" s="37"/>
      <c r="BZ78" s="37"/>
      <c r="CA78" s="37"/>
      <c r="CB78" s="37"/>
      <c r="CC78" s="37"/>
      <c r="CD78" s="37"/>
      <c r="CE78" s="37"/>
      <c r="CF78" s="37"/>
      <c r="CG78" s="37"/>
      <c r="CH78" s="37"/>
      <c r="CI78" s="37"/>
      <c r="CJ78" s="37"/>
      <c r="CK78" s="37"/>
      <c r="CL78" s="37"/>
      <c r="CM78" s="37"/>
      <c r="CN78" s="37"/>
      <c r="CO78" s="37"/>
      <c r="CP78" s="37"/>
      <c r="CQ78" s="37"/>
      <c r="CR78" s="37"/>
      <c r="CS78" s="37"/>
      <c r="CT78" s="37"/>
      <c r="CU78" s="37"/>
      <c r="CV78" s="37"/>
      <c r="CW78" s="37"/>
      <c r="CX78" s="81">
        <f t="shared" si="2"/>
        <v>0</v>
      </c>
      <c r="CY78" s="37"/>
      <c r="CZ78" s="37"/>
      <c r="DA78" s="37"/>
      <c r="DB78" s="37"/>
      <c r="DC78" s="37"/>
      <c r="DD78" s="37"/>
      <c r="DE78" s="37"/>
      <c r="DF78" s="37"/>
      <c r="DG78" s="37"/>
      <c r="DH78" s="37"/>
      <c r="DI78" s="37"/>
      <c r="DJ78" s="37"/>
      <c r="DK78" s="37"/>
      <c r="DL78" s="37"/>
      <c r="DM78" s="37"/>
      <c r="DN78" s="37"/>
      <c r="DO78" s="37"/>
      <c r="DP78" s="37"/>
      <c r="DQ78" s="37"/>
      <c r="DR78" s="37"/>
      <c r="DS78" s="37"/>
      <c r="DT78" s="37"/>
      <c r="DU78" s="37"/>
      <c r="DV78" s="37"/>
      <c r="DW78" s="37"/>
      <c r="DX78" s="37"/>
      <c r="DY78" s="37"/>
      <c r="DZ78" s="37"/>
      <c r="EA78" s="37"/>
      <c r="EB78" s="37"/>
      <c r="EC78" s="37"/>
      <c r="ED78" s="37"/>
      <c r="EE78" s="81">
        <f t="shared" si="3"/>
        <v>0</v>
      </c>
      <c r="EF78" s="37"/>
      <c r="EG78" s="37"/>
      <c r="EH78" s="37"/>
      <c r="EI78" s="37"/>
      <c r="EJ78" s="37"/>
      <c r="EK78" s="37"/>
      <c r="EL78" s="37"/>
      <c r="EM78" s="37"/>
      <c r="EN78" s="37"/>
      <c r="EO78" s="37"/>
      <c r="EP78" s="37"/>
      <c r="EQ78" s="37"/>
      <c r="ER78" s="37"/>
      <c r="ES78" s="37"/>
      <c r="ET78" s="37"/>
      <c r="EU78" s="37"/>
      <c r="EV78" s="37"/>
      <c r="EW78" s="37"/>
      <c r="EX78" s="37"/>
      <c r="EY78" s="37"/>
      <c r="EZ78" s="37"/>
      <c r="FA78" s="37"/>
      <c r="FB78" s="37"/>
      <c r="FC78" s="37"/>
      <c r="FD78" s="37"/>
      <c r="FE78" s="37"/>
      <c r="FF78" s="37"/>
      <c r="FG78" s="37"/>
      <c r="FH78" s="37"/>
      <c r="FI78" s="37"/>
      <c r="FJ78" s="37"/>
      <c r="FK78" s="37"/>
      <c r="FL78" s="81">
        <f t="shared" si="4"/>
        <v>0</v>
      </c>
      <c r="FM78" s="37"/>
      <c r="FN78" s="37"/>
      <c r="FO78" s="37"/>
      <c r="FP78" s="37"/>
      <c r="FQ78" s="37"/>
      <c r="FR78" s="37"/>
      <c r="FS78" s="37"/>
      <c r="FT78" s="37"/>
      <c r="FU78" s="37"/>
      <c r="FV78" s="37"/>
      <c r="FW78" s="37"/>
      <c r="FX78" s="37"/>
      <c r="FY78" s="37"/>
      <c r="FZ78" s="37"/>
      <c r="GA78" s="37"/>
      <c r="GB78" s="37"/>
      <c r="GC78" s="37"/>
      <c r="GD78" s="37"/>
      <c r="GE78" s="37"/>
      <c r="GF78" s="37"/>
      <c r="GG78" s="37"/>
      <c r="GH78" s="37"/>
      <c r="GI78" s="37"/>
      <c r="GJ78" s="37"/>
      <c r="GK78" s="37"/>
      <c r="GL78" s="37"/>
      <c r="GM78" s="37"/>
      <c r="GN78" s="37"/>
      <c r="GO78" s="37"/>
      <c r="GP78" s="37"/>
      <c r="GQ78" s="37"/>
      <c r="GR78" s="37"/>
      <c r="GS78" s="81">
        <f t="shared" si="5"/>
        <v>0</v>
      </c>
      <c r="GT78" s="37"/>
      <c r="GU78" s="37"/>
      <c r="GV78" s="37"/>
      <c r="GW78" s="37"/>
      <c r="GX78" s="37"/>
      <c r="GY78" s="37"/>
      <c r="GZ78" s="37"/>
      <c r="HA78" s="37"/>
      <c r="HB78" s="37"/>
      <c r="HC78" s="37"/>
      <c r="HD78" s="37"/>
      <c r="HE78" s="37"/>
      <c r="HF78" s="37"/>
      <c r="HG78" s="37"/>
      <c r="HH78" s="37"/>
      <c r="HI78" s="37"/>
      <c r="HJ78" s="37"/>
      <c r="HK78" s="37"/>
      <c r="HL78" s="37"/>
      <c r="HM78" s="37"/>
      <c r="HN78" s="37"/>
      <c r="HO78" s="37"/>
      <c r="HP78" s="37"/>
      <c r="HQ78" s="37"/>
      <c r="HR78" s="37"/>
      <c r="HS78" s="37"/>
      <c r="HT78" s="37"/>
      <c r="HU78" s="37"/>
      <c r="HV78" s="37"/>
      <c r="HW78" s="37"/>
      <c r="HX78" s="37"/>
      <c r="HY78" s="38"/>
      <c r="HZ78" s="81">
        <f t="shared" si="6"/>
        <v>0</v>
      </c>
    </row>
    <row r="79" spans="1:234" ht="15" customHeight="1" thickBot="1">
      <c r="A79" s="441"/>
      <c r="B79" s="94" t="s">
        <v>674</v>
      </c>
      <c r="C79" s="126">
        <v>42124</v>
      </c>
      <c r="D79" s="210"/>
      <c r="E79" s="219"/>
      <c r="F79" s="219"/>
      <c r="G79" s="219"/>
      <c r="H79" s="219"/>
      <c r="I79" s="219"/>
      <c r="J79" s="219"/>
      <c r="K79" s="219"/>
      <c r="L79" s="219"/>
      <c r="M79" s="219"/>
      <c r="N79" s="219"/>
      <c r="O79" s="219"/>
      <c r="P79" s="219"/>
      <c r="Q79" s="219"/>
      <c r="R79" s="219"/>
      <c r="S79" s="219"/>
      <c r="T79" s="219"/>
      <c r="U79" s="219"/>
      <c r="V79" s="219"/>
      <c r="W79" s="219"/>
      <c r="X79" s="228"/>
      <c r="Y79" s="228"/>
      <c r="Z79" s="228"/>
      <c r="AA79" s="229"/>
      <c r="AB79" s="219"/>
      <c r="AC79" s="219"/>
      <c r="AD79" s="219"/>
      <c r="AE79" s="219"/>
      <c r="AF79" s="219"/>
      <c r="AG79" s="219"/>
      <c r="AH79" s="219"/>
      <c r="AI79" s="219"/>
      <c r="AJ79" s="81">
        <f t="shared" si="0"/>
        <v>0</v>
      </c>
      <c r="AK79" s="39"/>
      <c r="AL79" s="39"/>
      <c r="AM79" s="39"/>
      <c r="AN79" s="39"/>
      <c r="AO79" s="39"/>
      <c r="AP79" s="39"/>
      <c r="AQ79" s="39"/>
      <c r="AR79" s="39"/>
      <c r="AS79" s="39"/>
      <c r="AT79" s="39"/>
      <c r="AU79" s="39"/>
      <c r="AV79" s="39"/>
      <c r="AW79" s="39"/>
      <c r="AX79" s="39"/>
      <c r="AY79" s="39"/>
      <c r="AZ79" s="39"/>
      <c r="BA79" s="39"/>
      <c r="BB79" s="39"/>
      <c r="BC79" s="39"/>
      <c r="BD79" s="39"/>
      <c r="BE79" s="39"/>
      <c r="BF79" s="39"/>
      <c r="BG79" s="39"/>
      <c r="BH79" s="39"/>
      <c r="BI79" s="39"/>
      <c r="BJ79" s="39"/>
      <c r="BK79" s="39"/>
      <c r="BL79" s="39"/>
      <c r="BM79" s="39"/>
      <c r="BN79" s="39"/>
      <c r="BO79" s="39"/>
      <c r="BP79" s="39"/>
      <c r="BQ79" s="81">
        <f t="shared" si="1"/>
        <v>0</v>
      </c>
      <c r="BR79" s="39"/>
      <c r="BS79" s="39"/>
      <c r="BT79" s="39"/>
      <c r="BU79" s="39"/>
      <c r="BV79" s="39"/>
      <c r="BW79" s="39"/>
      <c r="BX79" s="39"/>
      <c r="BY79" s="39"/>
      <c r="BZ79" s="39"/>
      <c r="CA79" s="39"/>
      <c r="CB79" s="39"/>
      <c r="CC79" s="39"/>
      <c r="CD79" s="39"/>
      <c r="CE79" s="39"/>
      <c r="CF79" s="39"/>
      <c r="CG79" s="39"/>
      <c r="CH79" s="39"/>
      <c r="CI79" s="39"/>
      <c r="CJ79" s="39"/>
      <c r="CK79" s="39"/>
      <c r="CL79" s="39"/>
      <c r="CM79" s="39"/>
      <c r="CN79" s="39"/>
      <c r="CO79" s="39"/>
      <c r="CP79" s="39"/>
      <c r="CQ79" s="39"/>
      <c r="CR79" s="39"/>
      <c r="CS79" s="39"/>
      <c r="CT79" s="39"/>
      <c r="CU79" s="39"/>
      <c r="CV79" s="39"/>
      <c r="CW79" s="39"/>
      <c r="CX79" s="81">
        <f t="shared" si="2"/>
        <v>0</v>
      </c>
      <c r="CY79" s="39"/>
      <c r="CZ79" s="39"/>
      <c r="DA79" s="39"/>
      <c r="DB79" s="39"/>
      <c r="DC79" s="39"/>
      <c r="DD79" s="39"/>
      <c r="DE79" s="39"/>
      <c r="DF79" s="39"/>
      <c r="DG79" s="39"/>
      <c r="DH79" s="39"/>
      <c r="DI79" s="39"/>
      <c r="DJ79" s="39"/>
      <c r="DK79" s="39"/>
      <c r="DL79" s="39"/>
      <c r="DM79" s="39"/>
      <c r="DN79" s="39"/>
      <c r="DO79" s="39"/>
      <c r="DP79" s="39"/>
      <c r="DQ79" s="39"/>
      <c r="DR79" s="39"/>
      <c r="DS79" s="39"/>
      <c r="DT79" s="39"/>
      <c r="DU79" s="39"/>
      <c r="DV79" s="39"/>
      <c r="DW79" s="39"/>
      <c r="DX79" s="39"/>
      <c r="DY79" s="39"/>
      <c r="DZ79" s="39"/>
      <c r="EA79" s="39"/>
      <c r="EB79" s="39"/>
      <c r="EC79" s="39"/>
      <c r="ED79" s="39"/>
      <c r="EE79" s="81">
        <f t="shared" si="3"/>
        <v>0</v>
      </c>
      <c r="EF79" s="39"/>
      <c r="EG79" s="39"/>
      <c r="EH79" s="39"/>
      <c r="EI79" s="39"/>
      <c r="EJ79" s="39"/>
      <c r="EK79" s="39"/>
      <c r="EL79" s="39"/>
      <c r="EM79" s="39"/>
      <c r="EN79" s="39"/>
      <c r="EO79" s="39"/>
      <c r="EP79" s="39"/>
      <c r="EQ79" s="39"/>
      <c r="ER79" s="39"/>
      <c r="ES79" s="39"/>
      <c r="ET79" s="39"/>
      <c r="EU79" s="39"/>
      <c r="EV79" s="39"/>
      <c r="EW79" s="39"/>
      <c r="EX79" s="39"/>
      <c r="EY79" s="39"/>
      <c r="EZ79" s="39"/>
      <c r="FA79" s="39"/>
      <c r="FB79" s="39"/>
      <c r="FC79" s="39"/>
      <c r="FD79" s="39"/>
      <c r="FE79" s="39"/>
      <c r="FF79" s="39"/>
      <c r="FG79" s="39"/>
      <c r="FH79" s="39"/>
      <c r="FI79" s="39"/>
      <c r="FJ79" s="39"/>
      <c r="FK79" s="39"/>
      <c r="FL79" s="81">
        <f t="shared" si="4"/>
        <v>0</v>
      </c>
      <c r="FM79" s="39"/>
      <c r="FN79" s="39"/>
      <c r="FO79" s="39"/>
      <c r="FP79" s="39"/>
      <c r="FQ79" s="39"/>
      <c r="FR79" s="39"/>
      <c r="FS79" s="39"/>
      <c r="FT79" s="39"/>
      <c r="FU79" s="39"/>
      <c r="FV79" s="39"/>
      <c r="FW79" s="39"/>
      <c r="FX79" s="39"/>
      <c r="FY79" s="39"/>
      <c r="FZ79" s="39"/>
      <c r="GA79" s="39"/>
      <c r="GB79" s="39"/>
      <c r="GC79" s="39"/>
      <c r="GD79" s="39"/>
      <c r="GE79" s="39"/>
      <c r="GF79" s="39"/>
      <c r="GG79" s="39"/>
      <c r="GH79" s="39"/>
      <c r="GI79" s="39"/>
      <c r="GJ79" s="39"/>
      <c r="GK79" s="39"/>
      <c r="GL79" s="39"/>
      <c r="GM79" s="39"/>
      <c r="GN79" s="39"/>
      <c r="GO79" s="39"/>
      <c r="GP79" s="39"/>
      <c r="GQ79" s="39"/>
      <c r="GR79" s="39"/>
      <c r="GS79" s="81">
        <f t="shared" si="5"/>
        <v>0</v>
      </c>
      <c r="GT79" s="40"/>
      <c r="GU79" s="40"/>
      <c r="GV79" s="40"/>
      <c r="GW79" s="40"/>
      <c r="GX79" s="40"/>
      <c r="GY79" s="40"/>
      <c r="GZ79" s="40"/>
      <c r="HA79" s="40"/>
      <c r="HB79" s="41"/>
      <c r="HC79" s="40"/>
      <c r="HD79" s="41"/>
      <c r="HE79" s="40"/>
      <c r="HF79" s="41"/>
      <c r="HG79" s="40"/>
      <c r="HH79" s="41"/>
      <c r="HI79" s="41"/>
      <c r="HJ79" s="40"/>
      <c r="HK79" s="41"/>
      <c r="HL79" s="40"/>
      <c r="HM79" s="41"/>
      <c r="HN79" s="40"/>
      <c r="HO79" s="41"/>
      <c r="HP79" s="40"/>
      <c r="HQ79" s="41"/>
      <c r="HR79" s="40"/>
      <c r="HS79" s="41"/>
      <c r="HT79" s="40"/>
      <c r="HU79" s="41"/>
      <c r="HV79" s="41"/>
      <c r="HW79" s="41"/>
      <c r="HX79" s="41"/>
      <c r="HY79" s="131"/>
      <c r="HZ79" s="81">
        <f t="shared" si="6"/>
        <v>0</v>
      </c>
    </row>
    <row r="80" spans="1:234" ht="15" customHeight="1" thickBot="1">
      <c r="A80" s="436" t="s">
        <v>56</v>
      </c>
      <c r="B80" s="437"/>
      <c r="C80" s="438"/>
      <c r="D80" s="249"/>
      <c r="E80" s="228"/>
      <c r="F80" s="228"/>
      <c r="G80" s="228">
        <v>3</v>
      </c>
      <c r="H80" s="228">
        <v>3</v>
      </c>
      <c r="I80" s="228">
        <v>3</v>
      </c>
      <c r="J80" s="228">
        <v>1</v>
      </c>
      <c r="K80" s="228">
        <v>1</v>
      </c>
      <c r="L80" s="228">
        <v>1</v>
      </c>
      <c r="M80" s="228">
        <v>1</v>
      </c>
      <c r="N80" s="228">
        <v>1</v>
      </c>
      <c r="O80" s="228">
        <v>1</v>
      </c>
      <c r="P80" s="228">
        <v>1</v>
      </c>
      <c r="Q80" s="228">
        <v>1</v>
      </c>
      <c r="R80" s="228">
        <v>1</v>
      </c>
      <c r="S80" s="228">
        <v>1</v>
      </c>
      <c r="T80" s="228">
        <v>8</v>
      </c>
      <c r="U80" s="228">
        <v>8</v>
      </c>
      <c r="V80" s="228">
        <v>8</v>
      </c>
      <c r="W80" s="228">
        <v>8</v>
      </c>
      <c r="X80" s="228">
        <v>8</v>
      </c>
      <c r="Y80" s="228">
        <v>1</v>
      </c>
      <c r="Z80" s="228">
        <v>1</v>
      </c>
      <c r="AA80" s="229">
        <v>1</v>
      </c>
      <c r="AB80" s="250">
        <v>1</v>
      </c>
      <c r="AC80" s="228">
        <v>1</v>
      </c>
      <c r="AD80" s="228">
        <v>3</v>
      </c>
      <c r="AE80" s="228"/>
      <c r="AF80" s="228"/>
      <c r="AG80" s="228"/>
      <c r="AH80" s="228"/>
      <c r="AI80" s="228"/>
      <c r="AJ80" s="251"/>
      <c r="AK80" s="228"/>
      <c r="AL80" s="228"/>
      <c r="AM80" s="228"/>
      <c r="AN80" s="228">
        <v>1</v>
      </c>
      <c r="AO80" s="228">
        <v>1</v>
      </c>
      <c r="AP80" s="228">
        <v>1</v>
      </c>
      <c r="AQ80" s="228">
        <v>1</v>
      </c>
      <c r="AR80" s="228">
        <v>1</v>
      </c>
      <c r="AS80" s="252">
        <v>1</v>
      </c>
      <c r="AT80" s="228">
        <v>1</v>
      </c>
      <c r="AU80" s="252">
        <v>1</v>
      </c>
      <c r="AV80" s="252">
        <v>1</v>
      </c>
      <c r="AW80" s="252">
        <v>1</v>
      </c>
      <c r="AX80" s="252">
        <v>1</v>
      </c>
      <c r="AY80" s="252">
        <v>1</v>
      </c>
      <c r="AZ80" s="252">
        <v>1</v>
      </c>
      <c r="BA80" s="253">
        <v>1</v>
      </c>
      <c r="BB80" s="253">
        <v>1</v>
      </c>
      <c r="BC80" s="253">
        <v>1</v>
      </c>
      <c r="BD80" s="253">
        <v>1</v>
      </c>
      <c r="BE80" s="253">
        <v>1</v>
      </c>
      <c r="BF80" s="253">
        <v>1</v>
      </c>
      <c r="BG80" s="254">
        <v>1</v>
      </c>
      <c r="BH80" s="254">
        <v>1</v>
      </c>
      <c r="BI80" s="252">
        <v>1</v>
      </c>
      <c r="BJ80" s="253">
        <v>1</v>
      </c>
      <c r="BK80" s="253">
        <v>1</v>
      </c>
      <c r="BL80" s="253"/>
      <c r="BM80" s="253"/>
      <c r="BN80" s="253"/>
      <c r="BO80" s="253"/>
      <c r="BP80" s="255"/>
      <c r="BQ80" s="251"/>
      <c r="BR80" s="228"/>
      <c r="BS80" s="228"/>
      <c r="BT80" s="228"/>
      <c r="BU80" s="228">
        <v>1</v>
      </c>
      <c r="BV80" s="228">
        <v>1</v>
      </c>
      <c r="BW80" s="228">
        <v>1</v>
      </c>
      <c r="BX80" s="228">
        <v>1</v>
      </c>
      <c r="BY80" s="228">
        <v>1</v>
      </c>
      <c r="BZ80" s="252">
        <v>2</v>
      </c>
      <c r="CA80" s="228">
        <v>2</v>
      </c>
      <c r="CB80" s="252">
        <v>2</v>
      </c>
      <c r="CC80" s="252">
        <v>2</v>
      </c>
      <c r="CD80" s="252"/>
      <c r="CE80" s="252"/>
      <c r="CF80" s="252"/>
      <c r="CG80" s="252"/>
      <c r="CH80" s="253"/>
      <c r="CI80" s="253"/>
      <c r="CJ80" s="253"/>
      <c r="CK80" s="253"/>
      <c r="CL80" s="253"/>
      <c r="CM80" s="253"/>
      <c r="CN80" s="254"/>
      <c r="CO80" s="254"/>
      <c r="CP80" s="252"/>
      <c r="CQ80" s="253"/>
      <c r="CR80" s="253"/>
      <c r="CS80" s="253"/>
      <c r="CT80" s="253"/>
      <c r="CU80" s="253"/>
      <c r="CV80" s="253"/>
      <c r="CW80" s="255"/>
      <c r="CX80" s="251"/>
      <c r="CY80" s="228"/>
      <c r="CZ80" s="228"/>
      <c r="DA80" s="228"/>
      <c r="DB80" s="228">
        <v>1</v>
      </c>
      <c r="DC80" s="228">
        <v>1</v>
      </c>
      <c r="DD80" s="228">
        <v>1</v>
      </c>
      <c r="DE80" s="228">
        <v>1</v>
      </c>
      <c r="DF80" s="228">
        <v>1</v>
      </c>
      <c r="DG80" s="252">
        <v>1</v>
      </c>
      <c r="DH80" s="228">
        <v>3</v>
      </c>
      <c r="DI80" s="252">
        <v>3</v>
      </c>
      <c r="DJ80" s="252">
        <v>3</v>
      </c>
      <c r="DK80" s="252"/>
      <c r="DL80" s="252"/>
      <c r="DM80" s="252"/>
      <c r="DN80" s="252"/>
      <c r="DO80" s="253"/>
      <c r="DP80" s="253"/>
      <c r="DQ80" s="253"/>
      <c r="DR80" s="253"/>
      <c r="DS80" s="253"/>
      <c r="DT80" s="253"/>
      <c r="DU80" s="254"/>
      <c r="DV80" s="254"/>
      <c r="DW80" s="252"/>
      <c r="DX80" s="253"/>
      <c r="DY80" s="253"/>
      <c r="DZ80" s="253"/>
      <c r="EA80" s="253"/>
      <c r="EB80" s="253"/>
      <c r="EC80" s="253"/>
      <c r="ED80" s="255"/>
      <c r="EE80" s="251"/>
      <c r="EF80" s="228"/>
      <c r="EG80" s="228"/>
      <c r="EH80" s="228"/>
      <c r="EI80" s="228">
        <v>2</v>
      </c>
      <c r="EJ80" s="228"/>
      <c r="EK80" s="228"/>
      <c r="EL80" s="228"/>
      <c r="EM80" s="228"/>
      <c r="EN80" s="252"/>
      <c r="EO80" s="228"/>
      <c r="EP80" s="252"/>
      <c r="EQ80" s="252"/>
      <c r="ER80" s="252"/>
      <c r="ES80" s="252"/>
      <c r="ET80" s="252"/>
      <c r="EU80" s="252"/>
      <c r="EV80" s="253"/>
      <c r="EW80" s="253"/>
      <c r="EX80" s="253"/>
      <c r="EY80" s="253"/>
      <c r="EZ80" s="253"/>
      <c r="FA80" s="253"/>
      <c r="FB80" s="254"/>
      <c r="FC80" s="254"/>
      <c r="FD80" s="252"/>
      <c r="FE80" s="253"/>
      <c r="FF80" s="253"/>
      <c r="FG80" s="253"/>
      <c r="FH80" s="253"/>
      <c r="FI80" s="253"/>
      <c r="FJ80" s="253"/>
      <c r="FK80" s="255"/>
      <c r="FL80" s="251"/>
      <c r="FM80" s="228"/>
      <c r="FN80" s="228"/>
      <c r="FO80" s="228"/>
      <c r="FP80" s="228"/>
      <c r="FQ80" s="228"/>
      <c r="FR80" s="228"/>
      <c r="FS80" s="228"/>
      <c r="FT80" s="228"/>
      <c r="FU80" s="252"/>
      <c r="FV80" s="228"/>
      <c r="FW80" s="252"/>
      <c r="FX80" s="252"/>
      <c r="FY80" s="252"/>
      <c r="FZ80" s="252"/>
      <c r="GA80" s="252"/>
      <c r="GB80" s="252"/>
      <c r="GC80" s="253"/>
      <c r="GD80" s="253"/>
      <c r="GE80" s="253"/>
      <c r="GF80" s="253"/>
      <c r="GG80" s="253"/>
      <c r="GH80" s="253"/>
      <c r="GI80" s="254"/>
      <c r="GJ80" s="254"/>
      <c r="GK80" s="252"/>
      <c r="GL80" s="253"/>
      <c r="GM80" s="253"/>
      <c r="GN80" s="253"/>
      <c r="GO80" s="253"/>
      <c r="GP80" s="253"/>
      <c r="GQ80" s="253"/>
      <c r="GR80" s="255"/>
      <c r="GS80" s="251"/>
      <c r="GT80" s="228"/>
      <c r="GU80" s="228"/>
      <c r="GV80" s="228"/>
      <c r="GW80" s="228"/>
      <c r="GX80" s="228"/>
      <c r="GY80" s="228"/>
      <c r="GZ80" s="228"/>
      <c r="HA80" s="228"/>
      <c r="HB80" s="252"/>
      <c r="HC80" s="228"/>
      <c r="HD80" s="252"/>
      <c r="HE80" s="252"/>
      <c r="HF80" s="252"/>
      <c r="HG80" s="252"/>
      <c r="HH80" s="252"/>
      <c r="HI80" s="252"/>
      <c r="HJ80" s="253"/>
      <c r="HK80" s="253"/>
      <c r="HL80" s="253"/>
      <c r="HM80" s="253"/>
      <c r="HN80" s="253"/>
      <c r="HO80" s="253"/>
      <c r="HP80" s="254"/>
      <c r="HQ80" s="254"/>
      <c r="HR80" s="252"/>
      <c r="HS80" s="253"/>
      <c r="HT80" s="253"/>
      <c r="HU80" s="253"/>
      <c r="HV80" s="253"/>
      <c r="HW80" s="253"/>
      <c r="HX80" s="253"/>
      <c r="HY80" s="250"/>
      <c r="HZ80" s="251"/>
    </row>
    <row r="81" spans="1:234" ht="15" customHeight="1" thickBot="1">
      <c r="A81" s="436" t="s">
        <v>57</v>
      </c>
      <c r="B81" s="437"/>
      <c r="C81" s="438"/>
      <c r="D81" s="249"/>
      <c r="E81" s="228"/>
      <c r="F81" s="228"/>
      <c r="G81" s="228">
        <v>3</v>
      </c>
      <c r="H81" s="228" t="s">
        <v>661</v>
      </c>
      <c r="I81" s="228">
        <v>3</v>
      </c>
      <c r="J81" s="228">
        <v>1</v>
      </c>
      <c r="K81" s="228">
        <v>1</v>
      </c>
      <c r="L81" s="228" t="s">
        <v>3568</v>
      </c>
      <c r="M81" s="228" t="s">
        <v>661</v>
      </c>
      <c r="N81" s="228">
        <v>1</v>
      </c>
      <c r="O81" s="228">
        <v>1</v>
      </c>
      <c r="P81" s="228">
        <v>1</v>
      </c>
      <c r="Q81" s="228">
        <v>1</v>
      </c>
      <c r="R81" s="228" t="s">
        <v>661</v>
      </c>
      <c r="S81" s="228" t="s">
        <v>661</v>
      </c>
      <c r="T81" s="228">
        <v>8</v>
      </c>
      <c r="U81" s="228" t="s">
        <v>661</v>
      </c>
      <c r="V81" s="228" t="s">
        <v>661</v>
      </c>
      <c r="W81" s="228" t="s">
        <v>661</v>
      </c>
      <c r="X81" s="228" t="s">
        <v>661</v>
      </c>
      <c r="Y81" s="228">
        <v>1</v>
      </c>
      <c r="Z81" s="228">
        <v>1</v>
      </c>
      <c r="AA81" s="229">
        <v>1</v>
      </c>
      <c r="AB81" s="250" t="s">
        <v>661</v>
      </c>
      <c r="AC81" s="228" t="s">
        <v>661</v>
      </c>
      <c r="AD81" s="228">
        <v>3</v>
      </c>
      <c r="AE81" s="228"/>
      <c r="AF81" s="228"/>
      <c r="AG81" s="228"/>
      <c r="AH81" s="228"/>
      <c r="AI81" s="228"/>
      <c r="AJ81" s="256"/>
      <c r="AK81" s="228"/>
      <c r="AL81" s="228"/>
      <c r="AM81" s="228"/>
      <c r="AN81" s="228">
        <v>1</v>
      </c>
      <c r="AO81" s="228">
        <v>1</v>
      </c>
      <c r="AP81" s="228" t="s">
        <v>661</v>
      </c>
      <c r="AQ81" s="228" t="s">
        <v>661</v>
      </c>
      <c r="AR81" s="228">
        <v>1</v>
      </c>
      <c r="AS81" s="252" t="s">
        <v>661</v>
      </c>
      <c r="AT81" s="228" t="s">
        <v>661</v>
      </c>
      <c r="AU81" s="252">
        <v>1</v>
      </c>
      <c r="AV81" s="252" t="s">
        <v>661</v>
      </c>
      <c r="AW81" s="252" t="s">
        <v>661</v>
      </c>
      <c r="AX81" s="252">
        <v>1</v>
      </c>
      <c r="AY81" s="252" t="s">
        <v>661</v>
      </c>
      <c r="AZ81" s="252" t="s">
        <v>661</v>
      </c>
      <c r="BA81" s="253" t="s">
        <v>661</v>
      </c>
      <c r="BB81" s="253">
        <v>1</v>
      </c>
      <c r="BC81" s="253" t="s">
        <v>661</v>
      </c>
      <c r="BD81" s="253" t="s">
        <v>661</v>
      </c>
      <c r="BE81" s="253">
        <v>1</v>
      </c>
      <c r="BF81" s="253" t="s">
        <v>661</v>
      </c>
      <c r="BG81" s="254" t="s">
        <v>661</v>
      </c>
      <c r="BH81" s="254" t="s">
        <v>661</v>
      </c>
      <c r="BI81" s="252" t="s">
        <v>661</v>
      </c>
      <c r="BJ81" s="253" t="s">
        <v>661</v>
      </c>
      <c r="BK81" s="253">
        <v>1</v>
      </c>
      <c r="BL81" s="253"/>
      <c r="BM81" s="253"/>
      <c r="BN81" s="253"/>
      <c r="BO81" s="253"/>
      <c r="BP81" s="252"/>
      <c r="BQ81" s="256"/>
      <c r="BR81" s="228"/>
      <c r="BS81" s="228"/>
      <c r="BT81" s="228"/>
      <c r="BU81" s="228">
        <v>1</v>
      </c>
      <c r="BV81" s="228">
        <v>1</v>
      </c>
      <c r="BW81" s="228">
        <v>1</v>
      </c>
      <c r="BX81" s="228" t="s">
        <v>661</v>
      </c>
      <c r="BY81" s="228" t="s">
        <v>661</v>
      </c>
      <c r="BZ81" s="252">
        <v>2</v>
      </c>
      <c r="CA81" s="228" t="s">
        <v>661</v>
      </c>
      <c r="CB81" s="252" t="s">
        <v>661</v>
      </c>
      <c r="CC81" s="252" t="s">
        <v>661</v>
      </c>
      <c r="CD81" s="252"/>
      <c r="CE81" s="252"/>
      <c r="CF81" s="252"/>
      <c r="CG81" s="252"/>
      <c r="CH81" s="253"/>
      <c r="CI81" s="253"/>
      <c r="CJ81" s="253"/>
      <c r="CK81" s="253"/>
      <c r="CL81" s="253"/>
      <c r="CM81" s="253"/>
      <c r="CN81" s="254"/>
      <c r="CO81" s="254"/>
      <c r="CP81" s="252"/>
      <c r="CQ81" s="253"/>
      <c r="CR81" s="253"/>
      <c r="CS81" s="253"/>
      <c r="CT81" s="253"/>
      <c r="CU81" s="253"/>
      <c r="CV81" s="253"/>
      <c r="CW81" s="252"/>
      <c r="CX81" s="256"/>
      <c r="CY81" s="228"/>
      <c r="CZ81" s="228"/>
      <c r="DA81" s="228"/>
      <c r="DB81" s="228">
        <v>1</v>
      </c>
      <c r="DC81" s="228">
        <v>1</v>
      </c>
      <c r="DD81" s="228" t="s">
        <v>661</v>
      </c>
      <c r="DE81" s="228">
        <v>1</v>
      </c>
      <c r="DF81" s="228">
        <v>1</v>
      </c>
      <c r="DG81" s="252" t="s">
        <v>661</v>
      </c>
      <c r="DH81" s="228">
        <v>3</v>
      </c>
      <c r="DI81" s="252">
        <v>3</v>
      </c>
      <c r="DJ81" s="252" t="s">
        <v>661</v>
      </c>
      <c r="DK81" s="252"/>
      <c r="DL81" s="252"/>
      <c r="DM81" s="252"/>
      <c r="DN81" s="252"/>
      <c r="DO81" s="253"/>
      <c r="DP81" s="253"/>
      <c r="DQ81" s="253"/>
      <c r="DR81" s="253"/>
      <c r="DS81" s="253"/>
      <c r="DT81" s="253"/>
      <c r="DU81" s="254"/>
      <c r="DV81" s="254"/>
      <c r="DW81" s="252"/>
      <c r="DX81" s="253"/>
      <c r="DY81" s="253"/>
      <c r="DZ81" s="253"/>
      <c r="EA81" s="253"/>
      <c r="EB81" s="253"/>
      <c r="EC81" s="253"/>
      <c r="ED81" s="252"/>
      <c r="EE81" s="256"/>
      <c r="EF81" s="228"/>
      <c r="EG81" s="228"/>
      <c r="EH81" s="228"/>
      <c r="EI81" s="228">
        <v>2</v>
      </c>
      <c r="EJ81" s="228"/>
      <c r="EK81" s="228"/>
      <c r="EL81" s="228"/>
      <c r="EM81" s="228"/>
      <c r="EN81" s="252"/>
      <c r="EO81" s="228"/>
      <c r="EP81" s="252"/>
      <c r="EQ81" s="252"/>
      <c r="ER81" s="252"/>
      <c r="ES81" s="252"/>
      <c r="ET81" s="252"/>
      <c r="EU81" s="252"/>
      <c r="EV81" s="253"/>
      <c r="EW81" s="253"/>
      <c r="EX81" s="253"/>
      <c r="EY81" s="253"/>
      <c r="EZ81" s="253"/>
      <c r="FA81" s="253"/>
      <c r="FB81" s="254"/>
      <c r="FC81" s="254"/>
      <c r="FD81" s="252"/>
      <c r="FE81" s="253"/>
      <c r="FF81" s="253"/>
      <c r="FG81" s="253"/>
      <c r="FH81" s="253"/>
      <c r="FI81" s="253"/>
      <c r="FJ81" s="253"/>
      <c r="FK81" s="253"/>
      <c r="FL81" s="256"/>
      <c r="FM81" s="228"/>
      <c r="FN81" s="228"/>
      <c r="FO81" s="228"/>
      <c r="FP81" s="228"/>
      <c r="FQ81" s="228"/>
      <c r="FR81" s="228"/>
      <c r="FS81" s="228"/>
      <c r="FT81" s="228"/>
      <c r="FU81" s="252"/>
      <c r="FV81" s="228"/>
      <c r="FW81" s="252"/>
      <c r="FX81" s="252"/>
      <c r="FY81" s="252"/>
      <c r="FZ81" s="252"/>
      <c r="GA81" s="252"/>
      <c r="GB81" s="252"/>
      <c r="GC81" s="253"/>
      <c r="GD81" s="253"/>
      <c r="GE81" s="253"/>
      <c r="GF81" s="253"/>
      <c r="GG81" s="253"/>
      <c r="GH81" s="253"/>
      <c r="GI81" s="254"/>
      <c r="GJ81" s="254"/>
      <c r="GK81" s="252"/>
      <c r="GL81" s="253"/>
      <c r="GM81" s="253"/>
      <c r="GN81" s="253"/>
      <c r="GO81" s="253"/>
      <c r="GP81" s="253"/>
      <c r="GQ81" s="253"/>
      <c r="GR81" s="253"/>
      <c r="GS81" s="256"/>
      <c r="GT81" s="228"/>
      <c r="GU81" s="228"/>
      <c r="GV81" s="228"/>
      <c r="GW81" s="228"/>
      <c r="GX81" s="228"/>
      <c r="GY81" s="228"/>
      <c r="GZ81" s="228"/>
      <c r="HA81" s="228"/>
      <c r="HB81" s="252"/>
      <c r="HC81" s="228"/>
      <c r="HD81" s="252"/>
      <c r="HE81" s="252"/>
      <c r="HF81" s="252"/>
      <c r="HG81" s="252"/>
      <c r="HH81" s="252"/>
      <c r="HI81" s="252"/>
      <c r="HJ81" s="253"/>
      <c r="HK81" s="253"/>
      <c r="HL81" s="253"/>
      <c r="HM81" s="253"/>
      <c r="HN81" s="253"/>
      <c r="HO81" s="253"/>
      <c r="HP81" s="254"/>
      <c r="HQ81" s="254"/>
      <c r="HR81" s="252"/>
      <c r="HS81" s="253"/>
      <c r="HT81" s="253"/>
      <c r="HU81" s="253"/>
      <c r="HV81" s="253"/>
      <c r="HW81" s="253"/>
      <c r="HX81" s="253"/>
      <c r="HY81" s="253"/>
      <c r="HZ81" s="256"/>
    </row>
    <row r="82" spans="1:234" ht="15" customHeight="1" thickBot="1">
      <c r="A82" s="436" t="s">
        <v>376</v>
      </c>
      <c r="B82" s="437"/>
      <c r="C82" s="438"/>
      <c r="D82" s="134" t="e">
        <f>SUM(D81)/D80</f>
        <v>#DIV/0!</v>
      </c>
      <c r="E82" s="109" t="e">
        <f t="shared" ref="E82:AI82" si="7">SUM(E81)/E80</f>
        <v>#DIV/0!</v>
      </c>
      <c r="F82" s="109" t="e">
        <f t="shared" si="7"/>
        <v>#DIV/0!</v>
      </c>
      <c r="G82" s="109">
        <f t="shared" si="7"/>
        <v>1</v>
      </c>
      <c r="H82" s="109">
        <f t="shared" si="7"/>
        <v>0</v>
      </c>
      <c r="I82" s="109">
        <f t="shared" si="7"/>
        <v>1</v>
      </c>
      <c r="J82" s="109">
        <f t="shared" si="7"/>
        <v>1</v>
      </c>
      <c r="K82" s="109">
        <f t="shared" si="7"/>
        <v>1</v>
      </c>
      <c r="L82" s="109">
        <f t="shared" si="7"/>
        <v>0</v>
      </c>
      <c r="M82" s="109">
        <f t="shared" si="7"/>
        <v>0</v>
      </c>
      <c r="N82" s="109">
        <f t="shared" si="7"/>
        <v>1</v>
      </c>
      <c r="O82" s="109">
        <f t="shared" si="7"/>
        <v>1</v>
      </c>
      <c r="P82" s="109">
        <f t="shared" si="7"/>
        <v>1</v>
      </c>
      <c r="Q82" s="109">
        <f t="shared" si="7"/>
        <v>1</v>
      </c>
      <c r="R82" s="109">
        <f t="shared" si="7"/>
        <v>0</v>
      </c>
      <c r="S82" s="109">
        <f t="shared" si="7"/>
        <v>0</v>
      </c>
      <c r="T82" s="109">
        <f t="shared" si="7"/>
        <v>1</v>
      </c>
      <c r="U82" s="109">
        <f t="shared" si="7"/>
        <v>0</v>
      </c>
      <c r="V82" s="109">
        <f t="shared" si="7"/>
        <v>0</v>
      </c>
      <c r="W82" s="109">
        <f t="shared" si="7"/>
        <v>0</v>
      </c>
      <c r="X82" s="109">
        <f t="shared" si="7"/>
        <v>0</v>
      </c>
      <c r="Y82" s="109">
        <f t="shared" si="7"/>
        <v>1</v>
      </c>
      <c r="Z82" s="109">
        <f t="shared" si="7"/>
        <v>1</v>
      </c>
      <c r="AA82" s="112">
        <f t="shared" si="7"/>
        <v>1</v>
      </c>
      <c r="AB82" s="128">
        <f t="shared" si="7"/>
        <v>0</v>
      </c>
      <c r="AC82" s="109">
        <f t="shared" si="7"/>
        <v>0</v>
      </c>
      <c r="AD82" s="109">
        <f t="shared" si="7"/>
        <v>1</v>
      </c>
      <c r="AE82" s="109" t="e">
        <f t="shared" si="7"/>
        <v>#DIV/0!</v>
      </c>
      <c r="AF82" s="109" t="e">
        <f t="shared" si="7"/>
        <v>#DIV/0!</v>
      </c>
      <c r="AG82" s="109" t="e">
        <f t="shared" si="7"/>
        <v>#DIV/0!</v>
      </c>
      <c r="AH82" s="109" t="e">
        <f t="shared" si="7"/>
        <v>#DIV/0!</v>
      </c>
      <c r="AI82" s="109" t="e">
        <f t="shared" si="7"/>
        <v>#DIV/0!</v>
      </c>
      <c r="AJ82" s="60"/>
      <c r="AK82" s="109" t="e">
        <f>SUM(AK81/AK80)</f>
        <v>#DIV/0!</v>
      </c>
      <c r="AL82" s="109" t="e">
        <f t="shared" ref="AL82:BP82" si="8">SUM(AL81/AL80)</f>
        <v>#DIV/0!</v>
      </c>
      <c r="AM82" s="109" t="e">
        <f t="shared" si="8"/>
        <v>#DIV/0!</v>
      </c>
      <c r="AN82" s="109">
        <f t="shared" si="8"/>
        <v>1</v>
      </c>
      <c r="AO82" s="109">
        <f t="shared" si="8"/>
        <v>1</v>
      </c>
      <c r="AP82" s="109" t="e">
        <f t="shared" si="8"/>
        <v>#VALUE!</v>
      </c>
      <c r="AQ82" s="109" t="e">
        <f t="shared" si="8"/>
        <v>#VALUE!</v>
      </c>
      <c r="AR82" s="109">
        <f t="shared" si="8"/>
        <v>1</v>
      </c>
      <c r="AS82" s="109" t="e">
        <f t="shared" si="8"/>
        <v>#VALUE!</v>
      </c>
      <c r="AT82" s="109" t="e">
        <f t="shared" si="8"/>
        <v>#VALUE!</v>
      </c>
      <c r="AU82" s="109">
        <f t="shared" si="8"/>
        <v>1</v>
      </c>
      <c r="AV82" s="109" t="e">
        <f t="shared" si="8"/>
        <v>#VALUE!</v>
      </c>
      <c r="AW82" s="109" t="e">
        <f t="shared" si="8"/>
        <v>#VALUE!</v>
      </c>
      <c r="AX82" s="109">
        <f t="shared" si="8"/>
        <v>1</v>
      </c>
      <c r="AY82" s="109" t="e">
        <f t="shared" si="8"/>
        <v>#VALUE!</v>
      </c>
      <c r="AZ82" s="109" t="e">
        <f t="shared" si="8"/>
        <v>#VALUE!</v>
      </c>
      <c r="BA82" s="109" t="e">
        <f t="shared" si="8"/>
        <v>#VALUE!</v>
      </c>
      <c r="BB82" s="109">
        <f t="shared" si="8"/>
        <v>1</v>
      </c>
      <c r="BC82" s="109" t="e">
        <f t="shared" si="8"/>
        <v>#VALUE!</v>
      </c>
      <c r="BD82" s="109" t="e">
        <f t="shared" si="8"/>
        <v>#VALUE!</v>
      </c>
      <c r="BE82" s="109">
        <f t="shared" si="8"/>
        <v>1</v>
      </c>
      <c r="BF82" s="109" t="e">
        <f t="shared" si="8"/>
        <v>#VALUE!</v>
      </c>
      <c r="BG82" s="109" t="e">
        <f t="shared" si="8"/>
        <v>#VALUE!</v>
      </c>
      <c r="BH82" s="109" t="e">
        <f t="shared" si="8"/>
        <v>#VALUE!</v>
      </c>
      <c r="BI82" s="109" t="e">
        <f t="shared" si="8"/>
        <v>#VALUE!</v>
      </c>
      <c r="BJ82" s="109" t="e">
        <f t="shared" si="8"/>
        <v>#VALUE!</v>
      </c>
      <c r="BK82" s="109">
        <f t="shared" si="8"/>
        <v>1</v>
      </c>
      <c r="BL82" s="109" t="e">
        <f t="shared" si="8"/>
        <v>#DIV/0!</v>
      </c>
      <c r="BM82" s="109" t="e">
        <f t="shared" si="8"/>
        <v>#DIV/0!</v>
      </c>
      <c r="BN82" s="109" t="e">
        <f t="shared" si="8"/>
        <v>#DIV/0!</v>
      </c>
      <c r="BO82" s="109" t="e">
        <f t="shared" si="8"/>
        <v>#DIV/0!</v>
      </c>
      <c r="BP82" s="109" t="e">
        <f t="shared" si="8"/>
        <v>#DIV/0!</v>
      </c>
      <c r="BQ82" s="60"/>
      <c r="BR82" s="109" t="e">
        <f t="shared" ref="BR82:CW82" si="9">SUM(BR81/BR80)</f>
        <v>#DIV/0!</v>
      </c>
      <c r="BS82" s="109" t="e">
        <f t="shared" si="9"/>
        <v>#DIV/0!</v>
      </c>
      <c r="BT82" s="109" t="e">
        <f t="shared" si="9"/>
        <v>#DIV/0!</v>
      </c>
      <c r="BU82" s="109">
        <f t="shared" si="9"/>
        <v>1</v>
      </c>
      <c r="BV82" s="109">
        <f t="shared" si="9"/>
        <v>1</v>
      </c>
      <c r="BW82" s="109">
        <f t="shared" si="9"/>
        <v>1</v>
      </c>
      <c r="BX82" s="109" t="e">
        <f t="shared" si="9"/>
        <v>#VALUE!</v>
      </c>
      <c r="BY82" s="109" t="e">
        <f t="shared" si="9"/>
        <v>#VALUE!</v>
      </c>
      <c r="BZ82" s="109">
        <f t="shared" si="9"/>
        <v>1</v>
      </c>
      <c r="CA82" s="109" t="e">
        <f t="shared" si="9"/>
        <v>#VALUE!</v>
      </c>
      <c r="CB82" s="109" t="e">
        <f t="shared" si="9"/>
        <v>#VALUE!</v>
      </c>
      <c r="CC82" s="109" t="e">
        <f t="shared" si="9"/>
        <v>#VALUE!</v>
      </c>
      <c r="CD82" s="109" t="e">
        <f t="shared" si="9"/>
        <v>#DIV/0!</v>
      </c>
      <c r="CE82" s="109" t="e">
        <f t="shared" si="9"/>
        <v>#DIV/0!</v>
      </c>
      <c r="CF82" s="109" t="e">
        <f t="shared" si="9"/>
        <v>#DIV/0!</v>
      </c>
      <c r="CG82" s="109" t="e">
        <f t="shared" si="9"/>
        <v>#DIV/0!</v>
      </c>
      <c r="CH82" s="109" t="e">
        <f t="shared" si="9"/>
        <v>#DIV/0!</v>
      </c>
      <c r="CI82" s="109" t="e">
        <f t="shared" si="9"/>
        <v>#DIV/0!</v>
      </c>
      <c r="CJ82" s="109" t="e">
        <f t="shared" si="9"/>
        <v>#DIV/0!</v>
      </c>
      <c r="CK82" s="109" t="e">
        <f t="shared" si="9"/>
        <v>#DIV/0!</v>
      </c>
      <c r="CL82" s="109" t="e">
        <f t="shared" si="9"/>
        <v>#DIV/0!</v>
      </c>
      <c r="CM82" s="109" t="e">
        <f t="shared" si="9"/>
        <v>#DIV/0!</v>
      </c>
      <c r="CN82" s="109" t="e">
        <f t="shared" si="9"/>
        <v>#DIV/0!</v>
      </c>
      <c r="CO82" s="109" t="e">
        <f t="shared" si="9"/>
        <v>#DIV/0!</v>
      </c>
      <c r="CP82" s="109" t="e">
        <f t="shared" si="9"/>
        <v>#DIV/0!</v>
      </c>
      <c r="CQ82" s="109" t="e">
        <f t="shared" si="9"/>
        <v>#DIV/0!</v>
      </c>
      <c r="CR82" s="109" t="e">
        <f t="shared" si="9"/>
        <v>#DIV/0!</v>
      </c>
      <c r="CS82" s="109" t="e">
        <f t="shared" si="9"/>
        <v>#DIV/0!</v>
      </c>
      <c r="CT82" s="109" t="e">
        <f t="shared" si="9"/>
        <v>#DIV/0!</v>
      </c>
      <c r="CU82" s="109" t="e">
        <f t="shared" si="9"/>
        <v>#DIV/0!</v>
      </c>
      <c r="CV82" s="109" t="e">
        <f t="shared" si="9"/>
        <v>#DIV/0!</v>
      </c>
      <c r="CW82" s="128" t="e">
        <f t="shared" si="9"/>
        <v>#DIV/0!</v>
      </c>
      <c r="CX82" s="60"/>
      <c r="CY82" s="109" t="e">
        <f t="shared" ref="CY82:ED82" si="10">SUM(CY81/CY80)</f>
        <v>#DIV/0!</v>
      </c>
      <c r="CZ82" s="109" t="e">
        <f t="shared" si="10"/>
        <v>#DIV/0!</v>
      </c>
      <c r="DA82" s="109" t="e">
        <f t="shared" si="10"/>
        <v>#DIV/0!</v>
      </c>
      <c r="DB82" s="109">
        <f t="shared" si="10"/>
        <v>1</v>
      </c>
      <c r="DC82" s="109">
        <f t="shared" si="10"/>
        <v>1</v>
      </c>
      <c r="DD82" s="109" t="e">
        <f t="shared" si="10"/>
        <v>#VALUE!</v>
      </c>
      <c r="DE82" s="109">
        <f t="shared" si="10"/>
        <v>1</v>
      </c>
      <c r="DF82" s="109">
        <f t="shared" si="10"/>
        <v>1</v>
      </c>
      <c r="DG82" s="109" t="e">
        <f t="shared" si="10"/>
        <v>#VALUE!</v>
      </c>
      <c r="DH82" s="109">
        <f t="shared" si="10"/>
        <v>1</v>
      </c>
      <c r="DI82" s="109">
        <f t="shared" si="10"/>
        <v>1</v>
      </c>
      <c r="DJ82" s="109" t="e">
        <f t="shared" si="10"/>
        <v>#VALUE!</v>
      </c>
      <c r="DK82" s="109" t="e">
        <f t="shared" si="10"/>
        <v>#DIV/0!</v>
      </c>
      <c r="DL82" s="109" t="e">
        <f t="shared" si="10"/>
        <v>#DIV/0!</v>
      </c>
      <c r="DM82" s="109" t="e">
        <f t="shared" si="10"/>
        <v>#DIV/0!</v>
      </c>
      <c r="DN82" s="109" t="e">
        <f t="shared" si="10"/>
        <v>#DIV/0!</v>
      </c>
      <c r="DO82" s="109" t="e">
        <f t="shared" si="10"/>
        <v>#DIV/0!</v>
      </c>
      <c r="DP82" s="109" t="e">
        <f t="shared" si="10"/>
        <v>#DIV/0!</v>
      </c>
      <c r="DQ82" s="109" t="e">
        <f t="shared" si="10"/>
        <v>#DIV/0!</v>
      </c>
      <c r="DR82" s="109" t="e">
        <f t="shared" si="10"/>
        <v>#DIV/0!</v>
      </c>
      <c r="DS82" s="109" t="e">
        <f t="shared" si="10"/>
        <v>#DIV/0!</v>
      </c>
      <c r="DT82" s="109" t="e">
        <f t="shared" si="10"/>
        <v>#DIV/0!</v>
      </c>
      <c r="DU82" s="109" t="e">
        <f t="shared" si="10"/>
        <v>#DIV/0!</v>
      </c>
      <c r="DV82" s="109" t="e">
        <f t="shared" si="10"/>
        <v>#DIV/0!</v>
      </c>
      <c r="DW82" s="109" t="e">
        <f t="shared" si="10"/>
        <v>#DIV/0!</v>
      </c>
      <c r="DX82" s="109" t="e">
        <f t="shared" si="10"/>
        <v>#DIV/0!</v>
      </c>
      <c r="DY82" s="109" t="e">
        <f t="shared" si="10"/>
        <v>#DIV/0!</v>
      </c>
      <c r="DZ82" s="109" t="e">
        <f t="shared" si="10"/>
        <v>#DIV/0!</v>
      </c>
      <c r="EA82" s="109" t="e">
        <f t="shared" si="10"/>
        <v>#DIV/0!</v>
      </c>
      <c r="EB82" s="109" t="e">
        <f t="shared" si="10"/>
        <v>#DIV/0!</v>
      </c>
      <c r="EC82" s="109" t="e">
        <f t="shared" si="10"/>
        <v>#DIV/0!</v>
      </c>
      <c r="ED82" s="128" t="e">
        <f t="shared" si="10"/>
        <v>#DIV/0!</v>
      </c>
      <c r="EE82" s="60"/>
      <c r="EF82" s="40" t="e">
        <f t="shared" ref="EF82:FK82" si="11">SUM(EF81/EF80)</f>
        <v>#DIV/0!</v>
      </c>
      <c r="EG82" s="40" t="e">
        <f t="shared" si="11"/>
        <v>#DIV/0!</v>
      </c>
      <c r="EH82" s="40" t="e">
        <f t="shared" si="11"/>
        <v>#DIV/0!</v>
      </c>
      <c r="EI82" s="40">
        <f t="shared" si="11"/>
        <v>1</v>
      </c>
      <c r="EJ82" s="40" t="e">
        <f t="shared" si="11"/>
        <v>#DIV/0!</v>
      </c>
      <c r="EK82" s="40" t="e">
        <f t="shared" si="11"/>
        <v>#DIV/0!</v>
      </c>
      <c r="EL82" s="40" t="e">
        <f t="shared" si="11"/>
        <v>#DIV/0!</v>
      </c>
      <c r="EM82" s="40" t="e">
        <f t="shared" si="11"/>
        <v>#DIV/0!</v>
      </c>
      <c r="EN82" s="41" t="e">
        <f t="shared" si="11"/>
        <v>#DIV/0!</v>
      </c>
      <c r="EO82" s="40" t="e">
        <f t="shared" si="11"/>
        <v>#DIV/0!</v>
      </c>
      <c r="EP82" s="41" t="e">
        <f t="shared" si="11"/>
        <v>#DIV/0!</v>
      </c>
      <c r="EQ82" s="41" t="e">
        <f t="shared" si="11"/>
        <v>#DIV/0!</v>
      </c>
      <c r="ER82" s="41" t="e">
        <f t="shared" si="11"/>
        <v>#DIV/0!</v>
      </c>
      <c r="ES82" s="41" t="e">
        <f t="shared" si="11"/>
        <v>#DIV/0!</v>
      </c>
      <c r="ET82" s="41" t="e">
        <f t="shared" si="11"/>
        <v>#DIV/0!</v>
      </c>
      <c r="EU82" s="41" t="e">
        <f t="shared" si="11"/>
        <v>#DIV/0!</v>
      </c>
      <c r="EV82" s="42" t="e">
        <f t="shared" si="11"/>
        <v>#DIV/0!</v>
      </c>
      <c r="EW82" s="42" t="e">
        <f t="shared" si="11"/>
        <v>#DIV/0!</v>
      </c>
      <c r="EX82" s="42" t="e">
        <f t="shared" si="11"/>
        <v>#DIV/0!</v>
      </c>
      <c r="EY82" s="42" t="e">
        <f t="shared" si="11"/>
        <v>#DIV/0!</v>
      </c>
      <c r="EZ82" s="42" t="e">
        <f t="shared" si="11"/>
        <v>#DIV/0!</v>
      </c>
      <c r="FA82" s="42" t="e">
        <f t="shared" si="11"/>
        <v>#DIV/0!</v>
      </c>
      <c r="FB82" s="49" t="e">
        <f t="shared" si="11"/>
        <v>#DIV/0!</v>
      </c>
      <c r="FC82" s="49" t="e">
        <f t="shared" si="11"/>
        <v>#DIV/0!</v>
      </c>
      <c r="FD82" s="41" t="e">
        <f t="shared" si="11"/>
        <v>#DIV/0!</v>
      </c>
      <c r="FE82" s="42" t="e">
        <f t="shared" si="11"/>
        <v>#DIV/0!</v>
      </c>
      <c r="FF82" s="42" t="e">
        <f t="shared" si="11"/>
        <v>#DIV/0!</v>
      </c>
      <c r="FG82" s="42" t="e">
        <f t="shared" si="11"/>
        <v>#DIV/0!</v>
      </c>
      <c r="FH82" s="42" t="e">
        <f t="shared" si="11"/>
        <v>#DIV/0!</v>
      </c>
      <c r="FI82" s="42" t="e">
        <f t="shared" si="11"/>
        <v>#DIV/0!</v>
      </c>
      <c r="FJ82" s="42" t="e">
        <f t="shared" si="11"/>
        <v>#DIV/0!</v>
      </c>
      <c r="FK82" s="42" t="e">
        <f t="shared" si="11"/>
        <v>#DIV/0!</v>
      </c>
      <c r="FL82" s="60"/>
      <c r="FM82" s="40" t="e">
        <f t="shared" ref="FM82:GR82" si="12">SUM(FM81/FM80)</f>
        <v>#DIV/0!</v>
      </c>
      <c r="FN82" s="40" t="e">
        <f t="shared" si="12"/>
        <v>#DIV/0!</v>
      </c>
      <c r="FO82" s="40" t="e">
        <f t="shared" si="12"/>
        <v>#DIV/0!</v>
      </c>
      <c r="FP82" s="40" t="e">
        <f t="shared" si="12"/>
        <v>#DIV/0!</v>
      </c>
      <c r="FQ82" s="40" t="e">
        <f t="shared" si="12"/>
        <v>#DIV/0!</v>
      </c>
      <c r="FR82" s="40" t="e">
        <f t="shared" si="12"/>
        <v>#DIV/0!</v>
      </c>
      <c r="FS82" s="40" t="e">
        <f t="shared" si="12"/>
        <v>#DIV/0!</v>
      </c>
      <c r="FT82" s="40" t="e">
        <f t="shared" si="12"/>
        <v>#DIV/0!</v>
      </c>
      <c r="FU82" s="41" t="e">
        <f t="shared" si="12"/>
        <v>#DIV/0!</v>
      </c>
      <c r="FV82" s="40" t="e">
        <f t="shared" si="12"/>
        <v>#DIV/0!</v>
      </c>
      <c r="FW82" s="41" t="e">
        <f t="shared" si="12"/>
        <v>#DIV/0!</v>
      </c>
      <c r="FX82" s="41" t="e">
        <f t="shared" si="12"/>
        <v>#DIV/0!</v>
      </c>
      <c r="FY82" s="41" t="e">
        <f t="shared" si="12"/>
        <v>#DIV/0!</v>
      </c>
      <c r="FZ82" s="41" t="e">
        <f t="shared" si="12"/>
        <v>#DIV/0!</v>
      </c>
      <c r="GA82" s="41" t="e">
        <f t="shared" si="12"/>
        <v>#DIV/0!</v>
      </c>
      <c r="GB82" s="41" t="e">
        <f t="shared" si="12"/>
        <v>#DIV/0!</v>
      </c>
      <c r="GC82" s="42" t="e">
        <f t="shared" si="12"/>
        <v>#DIV/0!</v>
      </c>
      <c r="GD82" s="42" t="e">
        <f t="shared" si="12"/>
        <v>#DIV/0!</v>
      </c>
      <c r="GE82" s="42" t="e">
        <f t="shared" si="12"/>
        <v>#DIV/0!</v>
      </c>
      <c r="GF82" s="42" t="e">
        <f t="shared" si="12"/>
        <v>#DIV/0!</v>
      </c>
      <c r="GG82" s="42" t="e">
        <f t="shared" si="12"/>
        <v>#DIV/0!</v>
      </c>
      <c r="GH82" s="42" t="e">
        <f t="shared" si="12"/>
        <v>#DIV/0!</v>
      </c>
      <c r="GI82" s="49" t="e">
        <f t="shared" si="12"/>
        <v>#DIV/0!</v>
      </c>
      <c r="GJ82" s="49" t="e">
        <f t="shared" si="12"/>
        <v>#DIV/0!</v>
      </c>
      <c r="GK82" s="41" t="e">
        <f t="shared" si="12"/>
        <v>#DIV/0!</v>
      </c>
      <c r="GL82" s="42" t="e">
        <f t="shared" si="12"/>
        <v>#DIV/0!</v>
      </c>
      <c r="GM82" s="42" t="e">
        <f t="shared" si="12"/>
        <v>#DIV/0!</v>
      </c>
      <c r="GN82" s="42" t="e">
        <f t="shared" si="12"/>
        <v>#DIV/0!</v>
      </c>
      <c r="GO82" s="42" t="e">
        <f t="shared" si="12"/>
        <v>#DIV/0!</v>
      </c>
      <c r="GP82" s="42" t="e">
        <f t="shared" si="12"/>
        <v>#DIV/0!</v>
      </c>
      <c r="GQ82" s="42" t="e">
        <f t="shared" si="12"/>
        <v>#DIV/0!</v>
      </c>
      <c r="GR82" s="42" t="e">
        <f t="shared" si="12"/>
        <v>#DIV/0!</v>
      </c>
      <c r="GS82" s="60"/>
      <c r="GT82" s="40" t="e">
        <f t="shared" ref="GT82:HY82" si="13">SUM(GT81/GT80)</f>
        <v>#DIV/0!</v>
      </c>
      <c r="GU82" s="40" t="e">
        <f t="shared" si="13"/>
        <v>#DIV/0!</v>
      </c>
      <c r="GV82" s="40" t="e">
        <f t="shared" si="13"/>
        <v>#DIV/0!</v>
      </c>
      <c r="GW82" s="40" t="e">
        <f t="shared" si="13"/>
        <v>#DIV/0!</v>
      </c>
      <c r="GX82" s="40" t="e">
        <f t="shared" si="13"/>
        <v>#DIV/0!</v>
      </c>
      <c r="GY82" s="40" t="e">
        <f t="shared" si="13"/>
        <v>#DIV/0!</v>
      </c>
      <c r="GZ82" s="40" t="e">
        <f t="shared" si="13"/>
        <v>#DIV/0!</v>
      </c>
      <c r="HA82" s="40" t="e">
        <f t="shared" si="13"/>
        <v>#DIV/0!</v>
      </c>
      <c r="HB82" s="41" t="e">
        <f t="shared" si="13"/>
        <v>#DIV/0!</v>
      </c>
      <c r="HC82" s="40" t="e">
        <f t="shared" si="13"/>
        <v>#DIV/0!</v>
      </c>
      <c r="HD82" s="41" t="e">
        <f t="shared" si="13"/>
        <v>#DIV/0!</v>
      </c>
      <c r="HE82" s="41" t="e">
        <f t="shared" si="13"/>
        <v>#DIV/0!</v>
      </c>
      <c r="HF82" s="41" t="e">
        <f t="shared" si="13"/>
        <v>#DIV/0!</v>
      </c>
      <c r="HG82" s="41" t="e">
        <f t="shared" si="13"/>
        <v>#DIV/0!</v>
      </c>
      <c r="HH82" s="41" t="e">
        <f t="shared" si="13"/>
        <v>#DIV/0!</v>
      </c>
      <c r="HI82" s="41" t="e">
        <f t="shared" si="13"/>
        <v>#DIV/0!</v>
      </c>
      <c r="HJ82" s="42" t="e">
        <f t="shared" si="13"/>
        <v>#DIV/0!</v>
      </c>
      <c r="HK82" s="42" t="e">
        <f t="shared" si="13"/>
        <v>#DIV/0!</v>
      </c>
      <c r="HL82" s="42" t="e">
        <f t="shared" si="13"/>
        <v>#DIV/0!</v>
      </c>
      <c r="HM82" s="42" t="e">
        <f t="shared" si="13"/>
        <v>#DIV/0!</v>
      </c>
      <c r="HN82" s="42" t="e">
        <f t="shared" si="13"/>
        <v>#DIV/0!</v>
      </c>
      <c r="HO82" s="42" t="e">
        <f t="shared" si="13"/>
        <v>#DIV/0!</v>
      </c>
      <c r="HP82" s="49" t="e">
        <f t="shared" si="13"/>
        <v>#DIV/0!</v>
      </c>
      <c r="HQ82" s="49" t="e">
        <f t="shared" si="13"/>
        <v>#DIV/0!</v>
      </c>
      <c r="HR82" s="41" t="e">
        <f t="shared" si="13"/>
        <v>#DIV/0!</v>
      </c>
      <c r="HS82" s="42" t="e">
        <f t="shared" si="13"/>
        <v>#DIV/0!</v>
      </c>
      <c r="HT82" s="42" t="e">
        <f t="shared" si="13"/>
        <v>#DIV/0!</v>
      </c>
      <c r="HU82" s="42" t="e">
        <f t="shared" si="13"/>
        <v>#DIV/0!</v>
      </c>
      <c r="HV82" s="42" t="e">
        <f t="shared" si="13"/>
        <v>#DIV/0!</v>
      </c>
      <c r="HW82" s="42" t="e">
        <f t="shared" si="13"/>
        <v>#DIV/0!</v>
      </c>
      <c r="HX82" s="42" t="e">
        <f t="shared" si="13"/>
        <v>#DIV/0!</v>
      </c>
      <c r="HY82" s="42" t="e">
        <f t="shared" si="13"/>
        <v>#DIV/0!</v>
      </c>
      <c r="HZ82" s="60"/>
    </row>
  </sheetData>
  <customSheetViews>
    <customSheetView guid="{40F3301A-350B-4C91-8A86-FCF6B8B00353}" scale="50" showPageBreaks="1" showGridLines="0" view="pageBreakPreview" topLeftCell="A37">
      <selection activeCell="G43" sqref="G43:AI43"/>
      <colBreaks count="6" manualBreakCount="6">
        <brk id="36" max="1048575" man="1"/>
        <brk id="69" max="1048575" man="1"/>
        <brk id="102" max="1048575" man="1"/>
        <brk id="135" max="1048575" man="1"/>
        <brk id="168" max="1048575" man="1"/>
        <brk id="201" max="1048575" man="1"/>
      </colBreaks>
      <pageMargins left="0.70866141732283472" right="0.70866141732283472" top="0.74803149606299213" bottom="0.74803149606299213" header="0.31496062992125984" footer="0.31496062992125984"/>
      <pageSetup paperSize="8" scale="13" fitToWidth="2" fitToHeight="2" orientation="landscape" r:id="rId1"/>
      <headerFooter alignWithMargins="0"/>
    </customSheetView>
    <customSheetView guid="{602C46CA-75E7-4764-8EAC-8D1F7A92EF25}" scale="50" showPageBreaks="1" showGridLines="0" view="pageBreakPreview" topLeftCell="A37">
      <selection activeCell="G43" sqref="G43:AI43"/>
      <colBreaks count="6" manualBreakCount="6">
        <brk id="36" max="1048575" man="1"/>
        <brk id="69" max="1048575" man="1"/>
        <brk id="102" max="1048575" man="1"/>
        <brk id="135" max="1048575" man="1"/>
        <brk id="168" max="1048575" man="1"/>
        <brk id="201" max="1048575" man="1"/>
      </colBreaks>
      <pageMargins left="0.70866141732283472" right="0.70866141732283472" top="0.74803149606299213" bottom="0.74803149606299213" header="0.31496062992125984" footer="0.31496062992125984"/>
      <pageSetup paperSize="8" scale="13" fitToWidth="2" fitToHeight="2" orientation="landscape" r:id="rId2"/>
      <headerFooter alignWithMargins="0"/>
    </customSheetView>
    <customSheetView guid="{ABDB51C7-6D08-40F7-B6BE-16703804264F}" scale="50" showPageBreaks="1" showGridLines="0" view="pageBreakPreview" showRuler="0">
      <selection activeCell="D7" sqref="D7:AJ14"/>
      <colBreaks count="6" manualBreakCount="6">
        <brk id="36" max="1048575" man="1"/>
        <brk id="69" max="1048575" man="1"/>
        <brk id="102" max="1048575" man="1"/>
        <brk id="135" max="1048575" man="1"/>
        <brk id="168" max="1048575" man="1"/>
        <brk id="201" max="1048575" man="1"/>
      </colBreaks>
      <pageMargins left="0.70866141732283472" right="0.70866141732283472" top="0.74803149606299213" bottom="0.74803149606299213" header="0.31496062992125984" footer="0.31496062992125984"/>
      <pageSetup paperSize="8" scale="13" fitToWidth="2" fitToHeight="2" orientation="landscape" r:id="rId3"/>
      <headerFooter alignWithMargins="0"/>
    </customSheetView>
    <customSheetView guid="{7C8FB8B5-5EBC-470F-90AF-3696B4743E7A}" scale="50" showPageBreaks="1" showGridLines="0" view="pageBreakPreview" topLeftCell="A37">
      <selection activeCell="G43" sqref="G43:AI43"/>
      <colBreaks count="6" manualBreakCount="6">
        <brk id="36" max="1048575" man="1"/>
        <brk id="69" max="1048575" man="1"/>
        <brk id="102" max="1048575" man="1"/>
        <brk id="135" max="1048575" man="1"/>
        <brk id="168" max="1048575" man="1"/>
        <brk id="201" max="1048575" man="1"/>
      </colBreaks>
      <pageMargins left="0.70866141732283472" right="0.70866141732283472" top="0.74803149606299213" bottom="0.74803149606299213" header="0.31496062992125984" footer="0.31496062992125984"/>
      <pageSetup paperSize="8" scale="13" fitToWidth="2" fitToHeight="2" orientation="landscape" r:id="rId4"/>
      <headerFooter alignWithMargins="0"/>
    </customSheetView>
    <customSheetView guid="{D8208DDB-97EB-4DC8-81A4-48BA925EBC49}" scale="50" showPageBreaks="1" showGridLines="0" view="pageBreakPreview" topLeftCell="A37">
      <selection activeCell="G43" sqref="G43:AI43"/>
      <colBreaks count="6" manualBreakCount="6">
        <brk id="36" max="1048575" man="1"/>
        <brk id="69" max="1048575" man="1"/>
        <brk id="102" max="1048575" man="1"/>
        <brk id="135" max="1048575" man="1"/>
        <brk id="168" max="1048575" man="1"/>
        <brk id="201" max="1048575" man="1"/>
      </colBreaks>
      <pageMargins left="0.70866141732283472" right="0.70866141732283472" top="0.74803149606299213" bottom="0.74803149606299213" header="0.31496062992125984" footer="0.31496062992125984"/>
      <pageSetup paperSize="8" scale="13" fitToWidth="2" fitToHeight="2" orientation="landscape" r:id="rId5"/>
      <headerFooter alignWithMargins="0"/>
    </customSheetView>
    <customSheetView guid="{9F1F7529-1FF0-4D82-9EDA-00729703BE2B}" scale="50" showPageBreaks="1" showGridLines="0" view="pageBreakPreview" topLeftCell="A37">
      <selection activeCell="G43" sqref="G43:AI43"/>
      <colBreaks count="6" manualBreakCount="6">
        <brk id="36" max="1048575" man="1"/>
        <brk id="69" max="1048575" man="1"/>
        <brk id="102" max="1048575" man="1"/>
        <brk id="135" max="1048575" man="1"/>
        <brk id="168" max="1048575" man="1"/>
        <brk id="201" max="1048575" man="1"/>
      </colBreaks>
      <pageMargins left="0.70866141732283472" right="0.70866141732283472" top="0.74803149606299213" bottom="0.74803149606299213" header="0.31496062992125984" footer="0.31496062992125984"/>
      <pageSetup paperSize="8" scale="13" fitToWidth="2" fitToHeight="2" orientation="landscape" r:id="rId6"/>
      <headerFooter alignWithMargins="0"/>
    </customSheetView>
    <customSheetView guid="{85DFE0C7-CF8F-4462-85BC-B49059D30F73}" scale="50" showPageBreaks="1" showGridLines="0" view="pageBreakPreview">
      <selection activeCell="C13" sqref="C13:C14"/>
      <colBreaks count="6" manualBreakCount="6">
        <brk id="36" max="1048575" man="1"/>
        <brk id="69" max="1048575" man="1"/>
        <brk id="102" max="1048575" man="1"/>
        <brk id="135" max="1048575" man="1"/>
        <brk id="168" max="1048575" man="1"/>
        <brk id="201" max="1048575" man="1"/>
      </colBreaks>
      <pageMargins left="0.70866141732283472" right="0.70866141732283472" top="0.74803149606299213" bottom="0.74803149606299213" header="0.31496062992125984" footer="0.31496062992125984"/>
      <pageSetup paperSize="8" scale="13" fitToWidth="2" fitToHeight="2" orientation="landscape" r:id="rId7"/>
      <headerFooter alignWithMargins="0"/>
    </customSheetView>
  </customSheetViews>
  <mergeCells count="307">
    <mergeCell ref="A14:B14"/>
    <mergeCell ref="AC19:AD19"/>
    <mergeCell ref="AF19:AG19"/>
    <mergeCell ref="H19:I19"/>
    <mergeCell ref="Z19:AA19"/>
    <mergeCell ref="T19:U19"/>
    <mergeCell ref="Q19:R19"/>
    <mergeCell ref="K19:L19"/>
    <mergeCell ref="E19:F19"/>
    <mergeCell ref="A2:C2"/>
    <mergeCell ref="A3:B3"/>
    <mergeCell ref="A4:B4"/>
    <mergeCell ref="A6:B6"/>
    <mergeCell ref="D7:AJ14"/>
    <mergeCell ref="AL16:AM16"/>
    <mergeCell ref="AO16:BQ16"/>
    <mergeCell ref="AL19:AM19"/>
    <mergeCell ref="AO19:AP19"/>
    <mergeCell ref="AR19:AS19"/>
    <mergeCell ref="AU19:AV19"/>
    <mergeCell ref="AK1:BQ6"/>
    <mergeCell ref="A10:B10"/>
    <mergeCell ref="A11:B11"/>
    <mergeCell ref="A12:B12"/>
    <mergeCell ref="A7:B7"/>
    <mergeCell ref="A5:B5"/>
    <mergeCell ref="A1:C1"/>
    <mergeCell ref="E16:F16"/>
    <mergeCell ref="A19:C19"/>
    <mergeCell ref="A18:C18"/>
    <mergeCell ref="A17:C17"/>
    <mergeCell ref="D1:AJ6"/>
    <mergeCell ref="W19:X19"/>
    <mergeCell ref="BG19:BH19"/>
    <mergeCell ref="BP19:BQ19"/>
    <mergeCell ref="BM19:BN19"/>
    <mergeCell ref="CK19:CL19"/>
    <mergeCell ref="CH19:CI19"/>
    <mergeCell ref="BI20:BK20"/>
    <mergeCell ref="BU20:BW20"/>
    <mergeCell ref="BR20:BT20"/>
    <mergeCell ref="AN25:BH25"/>
    <mergeCell ref="AN20:AP20"/>
    <mergeCell ref="BJ19:BK19"/>
    <mergeCell ref="AX19:AY19"/>
    <mergeCell ref="BA19:BB19"/>
    <mergeCell ref="BD19:BE19"/>
    <mergeCell ref="BS16:BT16"/>
    <mergeCell ref="BV16:CX16"/>
    <mergeCell ref="BS19:BT19"/>
    <mergeCell ref="BV19:BW19"/>
    <mergeCell ref="BY19:BZ19"/>
    <mergeCell ref="CB19:CC19"/>
    <mergeCell ref="CN19:CO19"/>
    <mergeCell ref="CW19:CX19"/>
    <mergeCell ref="CS20:CU20"/>
    <mergeCell ref="CP20:CR20"/>
    <mergeCell ref="CD20:CF20"/>
    <mergeCell ref="CE19:CF19"/>
    <mergeCell ref="CT19:CU19"/>
    <mergeCell ref="CQ19:CR19"/>
    <mergeCell ref="CV20:CX20"/>
    <mergeCell ref="AK20:AM20"/>
    <mergeCell ref="CA20:CC20"/>
    <mergeCell ref="CG20:CI20"/>
    <mergeCell ref="CJ20:CL20"/>
    <mergeCell ref="CM20:CO20"/>
    <mergeCell ref="BR24:CX24"/>
    <mergeCell ref="BX20:BZ20"/>
    <mergeCell ref="BU27:CO27"/>
    <mergeCell ref="BU29:CO29"/>
    <mergeCell ref="BR28:CX28"/>
    <mergeCell ref="AK26:BQ26"/>
    <mergeCell ref="BR26:CX26"/>
    <mergeCell ref="AN29:BH29"/>
    <mergeCell ref="BU25:CO25"/>
    <mergeCell ref="DI19:DJ19"/>
    <mergeCell ref="DL19:DM19"/>
    <mergeCell ref="EA19:EB19"/>
    <mergeCell ref="DU19:DV19"/>
    <mergeCell ref="DO19:DP19"/>
    <mergeCell ref="CZ16:DA16"/>
    <mergeCell ref="DX19:DY19"/>
    <mergeCell ref="CY20:DA20"/>
    <mergeCell ref="DB20:DD20"/>
    <mergeCell ref="DN20:DP20"/>
    <mergeCell ref="HM19:HN19"/>
    <mergeCell ref="GU16:GV16"/>
    <mergeCell ref="EJ19:EK19"/>
    <mergeCell ref="HY19:HZ19"/>
    <mergeCell ref="HV19:HW19"/>
    <mergeCell ref="HS19:HT19"/>
    <mergeCell ref="HP19:HQ19"/>
    <mergeCell ref="GF19:GG19"/>
    <mergeCell ref="GL19:GM19"/>
    <mergeCell ref="FK19:FL19"/>
    <mergeCell ref="FN19:FO19"/>
    <mergeCell ref="FQ19:FR19"/>
    <mergeCell ref="FQ16:GS16"/>
    <mergeCell ref="FT19:FU19"/>
    <mergeCell ref="FW19:FX19"/>
    <mergeCell ref="FZ19:GA19"/>
    <mergeCell ref="GO19:GP19"/>
    <mergeCell ref="EY19:EZ19"/>
    <mergeCell ref="GR19:GS19"/>
    <mergeCell ref="GI19:GJ19"/>
    <mergeCell ref="FH19:FI19"/>
    <mergeCell ref="FB19:FC19"/>
    <mergeCell ref="ES19:ET19"/>
    <mergeCell ref="FE19:FF19"/>
    <mergeCell ref="HF20:HH20"/>
    <mergeCell ref="HI20:HK20"/>
    <mergeCell ref="FN16:FO16"/>
    <mergeCell ref="GC19:GD19"/>
    <mergeCell ref="EG19:EH19"/>
    <mergeCell ref="HA19:HB19"/>
    <mergeCell ref="HD19:HE19"/>
    <mergeCell ref="HG19:HH19"/>
    <mergeCell ref="HJ19:HK19"/>
    <mergeCell ref="EI20:EK20"/>
    <mergeCell ref="FG20:FI20"/>
    <mergeCell ref="EL20:EN20"/>
    <mergeCell ref="EO20:EQ20"/>
    <mergeCell ref="EM19:EN19"/>
    <mergeCell ref="EP19:EQ19"/>
    <mergeCell ref="FA20:FC20"/>
    <mergeCell ref="EV19:EW19"/>
    <mergeCell ref="EF20:EH20"/>
    <mergeCell ref="ER20:ET20"/>
    <mergeCell ref="AJ33:AJ34"/>
    <mergeCell ref="D35:F36"/>
    <mergeCell ref="G29:AA29"/>
    <mergeCell ref="BR37:BT37"/>
    <mergeCell ref="BQ33:BQ34"/>
    <mergeCell ref="BR35:BT36"/>
    <mergeCell ref="CY30:EE30"/>
    <mergeCell ref="FM37:FO37"/>
    <mergeCell ref="BU31:CO31"/>
    <mergeCell ref="EE33:EE34"/>
    <mergeCell ref="CY35:DA36"/>
    <mergeCell ref="EE36:EE37"/>
    <mergeCell ref="DB31:DV31"/>
    <mergeCell ref="CY37:DA37"/>
    <mergeCell ref="CX36:CX37"/>
    <mergeCell ref="EF35:EH36"/>
    <mergeCell ref="CX33:CX34"/>
    <mergeCell ref="AK30:BQ30"/>
    <mergeCell ref="BR30:CX30"/>
    <mergeCell ref="DB29:DV29"/>
    <mergeCell ref="D37:F37"/>
    <mergeCell ref="DB25:DV25"/>
    <mergeCell ref="DB27:DV27"/>
    <mergeCell ref="D20:F20"/>
    <mergeCell ref="A82:C82"/>
    <mergeCell ref="A39:A79"/>
    <mergeCell ref="A27:C27"/>
    <mergeCell ref="A31:C31"/>
    <mergeCell ref="A81:C81"/>
    <mergeCell ref="A28:C28"/>
    <mergeCell ref="A80:C80"/>
    <mergeCell ref="A37:C37"/>
    <mergeCell ref="A34:C34"/>
    <mergeCell ref="A38:C38"/>
    <mergeCell ref="A35:C36"/>
    <mergeCell ref="A29:C29"/>
    <mergeCell ref="AK37:AM37"/>
    <mergeCell ref="AN31:BH31"/>
    <mergeCell ref="AK35:AM36"/>
    <mergeCell ref="AJ36:AJ37"/>
    <mergeCell ref="G31:AA31"/>
    <mergeCell ref="BQ36:BQ37"/>
    <mergeCell ref="A32:C32"/>
    <mergeCell ref="A30:C30"/>
    <mergeCell ref="A33:C33"/>
    <mergeCell ref="EF28:FL28"/>
    <mergeCell ref="AN27:BH27"/>
    <mergeCell ref="AK28:BQ28"/>
    <mergeCell ref="CY24:EE24"/>
    <mergeCell ref="DE20:DG20"/>
    <mergeCell ref="DW20:DY20"/>
    <mergeCell ref="DQ20:DS20"/>
    <mergeCell ref="DH20:DJ20"/>
    <mergeCell ref="EF24:FL24"/>
    <mergeCell ref="DZ20:EB20"/>
    <mergeCell ref="EC20:EE20"/>
    <mergeCell ref="DK20:DM20"/>
    <mergeCell ref="DT20:DV20"/>
    <mergeCell ref="CY26:EE26"/>
    <mergeCell ref="CY28:EE28"/>
    <mergeCell ref="AQ20:AS20"/>
    <mergeCell ref="AK24:BQ24"/>
    <mergeCell ref="BO20:BQ20"/>
    <mergeCell ref="BL20:BN20"/>
    <mergeCell ref="AT20:AV20"/>
    <mergeCell ref="AW20:AY20"/>
    <mergeCell ref="AZ20:BB20"/>
    <mergeCell ref="BF20:BH20"/>
    <mergeCell ref="BC20:BE20"/>
    <mergeCell ref="A20:C20"/>
    <mergeCell ref="A21:C21"/>
    <mergeCell ref="A15:C15"/>
    <mergeCell ref="A16:C16"/>
    <mergeCell ref="A26:C26"/>
    <mergeCell ref="D26:AJ26"/>
    <mergeCell ref="D30:AJ30"/>
    <mergeCell ref="AH20:AJ20"/>
    <mergeCell ref="G27:AA27"/>
    <mergeCell ref="J20:L20"/>
    <mergeCell ref="Y20:AA20"/>
    <mergeCell ref="A22:C22"/>
    <mergeCell ref="D28:AJ28"/>
    <mergeCell ref="AE20:AG20"/>
    <mergeCell ref="AB20:AD20"/>
    <mergeCell ref="H16:AJ16"/>
    <mergeCell ref="AI19:AJ19"/>
    <mergeCell ref="N19:O19"/>
    <mergeCell ref="BR1:CX6"/>
    <mergeCell ref="CY1:EE6"/>
    <mergeCell ref="A25:C25"/>
    <mergeCell ref="M20:O20"/>
    <mergeCell ref="P20:R20"/>
    <mergeCell ref="A8:B8"/>
    <mergeCell ref="A9:B9"/>
    <mergeCell ref="A13:B13"/>
    <mergeCell ref="AK7:BQ14"/>
    <mergeCell ref="BR7:CX14"/>
    <mergeCell ref="CY7:EE14"/>
    <mergeCell ref="G25:AA25"/>
    <mergeCell ref="D24:AJ24"/>
    <mergeCell ref="V20:X20"/>
    <mergeCell ref="S20:U20"/>
    <mergeCell ref="G20:I20"/>
    <mergeCell ref="DR19:DS19"/>
    <mergeCell ref="A24:C24"/>
    <mergeCell ref="ED19:EE19"/>
    <mergeCell ref="DC16:EE16"/>
    <mergeCell ref="CZ19:DA19"/>
    <mergeCell ref="DC19:DD19"/>
    <mergeCell ref="DF19:DG19"/>
    <mergeCell ref="A23:C23"/>
    <mergeCell ref="EF1:FL6"/>
    <mergeCell ref="EF7:FL14"/>
    <mergeCell ref="FM7:GS14"/>
    <mergeCell ref="GT24:HZ24"/>
    <mergeCell ref="GW20:GY20"/>
    <mergeCell ref="GZ20:HB20"/>
    <mergeCell ref="EI27:FC27"/>
    <mergeCell ref="EF26:FL26"/>
    <mergeCell ref="FJ20:FL20"/>
    <mergeCell ref="EU20:EW20"/>
    <mergeCell ref="EX20:EZ20"/>
    <mergeCell ref="FD20:FF20"/>
    <mergeCell ref="EI25:FC25"/>
    <mergeCell ref="EG16:EH16"/>
    <mergeCell ref="EJ16:FL16"/>
    <mergeCell ref="GX16:HZ16"/>
    <mergeCell ref="GU19:GV19"/>
    <mergeCell ref="GX19:GY19"/>
    <mergeCell ref="HR20:HT20"/>
    <mergeCell ref="GE20:GG20"/>
    <mergeCell ref="GH20:GJ20"/>
    <mergeCell ref="HC20:HE20"/>
    <mergeCell ref="GN20:GP20"/>
    <mergeCell ref="GK20:GM20"/>
    <mergeCell ref="FM1:GS6"/>
    <mergeCell ref="GT1:HZ6"/>
    <mergeCell ref="GT7:HZ14"/>
    <mergeCell ref="FM26:GS26"/>
    <mergeCell ref="FM28:GS28"/>
    <mergeCell ref="HU20:HW20"/>
    <mergeCell ref="HX20:HZ20"/>
    <mergeCell ref="HL20:HN20"/>
    <mergeCell ref="FY20:GA20"/>
    <mergeCell ref="GB20:GD20"/>
    <mergeCell ref="FP25:GJ25"/>
    <mergeCell ref="FP27:GJ27"/>
    <mergeCell ref="FM24:GS24"/>
    <mergeCell ref="FP20:FR20"/>
    <mergeCell ref="FS20:FU20"/>
    <mergeCell ref="FV20:FX20"/>
    <mergeCell ref="FM20:FO20"/>
    <mergeCell ref="GT28:HZ28"/>
    <mergeCell ref="GW27:HQ27"/>
    <mergeCell ref="GW25:HQ25"/>
    <mergeCell ref="GT26:HZ26"/>
    <mergeCell ref="GQ20:GS20"/>
    <mergeCell ref="GT20:GV20"/>
    <mergeCell ref="HO20:HQ20"/>
    <mergeCell ref="HZ33:HZ34"/>
    <mergeCell ref="GT35:GV36"/>
    <mergeCell ref="GT30:HZ30"/>
    <mergeCell ref="EI31:FC31"/>
    <mergeCell ref="FL33:FL34"/>
    <mergeCell ref="FP31:GJ31"/>
    <mergeCell ref="EF30:FL30"/>
    <mergeCell ref="EI29:FC29"/>
    <mergeCell ref="HZ36:HZ37"/>
    <mergeCell ref="GS33:GS34"/>
    <mergeCell ref="GS36:GS37"/>
    <mergeCell ref="GW29:HQ29"/>
    <mergeCell ref="GW31:HQ31"/>
    <mergeCell ref="GT37:GV37"/>
    <mergeCell ref="FL36:FL37"/>
    <mergeCell ref="FM35:FO36"/>
    <mergeCell ref="FM30:GS30"/>
    <mergeCell ref="FP29:GJ29"/>
    <mergeCell ref="EF37:EH37"/>
  </mergeCells>
  <phoneticPr fontId="8" type="noConversion"/>
  <conditionalFormatting sqref="AJ39:AJ80">
    <cfRule type="expression" dxfId="3947" priority="486" stopIfTrue="1">
      <formula>NOT(ISERROR(SEARCH("No rating",AJ39)))</formula>
    </cfRule>
    <cfRule type="expression" dxfId="3946" priority="487" stopIfTrue="1">
      <formula>NOT(ISERROR(SEARCH("Green",AJ39)))</formula>
    </cfRule>
    <cfRule type="expression" dxfId="3945" priority="488" stopIfTrue="1">
      <formula>NOT(ISERROR(SEARCH("Amber",AJ39)))</formula>
    </cfRule>
  </conditionalFormatting>
  <conditionalFormatting sqref="AJ35 BQ35 CX35 EE35 FL35 GS35 HZ35">
    <cfRule type="expression" dxfId="3944" priority="489" stopIfTrue="1">
      <formula>NOT(ISERROR(SEARCH("Green",AJ35)))</formula>
    </cfRule>
    <cfRule type="expression" dxfId="3943" priority="490" stopIfTrue="1">
      <formula>NOT(ISERROR(SEARCH("Amber",AJ35)))</formula>
    </cfRule>
    <cfRule type="expression" dxfId="3942" priority="491" stopIfTrue="1">
      <formula>NOT(ISERROR(SEARCH("Red",AJ35)))</formula>
    </cfRule>
  </conditionalFormatting>
  <conditionalFormatting sqref="D41:D79">
    <cfRule type="expression" dxfId="3941" priority="492" stopIfTrue="1">
      <formula>IF($D41&gt;$D$34,1)</formula>
    </cfRule>
  </conditionalFormatting>
  <conditionalFormatting sqref="E40:E79">
    <cfRule type="expression" dxfId="3940" priority="493" stopIfTrue="1">
      <formula>IF($E40&gt;$E$34,1)</formula>
    </cfRule>
  </conditionalFormatting>
  <conditionalFormatting sqref="F40:F79">
    <cfRule type="expression" dxfId="3939" priority="494" stopIfTrue="1">
      <formula>IF($F40&gt;$F$34,1)</formula>
    </cfRule>
  </conditionalFormatting>
  <conditionalFormatting sqref="G39:G79">
    <cfRule type="expression" dxfId="3938" priority="495" stopIfTrue="1">
      <formula>IF($G39&gt;$G$34,1)</formula>
    </cfRule>
  </conditionalFormatting>
  <conditionalFormatting sqref="H39:H40 H42:H79">
    <cfRule type="expression" dxfId="3937" priority="496" stopIfTrue="1">
      <formula>IF($H39&gt;$H$34,1)</formula>
    </cfRule>
  </conditionalFormatting>
  <conditionalFormatting sqref="I39:I79">
    <cfRule type="expression" dxfId="3936" priority="497" stopIfTrue="1">
      <formula>IF($I39&gt;$I$34,1)</formula>
    </cfRule>
  </conditionalFormatting>
  <conditionalFormatting sqref="J39:J79">
    <cfRule type="expression" dxfId="3935" priority="498" stopIfTrue="1">
      <formula>IF($J39&gt;$J$34,1)</formula>
    </cfRule>
  </conditionalFormatting>
  <conditionalFormatting sqref="K39:K79">
    <cfRule type="expression" dxfId="3934" priority="499" stopIfTrue="1">
      <formula>IF($K39&gt;$K$34,1)</formula>
    </cfRule>
  </conditionalFormatting>
  <conditionalFormatting sqref="L39:L79">
    <cfRule type="expression" dxfId="3933" priority="500" stopIfTrue="1">
      <formula>IF($L39&gt;$L$34,1)</formula>
    </cfRule>
  </conditionalFormatting>
  <conditionalFormatting sqref="M39:M79">
    <cfRule type="expression" dxfId="3932" priority="501" stopIfTrue="1">
      <formula>IF($M39&gt;$M$34,1)</formula>
    </cfRule>
  </conditionalFormatting>
  <conditionalFormatting sqref="N39:N79">
    <cfRule type="expression" dxfId="3931" priority="502" stopIfTrue="1">
      <formula>IF($N39&gt;$N$34,1)</formula>
    </cfRule>
  </conditionalFormatting>
  <conditionalFormatting sqref="O39:O79">
    <cfRule type="expression" dxfId="3930" priority="503" stopIfTrue="1">
      <formula>IF($O39&gt;$O$34,1)</formula>
    </cfRule>
  </conditionalFormatting>
  <conditionalFormatting sqref="P39:P79">
    <cfRule type="expression" dxfId="3929" priority="504" stopIfTrue="1">
      <formula>IF($P39&gt;$P$34,1)</formula>
    </cfRule>
  </conditionalFormatting>
  <conditionalFormatting sqref="Q39:Q79">
    <cfRule type="expression" dxfId="3928" priority="505" stopIfTrue="1">
      <formula>IF($Q39&gt;$Q$34,1)</formula>
    </cfRule>
  </conditionalFormatting>
  <conditionalFormatting sqref="R39:R79">
    <cfRule type="expression" dxfId="3927" priority="506" stopIfTrue="1">
      <formula>IF($R39&gt;$R$34,1)</formula>
    </cfRule>
  </conditionalFormatting>
  <conditionalFormatting sqref="S39:S79">
    <cfRule type="expression" dxfId="3926" priority="507" stopIfTrue="1">
      <formula>IF($S39&gt;$S$34,1)</formula>
    </cfRule>
  </conditionalFormatting>
  <conditionalFormatting sqref="T39:T79">
    <cfRule type="expression" dxfId="3925" priority="508" stopIfTrue="1">
      <formula>IF($T39&gt;$T$34,1)</formula>
    </cfRule>
  </conditionalFormatting>
  <conditionalFormatting sqref="U39:U79">
    <cfRule type="expression" dxfId="3924" priority="509" stopIfTrue="1">
      <formula>IF($U39&gt;$U$34,1)</formula>
    </cfRule>
  </conditionalFormatting>
  <conditionalFormatting sqref="V39:V79">
    <cfRule type="expression" dxfId="3923" priority="510" stopIfTrue="1">
      <formula>IF($V39&gt;$V$34,1)</formula>
    </cfRule>
  </conditionalFormatting>
  <conditionalFormatting sqref="W39:W79">
    <cfRule type="expression" dxfId="3922" priority="511" stopIfTrue="1">
      <formula>IF($W39&gt;$W$34,1)</formula>
    </cfRule>
  </conditionalFormatting>
  <conditionalFormatting sqref="X39:X78">
    <cfRule type="expression" dxfId="3921" priority="512" stopIfTrue="1">
      <formula>IF($X39&gt;$X$34,1)</formula>
    </cfRule>
  </conditionalFormatting>
  <conditionalFormatting sqref="Y39:Y78">
    <cfRule type="expression" dxfId="3920" priority="513" stopIfTrue="1">
      <formula>IF($Y39&gt;$Y$34,1)</formula>
    </cfRule>
  </conditionalFormatting>
  <conditionalFormatting sqref="Z39:Z78">
    <cfRule type="expression" dxfId="3919" priority="514" stopIfTrue="1">
      <formula>IF($Z39&gt;$Z$34,1)</formula>
    </cfRule>
  </conditionalFormatting>
  <conditionalFormatting sqref="AA39:AA78">
    <cfRule type="expression" dxfId="3918" priority="515" stopIfTrue="1">
      <formula>IF($AA39&gt;$AA$34,1)</formula>
    </cfRule>
  </conditionalFormatting>
  <conditionalFormatting sqref="AB39:AB79">
    <cfRule type="expression" dxfId="3917" priority="516" stopIfTrue="1">
      <formula>IF($AB39&gt;$AB$34,1)</formula>
    </cfRule>
  </conditionalFormatting>
  <conditionalFormatting sqref="AC39:AC79">
    <cfRule type="expression" dxfId="3916" priority="517" stopIfTrue="1">
      <formula>IF($AC39&gt;$AC$34,1)</formula>
    </cfRule>
  </conditionalFormatting>
  <conditionalFormatting sqref="AD39:AD79">
    <cfRule type="expression" dxfId="3915" priority="518" stopIfTrue="1">
      <formula>IF($AD39&gt;$AD$34,1)</formula>
    </cfRule>
  </conditionalFormatting>
  <conditionalFormatting sqref="AE39:AE79">
    <cfRule type="expression" dxfId="3914" priority="519" stopIfTrue="1">
      <formula>IF($AE39&gt;$AE$34,1)</formula>
    </cfRule>
  </conditionalFormatting>
  <conditionalFormatting sqref="AF39:AF79">
    <cfRule type="expression" dxfId="3913" priority="520" stopIfTrue="1">
      <formula>IF($AF39&gt;$AF$34,1)</formula>
    </cfRule>
  </conditionalFormatting>
  <conditionalFormatting sqref="AG39:AG79">
    <cfRule type="expression" dxfId="3912" priority="521" stopIfTrue="1">
      <formula>IF($AG39&gt;$AG$34,1)</formula>
    </cfRule>
  </conditionalFormatting>
  <conditionalFormatting sqref="AK39:AK42 AK44:AK79">
    <cfRule type="expression" dxfId="3911" priority="522" stopIfTrue="1">
      <formula>IF($AK39&gt;$AK$34,1)</formula>
    </cfRule>
  </conditionalFormatting>
  <conditionalFormatting sqref="AL39:AL79">
    <cfRule type="expression" dxfId="3910" priority="523" stopIfTrue="1">
      <formula>IF($AL39&gt;$AL$34,1)</formula>
    </cfRule>
  </conditionalFormatting>
  <conditionalFormatting sqref="GV79 AM39:AM79">
    <cfRule type="expression" dxfId="3909" priority="524" stopIfTrue="1">
      <formula>IF($AM39&gt;$AM$34,1)</formula>
    </cfRule>
  </conditionalFormatting>
  <conditionalFormatting sqref="AN39:AN79">
    <cfRule type="expression" dxfId="3908" priority="525" stopIfTrue="1">
      <formula>IF($AN39&gt;$AN$34,1)</formula>
    </cfRule>
  </conditionalFormatting>
  <conditionalFormatting sqref="AO39:AO79">
    <cfRule type="expression" dxfId="3907" priority="526" stopIfTrue="1">
      <formula>IF($AO39&gt;$AO$34,1)</formula>
    </cfRule>
  </conditionalFormatting>
  <conditionalFormatting sqref="AP39:AP79">
    <cfRule type="expression" dxfId="3906" priority="527" stopIfTrue="1">
      <formula>IF($AP39&gt;$AP$34,1)</formula>
    </cfRule>
  </conditionalFormatting>
  <conditionalFormatting sqref="AQ39:AQ79">
    <cfRule type="expression" dxfId="3905" priority="528" stopIfTrue="1">
      <formula>IF($AQ39&gt;$AQ$34,1)</formula>
    </cfRule>
  </conditionalFormatting>
  <conditionalFormatting sqref="AR39:AR79">
    <cfRule type="expression" dxfId="3904" priority="529" stopIfTrue="1">
      <formula>IF($AR39&gt;$AR$34,1)</formula>
    </cfRule>
  </conditionalFormatting>
  <conditionalFormatting sqref="AS39:AS79">
    <cfRule type="expression" dxfId="3903" priority="530" stopIfTrue="1">
      <formula>IF($AS39&gt;$AS$34,1)</formula>
    </cfRule>
  </conditionalFormatting>
  <conditionalFormatting sqref="AT39:AT79">
    <cfRule type="expression" dxfId="3902" priority="531" stopIfTrue="1">
      <formula>IF($AT39&gt;$AT$34,1)</formula>
    </cfRule>
  </conditionalFormatting>
  <conditionalFormatting sqref="AU39:AU79">
    <cfRule type="expression" dxfId="3901" priority="532" stopIfTrue="1">
      <formula>IF($AU39&gt;$AU$34,1)</formula>
    </cfRule>
  </conditionalFormatting>
  <conditionalFormatting sqref="AV39:AV79">
    <cfRule type="expression" dxfId="3900" priority="533" stopIfTrue="1">
      <formula>IF($AV39&gt;$AV$34,1)</formula>
    </cfRule>
  </conditionalFormatting>
  <conditionalFormatting sqref="AW39:AW79">
    <cfRule type="expression" dxfId="3899" priority="534" stopIfTrue="1">
      <formula>IF($AW39&gt;$AW$34,1)</formula>
    </cfRule>
  </conditionalFormatting>
  <conditionalFormatting sqref="AX39:AX79">
    <cfRule type="expression" dxfId="3898" priority="535" stopIfTrue="1">
      <formula>IF($AX39&gt;$AX$34,1)</formula>
    </cfRule>
  </conditionalFormatting>
  <conditionalFormatting sqref="AY39:AY79">
    <cfRule type="expression" dxfId="3897" priority="536" stopIfTrue="1">
      <formula>IF($AY39&gt;$AY$34,1)</formula>
    </cfRule>
  </conditionalFormatting>
  <conditionalFormatting sqref="AZ39:AZ79">
    <cfRule type="expression" dxfId="3896" priority="537" stopIfTrue="1">
      <formula>IF($AZ39&gt;$AZ$34,1)</formula>
    </cfRule>
  </conditionalFormatting>
  <conditionalFormatting sqref="BA39:BA79">
    <cfRule type="expression" dxfId="3895" priority="538" stopIfTrue="1">
      <formula>IF($BA39&gt;$BA$34,1)</formula>
    </cfRule>
  </conditionalFormatting>
  <conditionalFormatting sqref="BB39:BB79">
    <cfRule type="expression" dxfId="3894" priority="539" stopIfTrue="1">
      <formula>IF($BB39&gt;$BB$34,1)</formula>
    </cfRule>
  </conditionalFormatting>
  <conditionalFormatting sqref="BC39:BC79">
    <cfRule type="expression" dxfId="3893" priority="540" stopIfTrue="1">
      <formula>IF($BC39&gt;$BC$34,1)</formula>
    </cfRule>
  </conditionalFormatting>
  <conditionalFormatting sqref="BD39:BD79">
    <cfRule type="expression" dxfId="3892" priority="541" stopIfTrue="1">
      <formula>IF($BD39&gt;$BD$34,1)</formula>
    </cfRule>
  </conditionalFormatting>
  <conditionalFormatting sqref="BE39:BE79">
    <cfRule type="expression" dxfId="3891" priority="542" stopIfTrue="1">
      <formula>IF($BE39&gt;$BE$34,1)</formula>
    </cfRule>
  </conditionalFormatting>
  <conditionalFormatting sqref="BF39:BF79">
    <cfRule type="expression" dxfId="3890" priority="543" stopIfTrue="1">
      <formula>IF($BF39&gt;$BF$34,1)</formula>
    </cfRule>
  </conditionalFormatting>
  <conditionalFormatting sqref="BG39:BG79">
    <cfRule type="expression" dxfId="3889" priority="544" stopIfTrue="1">
      <formula>IF($BG39&gt;$BG$34,1)</formula>
    </cfRule>
  </conditionalFormatting>
  <conditionalFormatting sqref="BH39:BH79">
    <cfRule type="expression" dxfId="3888" priority="545" stopIfTrue="1">
      <formula>IF($BH39&gt;$BH$34,1)</formula>
    </cfRule>
  </conditionalFormatting>
  <conditionalFormatting sqref="BI39:BI79">
    <cfRule type="expression" dxfId="3887" priority="546" stopIfTrue="1">
      <formula>IF($BI39&gt;$BI$34,1)</formula>
    </cfRule>
  </conditionalFormatting>
  <conditionalFormatting sqref="BJ39:BJ79">
    <cfRule type="expression" dxfId="3886" priority="547" stopIfTrue="1">
      <formula>IF($BJ39&gt;$BJ$34,1)</formula>
    </cfRule>
  </conditionalFormatting>
  <conditionalFormatting sqref="BK39:BK79">
    <cfRule type="expression" dxfId="3885" priority="548" stopIfTrue="1">
      <formula>IF($BK39&gt;$BK$34,1)</formula>
    </cfRule>
  </conditionalFormatting>
  <conditionalFormatting sqref="BL39:BL79">
    <cfRule type="expression" dxfId="3884" priority="549" stopIfTrue="1">
      <formula>IF($BL39&gt;$BL$34,1)</formula>
    </cfRule>
  </conditionalFormatting>
  <conditionalFormatting sqref="BM39:BM79">
    <cfRule type="expression" dxfId="3883" priority="550" stopIfTrue="1">
      <formula>IF($BM39&gt;$BM$34,1)</formula>
    </cfRule>
  </conditionalFormatting>
  <conditionalFormatting sqref="BN39:BN79">
    <cfRule type="expression" dxfId="3882" priority="551" stopIfTrue="1">
      <formula>IF($BN39&gt;$BN$34,1)</formula>
    </cfRule>
  </conditionalFormatting>
  <conditionalFormatting sqref="BR39:BR79">
    <cfRule type="expression" dxfId="3881" priority="552" stopIfTrue="1">
      <formula>IF($BR39&gt;$BR$34,1)</formula>
    </cfRule>
  </conditionalFormatting>
  <conditionalFormatting sqref="BS39:BS45 BS47:BS79">
    <cfRule type="expression" dxfId="3880" priority="553" stopIfTrue="1">
      <formula>IF($BS39&gt;$BS$34,1)</formula>
    </cfRule>
  </conditionalFormatting>
  <conditionalFormatting sqref="BT39:BT79">
    <cfRule type="expression" dxfId="3879" priority="554" stopIfTrue="1">
      <formula>IF($BT39&gt;$BT$34,1)</formula>
    </cfRule>
  </conditionalFormatting>
  <conditionalFormatting sqref="BU39:BU79">
    <cfRule type="expression" dxfId="3878" priority="555" stopIfTrue="1">
      <formula>IF($BU39&gt;$BU$34,1)</formula>
    </cfRule>
  </conditionalFormatting>
  <conditionalFormatting sqref="BV39:BV79">
    <cfRule type="expression" dxfId="3877" priority="556" stopIfTrue="1">
      <formula>IF($BV39&gt;$BV$34,1)</formula>
    </cfRule>
  </conditionalFormatting>
  <conditionalFormatting sqref="BW39:BW79">
    <cfRule type="expression" dxfId="3876" priority="557" stopIfTrue="1">
      <formula>IF($BW39&gt;$BW$34,1)</formula>
    </cfRule>
  </conditionalFormatting>
  <conditionalFormatting sqref="BX39:BX79">
    <cfRule type="expression" dxfId="3875" priority="558" stopIfTrue="1">
      <formula>IF($BX39&gt;$BX$34,1)</formula>
    </cfRule>
  </conditionalFormatting>
  <conditionalFormatting sqref="BY39:BY79">
    <cfRule type="expression" dxfId="3874" priority="559" stopIfTrue="1">
      <formula>IF($BY39&gt;$BY$34,1)</formula>
    </cfRule>
  </conditionalFormatting>
  <conditionalFormatting sqref="BZ39:BZ79">
    <cfRule type="expression" dxfId="3873" priority="560" stopIfTrue="1">
      <formula>IF($BZ39&gt;$BZ$34,1)</formula>
    </cfRule>
  </conditionalFormatting>
  <conditionalFormatting sqref="CA39:CA79">
    <cfRule type="expression" dxfId="3872" priority="561" stopIfTrue="1">
      <formula>IF($CA39&gt;$CA$34,1)</formula>
    </cfRule>
  </conditionalFormatting>
  <conditionalFormatting sqref="CB39:CB79">
    <cfRule type="expression" dxfId="3871" priority="562" stopIfTrue="1">
      <formula>IF($CB$39&gt;$CB$34,1)</formula>
    </cfRule>
  </conditionalFormatting>
  <conditionalFormatting sqref="CC39:CC79">
    <cfRule type="expression" dxfId="3870" priority="563" stopIfTrue="1">
      <formula>IF($CC39&gt;$CC$34,1)</formula>
    </cfRule>
  </conditionalFormatting>
  <conditionalFormatting sqref="CD39:CD79">
    <cfRule type="expression" dxfId="3869" priority="564" stopIfTrue="1">
      <formula>IF($CD39&gt;$CD$34,1)</formula>
    </cfRule>
  </conditionalFormatting>
  <conditionalFormatting sqref="CE39:CE79">
    <cfRule type="expression" dxfId="3868" priority="565" stopIfTrue="1">
      <formula>IF($CE39&gt;$CE$34,1)</formula>
    </cfRule>
  </conditionalFormatting>
  <conditionalFormatting sqref="CF39:CF79">
    <cfRule type="expression" dxfId="3867" priority="566" stopIfTrue="1">
      <formula>IF($CF39&gt;$CF$34,1)</formula>
    </cfRule>
  </conditionalFormatting>
  <conditionalFormatting sqref="CG39:CG79">
    <cfRule type="expression" dxfId="3866" priority="567" stopIfTrue="1">
      <formula>IF($CG39&gt;$CG$34,1)</formula>
    </cfRule>
  </conditionalFormatting>
  <conditionalFormatting sqref="CH39:CH79">
    <cfRule type="expression" dxfId="3865" priority="568" stopIfTrue="1">
      <formula>IF($CH39&gt;$CH$34,1)</formula>
    </cfRule>
  </conditionalFormatting>
  <conditionalFormatting sqref="CI39:CI79">
    <cfRule type="expression" dxfId="3864" priority="569" stopIfTrue="1">
      <formula>IF($CI39&gt;$CI$34,1)</formula>
    </cfRule>
  </conditionalFormatting>
  <conditionalFormatting sqref="CJ39:CJ79">
    <cfRule type="expression" dxfId="3863" priority="570" stopIfTrue="1">
      <formula>IF($CJ39&gt;$CJ$34,1)</formula>
    </cfRule>
  </conditionalFormatting>
  <conditionalFormatting sqref="CK39:CK79">
    <cfRule type="expression" dxfId="3862" priority="571" stopIfTrue="1">
      <formula>IF($CK39&gt;$CK$34,1)</formula>
    </cfRule>
  </conditionalFormatting>
  <conditionalFormatting sqref="CL39:CL79">
    <cfRule type="expression" dxfId="3861" priority="572" stopIfTrue="1">
      <formula>IF($CL39&gt;$CL$34,1)</formula>
    </cfRule>
  </conditionalFormatting>
  <conditionalFormatting sqref="CM39:CM79">
    <cfRule type="expression" dxfId="3860" priority="573" stopIfTrue="1">
      <formula>IF($CM39&gt;$CM$34,1)</formula>
    </cfRule>
  </conditionalFormatting>
  <conditionalFormatting sqref="CN39:CN79">
    <cfRule type="expression" dxfId="3859" priority="574" stopIfTrue="1">
      <formula>IF($CN39&gt;$CN$34,1)</formula>
    </cfRule>
  </conditionalFormatting>
  <conditionalFormatting sqref="CO39:CO79">
    <cfRule type="expression" dxfId="3858" priority="575" stopIfTrue="1">
      <formula>IF($CO39&gt;$CO$34,1)</formula>
    </cfRule>
  </conditionalFormatting>
  <conditionalFormatting sqref="CP39:CP79">
    <cfRule type="expression" dxfId="3857" priority="576" stopIfTrue="1">
      <formula>IF($CP39&gt;$CP$34,1)</formula>
    </cfRule>
  </conditionalFormatting>
  <conditionalFormatting sqref="CQ39:CQ79">
    <cfRule type="expression" dxfId="3856" priority="577" stopIfTrue="1">
      <formula>IF($CQ39&gt;$CQ$34,1)</formula>
    </cfRule>
  </conditionalFormatting>
  <conditionalFormatting sqref="CR39:CR79">
    <cfRule type="expression" dxfId="3855" priority="578" stopIfTrue="1">
      <formula>IF($CR39&gt;$CR$34,1)</formula>
    </cfRule>
  </conditionalFormatting>
  <conditionalFormatting sqref="CS39:CS79">
    <cfRule type="expression" dxfId="3854" priority="579" stopIfTrue="1">
      <formula>IF($CS39&gt;$CS$34,1)</formula>
    </cfRule>
  </conditionalFormatting>
  <conditionalFormatting sqref="CT39:CT79">
    <cfRule type="expression" dxfId="3853" priority="580" stopIfTrue="1">
      <formula>IF($CT39&gt;$CT$34,1)</formula>
    </cfRule>
  </conditionalFormatting>
  <conditionalFormatting sqref="CU39:CU79">
    <cfRule type="expression" dxfId="3852" priority="581" stopIfTrue="1">
      <formula>IF($CU39&gt;$CU$34,1)</formula>
    </cfRule>
  </conditionalFormatting>
  <conditionalFormatting sqref="CV39:CV79">
    <cfRule type="expression" dxfId="3851" priority="582" stopIfTrue="1">
      <formula>IF($CV39&gt;$CV$34,1)</formula>
    </cfRule>
  </conditionalFormatting>
  <conditionalFormatting sqref="CW39:CW79">
    <cfRule type="expression" dxfId="3850" priority="583" stopIfTrue="1">
      <formula>IF($CW39&gt;$CW$34,1)</formula>
    </cfRule>
  </conditionalFormatting>
  <conditionalFormatting sqref="BO39:BO79">
    <cfRule type="expression" dxfId="3849" priority="584" stopIfTrue="1">
      <formula>IF($BO39&gt;$BO$34,1)</formula>
    </cfRule>
  </conditionalFormatting>
  <conditionalFormatting sqref="AH39:AH79">
    <cfRule type="expression" dxfId="3848" priority="585" stopIfTrue="1">
      <formula>IF($AH39&gt;$AH$34,1)</formula>
    </cfRule>
  </conditionalFormatting>
  <conditionalFormatting sqref="AI39:AI43 AI45:AI58 AI60:AI79">
    <cfRule type="expression" dxfId="3847" priority="586" stopIfTrue="1">
      <formula>IF($AI39&gt;$AI$34,1)</formula>
    </cfRule>
  </conditionalFormatting>
  <conditionalFormatting sqref="CY39:CY79">
    <cfRule type="expression" dxfId="3846" priority="587" stopIfTrue="1">
      <formula>IF($CY39&gt;$CY$34,1)</formula>
    </cfRule>
  </conditionalFormatting>
  <conditionalFormatting sqref="DA39:DA79">
    <cfRule type="expression" dxfId="3845" priority="588" stopIfTrue="1">
      <formula>IF($DA39&gt;$DA$34,1)</formula>
    </cfRule>
  </conditionalFormatting>
  <conditionalFormatting sqref="DB39:DB79">
    <cfRule type="expression" dxfId="3844" priority="589" stopIfTrue="1">
      <formula>IF($DB39&gt;$DB$34,1)</formula>
    </cfRule>
  </conditionalFormatting>
  <conditionalFormatting sqref="DC39:DC79">
    <cfRule type="expression" dxfId="3843" priority="590" stopIfTrue="1">
      <formula>IF($DC39&gt;$DC$34,1)</formula>
    </cfRule>
  </conditionalFormatting>
  <conditionalFormatting sqref="DD39:DD79">
    <cfRule type="expression" dxfId="3842" priority="591" stopIfTrue="1">
      <formula>IF($DD39&gt;$DD$34,1)</formula>
    </cfRule>
  </conditionalFormatting>
  <conditionalFormatting sqref="DE39:DE79">
    <cfRule type="expression" dxfId="3841" priority="592" stopIfTrue="1">
      <formula>IF($DE39&gt;$DE$34,1)</formula>
    </cfRule>
  </conditionalFormatting>
  <conditionalFormatting sqref="DF39">
    <cfRule type="expression" dxfId="3840" priority="593" stopIfTrue="1">
      <formula>IF($DF39&gt;$DF$34,1)</formula>
    </cfRule>
  </conditionalFormatting>
  <conditionalFormatting sqref="DG39:DG79">
    <cfRule type="expression" dxfId="3839" priority="594" stopIfTrue="1">
      <formula>IF($DG39&gt;$DG$34,1)</formula>
    </cfRule>
  </conditionalFormatting>
  <conditionalFormatting sqref="DH39:DH79">
    <cfRule type="expression" dxfId="3838" priority="595" stopIfTrue="1">
      <formula>IF($DH39&gt;$DH$34,1)</formula>
    </cfRule>
  </conditionalFormatting>
  <conditionalFormatting sqref="DI39:DI79">
    <cfRule type="expression" dxfId="3837" priority="596" stopIfTrue="1">
      <formula>IF($DI$39&gt;$DI$34,1)</formula>
    </cfRule>
  </conditionalFormatting>
  <conditionalFormatting sqref="DJ39:DJ79">
    <cfRule type="expression" dxfId="3836" priority="597" stopIfTrue="1">
      <formula>IF($DJ39&gt;$DJ$34,1)</formula>
    </cfRule>
  </conditionalFormatting>
  <conditionalFormatting sqref="DK39:DK79">
    <cfRule type="expression" dxfId="3835" priority="598" stopIfTrue="1">
      <formula>IF($DK39&gt;$DK$34,1)</formula>
    </cfRule>
  </conditionalFormatting>
  <conditionalFormatting sqref="DL39:DL79">
    <cfRule type="expression" dxfId="3834" priority="599" stopIfTrue="1">
      <formula>IF($DL$39&gt;$DL$34,1)</formula>
    </cfRule>
  </conditionalFormatting>
  <conditionalFormatting sqref="DM39:DM79">
    <cfRule type="expression" dxfId="3833" priority="600" stopIfTrue="1">
      <formula>IF($DM39&gt;$DM$34,1)</formula>
    </cfRule>
  </conditionalFormatting>
  <conditionalFormatting sqref="DN39:DN79">
    <cfRule type="expression" dxfId="3832" priority="601" stopIfTrue="1">
      <formula>IF($DN39&gt;$DN$34,1)</formula>
    </cfRule>
  </conditionalFormatting>
  <conditionalFormatting sqref="DO39:DO79">
    <cfRule type="expression" dxfId="3831" priority="602" stopIfTrue="1">
      <formula>IF($DO39&gt;$DO$34,1)</formula>
    </cfRule>
  </conditionalFormatting>
  <conditionalFormatting sqref="DP39:DP79">
    <cfRule type="expression" dxfId="3830" priority="603" stopIfTrue="1">
      <formula>IF($DP39&gt;$DP$34,1)</formula>
    </cfRule>
  </conditionalFormatting>
  <conditionalFormatting sqref="DQ39:DQ79">
    <cfRule type="expression" dxfId="3829" priority="604" stopIfTrue="1">
      <formula>IF($DQ39&gt;$DQ$34,1)</formula>
    </cfRule>
  </conditionalFormatting>
  <conditionalFormatting sqref="DR39:DR79">
    <cfRule type="expression" dxfId="3828" priority="605" stopIfTrue="1">
      <formula>IF($DR39&gt;$DR$34,1)</formula>
    </cfRule>
  </conditionalFormatting>
  <conditionalFormatting sqref="DS39:DS79">
    <cfRule type="expression" dxfId="3827" priority="606" stopIfTrue="1">
      <formula>IF($DS39&gt;$DS$34,1)</formula>
    </cfRule>
  </conditionalFormatting>
  <conditionalFormatting sqref="DT39:DT79">
    <cfRule type="expression" dxfId="3826" priority="607" stopIfTrue="1">
      <formula>IF($DT39&gt;$DT$34,1)</formula>
    </cfRule>
  </conditionalFormatting>
  <conditionalFormatting sqref="DU39:DU79">
    <cfRule type="expression" dxfId="3825" priority="608" stopIfTrue="1">
      <formula>IF($DU39&gt;$DU$34,1)</formula>
    </cfRule>
  </conditionalFormatting>
  <conditionalFormatting sqref="DV39:DV79">
    <cfRule type="expression" dxfId="3824" priority="609" stopIfTrue="1">
      <formula>IF($DV39&gt;$DV$34,1)</formula>
    </cfRule>
  </conditionalFormatting>
  <conditionalFormatting sqref="DW39:DW79">
    <cfRule type="expression" dxfId="3823" priority="610" stopIfTrue="1">
      <formula>IF($DW39&gt;$DW$34,1)</formula>
    </cfRule>
  </conditionalFormatting>
  <conditionalFormatting sqref="DX39:DX79">
    <cfRule type="expression" dxfId="3822" priority="611" stopIfTrue="1">
      <formula>IF($DX39&gt;$DX$34,1)</formula>
    </cfRule>
  </conditionalFormatting>
  <conditionalFormatting sqref="DY39:DY79">
    <cfRule type="expression" dxfId="3821" priority="612" stopIfTrue="1">
      <formula>IF($DY39&gt;$DY$34,1)</formula>
    </cfRule>
  </conditionalFormatting>
  <conditionalFormatting sqref="DZ39:DZ79">
    <cfRule type="expression" dxfId="3820" priority="613" stopIfTrue="1">
      <formula>IF($DZ39&gt;$DZ$34,1)</formula>
    </cfRule>
  </conditionalFormatting>
  <conditionalFormatting sqref="EA39:EA79">
    <cfRule type="expression" dxfId="3819" priority="614" stopIfTrue="1">
      <formula>IF($EA39&gt;$EA$34,1)</formula>
    </cfRule>
  </conditionalFormatting>
  <conditionalFormatting sqref="EB39:EB79">
    <cfRule type="expression" dxfId="3818" priority="615" stopIfTrue="1">
      <formula>IF($EB39&gt;$EB$34,1)</formula>
    </cfRule>
  </conditionalFormatting>
  <conditionalFormatting sqref="EC39:EC79">
    <cfRule type="expression" dxfId="3817" priority="616" stopIfTrue="1">
      <formula>IF($EC$39&gt;$EC$34,1)</formula>
    </cfRule>
  </conditionalFormatting>
  <conditionalFormatting sqref="ED39:ED79">
    <cfRule type="expression" dxfId="3816" priority="617" stopIfTrue="1">
      <formula>IF($ED39&gt;$ED$34,1)</formula>
    </cfRule>
  </conditionalFormatting>
  <conditionalFormatting sqref="CZ39:CZ79">
    <cfRule type="expression" dxfId="3815" priority="618" stopIfTrue="1">
      <formula>IF($CZ39&gt;$CZ$34,1)</formula>
    </cfRule>
  </conditionalFormatting>
  <conditionalFormatting sqref="EF39:EF79">
    <cfRule type="expression" dxfId="3814" priority="619" stopIfTrue="1">
      <formula>IF($EF39&gt;$EF$34,1)</formula>
    </cfRule>
  </conditionalFormatting>
  <conditionalFormatting sqref="EH39:EH79">
    <cfRule type="expression" dxfId="3813" priority="620" stopIfTrue="1">
      <formula>IF($EH39&gt;$EH$34,1)</formula>
    </cfRule>
  </conditionalFormatting>
  <conditionalFormatting sqref="EI39:EI79">
    <cfRule type="expression" dxfId="3812" priority="621" stopIfTrue="1">
      <formula>IF($EI39&gt;$EI$34,1)</formula>
    </cfRule>
  </conditionalFormatting>
  <conditionalFormatting sqref="EJ39:EJ79">
    <cfRule type="expression" dxfId="3811" priority="622" stopIfTrue="1">
      <formula>IF($EJ39&gt;$EJ$34,1)</formula>
    </cfRule>
  </conditionalFormatting>
  <conditionalFormatting sqref="EK39:EK79">
    <cfRule type="expression" dxfId="3810" priority="623" stopIfTrue="1">
      <formula>IF($EK39&gt;$EK$34,1)</formula>
    </cfRule>
  </conditionalFormatting>
  <conditionalFormatting sqref="EL39:EL79">
    <cfRule type="expression" dxfId="3809" priority="624" stopIfTrue="1">
      <formula>IF($EL39&gt;$EL$34,1)</formula>
    </cfRule>
  </conditionalFormatting>
  <conditionalFormatting sqref="EM39:EM79">
    <cfRule type="expression" dxfId="3808" priority="625" stopIfTrue="1">
      <formula>IF($EM39&gt;$EM$34,1)</formula>
    </cfRule>
  </conditionalFormatting>
  <conditionalFormatting sqref="EN39:EN79">
    <cfRule type="expression" dxfId="3807" priority="626" stopIfTrue="1">
      <formula>IF($EN39&gt;$EN$34,1)</formula>
    </cfRule>
  </conditionalFormatting>
  <conditionalFormatting sqref="EO39:EO79">
    <cfRule type="expression" dxfId="3806" priority="627" stopIfTrue="1">
      <formula>IF($EO39&gt;$EO$34,1)</formula>
    </cfRule>
  </conditionalFormatting>
  <conditionalFormatting sqref="EP39:EP79">
    <cfRule type="expression" dxfId="3805" priority="628" stopIfTrue="1">
      <formula>IF($EP$39&gt;$EP$34,1)</formula>
    </cfRule>
  </conditionalFormatting>
  <conditionalFormatting sqref="EQ39:EQ79">
    <cfRule type="expression" dxfId="3804" priority="629" stopIfTrue="1">
      <formula>IF($EQ39&gt;$EQ$34,1)</formula>
    </cfRule>
  </conditionalFormatting>
  <conditionalFormatting sqref="ER39:ER79">
    <cfRule type="expression" dxfId="3803" priority="630" stopIfTrue="1">
      <formula>IF($ER39&gt;$ER$34,1)</formula>
    </cfRule>
  </conditionalFormatting>
  <conditionalFormatting sqref="ES39:ES79">
    <cfRule type="expression" dxfId="3802" priority="631" stopIfTrue="1">
      <formula>IF($ES$39&gt;$ES$34,1)</formula>
    </cfRule>
  </conditionalFormatting>
  <conditionalFormatting sqref="ET39:ET79">
    <cfRule type="expression" dxfId="3801" priority="632" stopIfTrue="1">
      <formula>IF($ET39&gt;$ET$34,1)</formula>
    </cfRule>
  </conditionalFormatting>
  <conditionalFormatting sqref="EU39:EU79">
    <cfRule type="expression" dxfId="3800" priority="633" stopIfTrue="1">
      <formula>IF($EU39&gt;$EU$34,1)</formula>
    </cfRule>
  </conditionalFormatting>
  <conditionalFormatting sqref="EV39:EV79">
    <cfRule type="expression" dxfId="3799" priority="634" stopIfTrue="1">
      <formula>IF($EV39&gt;$EV$34,1)</formula>
    </cfRule>
  </conditionalFormatting>
  <conditionalFormatting sqref="EW39:EW79">
    <cfRule type="expression" dxfId="3798" priority="635" stopIfTrue="1">
      <formula>IF($EW39&gt;$EW$34,1)</formula>
    </cfRule>
  </conditionalFormatting>
  <conditionalFormatting sqref="EX39:EX79">
    <cfRule type="expression" dxfId="3797" priority="636" stopIfTrue="1">
      <formula>IF($EX39&gt;$EX$34,1)</formula>
    </cfRule>
  </conditionalFormatting>
  <conditionalFormatting sqref="EY39:EY79">
    <cfRule type="expression" dxfId="3796" priority="637" stopIfTrue="1">
      <formula>IF($EY39&gt;$EY$34,1)</formula>
    </cfRule>
  </conditionalFormatting>
  <conditionalFormatting sqref="EZ39:EZ79">
    <cfRule type="expression" dxfId="3795" priority="638" stopIfTrue="1">
      <formula>IF($EZ39&gt;$EZ$34,1)</formula>
    </cfRule>
  </conditionalFormatting>
  <conditionalFormatting sqref="FA39:FA79">
    <cfRule type="expression" dxfId="3794" priority="639" stopIfTrue="1">
      <formula>IF($FA39&gt;$FA$34,1)</formula>
    </cfRule>
  </conditionalFormatting>
  <conditionalFormatting sqref="FB39:FB79">
    <cfRule type="expression" dxfId="3793" priority="640" stopIfTrue="1">
      <formula>IF($FB39&gt;$FB$34,1)</formula>
    </cfRule>
  </conditionalFormatting>
  <conditionalFormatting sqref="FC39:FC79">
    <cfRule type="expression" dxfId="3792" priority="641" stopIfTrue="1">
      <formula>IF($FC39&gt;$FC$34,1)</formula>
    </cfRule>
  </conditionalFormatting>
  <conditionalFormatting sqref="FD39:FD79">
    <cfRule type="expression" dxfId="3791" priority="642" stopIfTrue="1">
      <formula>IF($FD39&gt;$FD$34,1)</formula>
    </cfRule>
  </conditionalFormatting>
  <conditionalFormatting sqref="FE39:FE79">
    <cfRule type="expression" dxfId="3790" priority="643" stopIfTrue="1">
      <formula>IF($FE39&gt;$FE$34,1)</formula>
    </cfRule>
  </conditionalFormatting>
  <conditionalFormatting sqref="FF39:FF79">
    <cfRule type="expression" dxfId="3789" priority="644" stopIfTrue="1">
      <formula>IF($FF39&gt;$FF$34,1)</formula>
    </cfRule>
  </conditionalFormatting>
  <conditionalFormatting sqref="FG39:FG79">
    <cfRule type="expression" dxfId="3788" priority="645" stopIfTrue="1">
      <formula>IF($FG39&gt;$FG$34,1)</formula>
    </cfRule>
  </conditionalFormatting>
  <conditionalFormatting sqref="FH39:FH79">
    <cfRule type="expression" dxfId="3787" priority="646" stopIfTrue="1">
      <formula>IF($FH39&gt;$FH$34,1)</formula>
    </cfRule>
  </conditionalFormatting>
  <conditionalFormatting sqref="FI39:FI79">
    <cfRule type="expression" dxfId="3786" priority="647" stopIfTrue="1">
      <formula>IF($FI39&gt;$FI$34,1)</formula>
    </cfRule>
  </conditionalFormatting>
  <conditionalFormatting sqref="FJ39:FJ79">
    <cfRule type="expression" dxfId="3785" priority="648" stopIfTrue="1">
      <formula>IF($FJ$39&gt;$FJ$34,1)</formula>
    </cfRule>
  </conditionalFormatting>
  <conditionalFormatting sqref="FK39:FK79">
    <cfRule type="expression" dxfId="3784" priority="649" stopIfTrue="1">
      <formula>IF($FK39&gt;$FK$34,1)</formula>
    </cfRule>
  </conditionalFormatting>
  <conditionalFormatting sqref="EG39:EG79">
    <cfRule type="expression" dxfId="3783" priority="650" stopIfTrue="1">
      <formula>IF($EG39&gt;$EG$34,1)</formula>
    </cfRule>
  </conditionalFormatting>
  <conditionalFormatting sqref="FM39:FM79">
    <cfRule type="expression" dxfId="3782" priority="651" stopIfTrue="1">
      <formula>IF($FM39&gt;$FM$34,1)</formula>
    </cfRule>
  </conditionalFormatting>
  <conditionalFormatting sqref="FO39:FO79">
    <cfRule type="expression" dxfId="3781" priority="652" stopIfTrue="1">
      <formula>IF($FO39&gt;$FO$34,1)</formula>
    </cfRule>
  </conditionalFormatting>
  <conditionalFormatting sqref="FP39:FP79">
    <cfRule type="expression" dxfId="3780" priority="653" stopIfTrue="1">
      <formula>IF($FP39&gt;$FP$34,1)</formula>
    </cfRule>
  </conditionalFormatting>
  <conditionalFormatting sqref="FQ39:FQ79">
    <cfRule type="expression" dxfId="3779" priority="654" stopIfTrue="1">
      <formula>IF($FQ39&gt;$FQ$34,1)</formula>
    </cfRule>
  </conditionalFormatting>
  <conditionalFormatting sqref="FR39:FR79">
    <cfRule type="expression" dxfId="3778" priority="655" stopIfTrue="1">
      <formula>IF($FR39&gt;$FR$34,1)</formula>
    </cfRule>
  </conditionalFormatting>
  <conditionalFormatting sqref="GA39:GA79">
    <cfRule type="expression" dxfId="3777" priority="656" stopIfTrue="1">
      <formula>IF($GA39&gt;$GA$34,1)</formula>
    </cfRule>
  </conditionalFormatting>
  <conditionalFormatting sqref="GB39:GB79">
    <cfRule type="expression" dxfId="3776" priority="657" stopIfTrue="1">
      <formula>IF($GB39&gt;$GB$34,1)</formula>
    </cfRule>
  </conditionalFormatting>
  <conditionalFormatting sqref="GC39:GC79">
    <cfRule type="expression" dxfId="3775" priority="658" stopIfTrue="1">
      <formula>IF($GC39&gt;$GC$34,1)</formula>
    </cfRule>
  </conditionalFormatting>
  <conditionalFormatting sqref="GD39:GD79">
    <cfRule type="expression" dxfId="3774" priority="659" stopIfTrue="1">
      <formula>IF($GD39&gt;$GD$34,1)</formula>
    </cfRule>
  </conditionalFormatting>
  <conditionalFormatting sqref="GE39:GE79">
    <cfRule type="expression" dxfId="3773" priority="660" stopIfTrue="1">
      <formula>IF($GE39&gt;$GE$34,1)</formula>
    </cfRule>
  </conditionalFormatting>
  <conditionalFormatting sqref="GF39:GF79">
    <cfRule type="expression" dxfId="3772" priority="661" stopIfTrue="1">
      <formula>IF($GF39&gt;$GF$34,1)</formula>
    </cfRule>
  </conditionalFormatting>
  <conditionalFormatting sqref="GG39:GG79">
    <cfRule type="expression" dxfId="3771" priority="662" stopIfTrue="1">
      <formula>IF($GG39&gt;$GG$34,1)</formula>
    </cfRule>
  </conditionalFormatting>
  <conditionalFormatting sqref="GH39:GH79">
    <cfRule type="expression" dxfId="3770" priority="663" stopIfTrue="1">
      <formula>IF($GH39&gt;$GH$34,1)</formula>
    </cfRule>
  </conditionalFormatting>
  <conditionalFormatting sqref="GI39:GI79">
    <cfRule type="expression" dxfId="3769" priority="664" stopIfTrue="1">
      <formula>IF($GI39&gt;$GI$34,1)</formula>
    </cfRule>
  </conditionalFormatting>
  <conditionalFormatting sqref="GJ39:GJ79">
    <cfRule type="expression" dxfId="3768" priority="665" stopIfTrue="1">
      <formula>IF($GJ39&gt;$GJ$34,1)</formula>
    </cfRule>
  </conditionalFormatting>
  <conditionalFormatting sqref="GK39:GK79">
    <cfRule type="expression" dxfId="3767" priority="666" stopIfTrue="1">
      <formula>IF($GK39&gt;$GK$34,1)</formula>
    </cfRule>
  </conditionalFormatting>
  <conditionalFormatting sqref="GL39:GL79">
    <cfRule type="expression" dxfId="3766" priority="667" stopIfTrue="1">
      <formula>IF($GL39&gt;$GL$34,1)</formula>
    </cfRule>
  </conditionalFormatting>
  <conditionalFormatting sqref="GM39:GM79">
    <cfRule type="expression" dxfId="3765" priority="668" stopIfTrue="1">
      <formula>IF($GM39&gt;$GM$34,1)</formula>
    </cfRule>
  </conditionalFormatting>
  <conditionalFormatting sqref="GN39:GN79">
    <cfRule type="expression" dxfId="3764" priority="669" stopIfTrue="1">
      <formula>IF($GN39&gt;$GN$34,1)</formula>
    </cfRule>
  </conditionalFormatting>
  <conditionalFormatting sqref="GO39:GO79">
    <cfRule type="expression" dxfId="3763" priority="670" stopIfTrue="1">
      <formula>IF($GO39&gt;$GO$34,1)</formula>
    </cfRule>
  </conditionalFormatting>
  <conditionalFormatting sqref="GP39:GP79">
    <cfRule type="expression" dxfId="3762" priority="671" stopIfTrue="1">
      <formula>IF(_gpI39&gt;$GP$34,1)</formula>
    </cfRule>
  </conditionalFormatting>
  <conditionalFormatting sqref="GQ39:GQ79">
    <cfRule type="expression" dxfId="3761" priority="672" stopIfTrue="1">
      <formula>IF($GQ$39&gt;$GQ$34,1)</formula>
    </cfRule>
  </conditionalFormatting>
  <conditionalFormatting sqref="GR39:GR79">
    <cfRule type="expression" dxfId="3760" priority="673" stopIfTrue="1">
      <formula>IF($GR39&gt;$GR$34,1)</formula>
    </cfRule>
  </conditionalFormatting>
  <conditionalFormatting sqref="FN39:FN79">
    <cfRule type="expression" dxfId="3759" priority="674" stopIfTrue="1">
      <formula>IF($FN39&gt;$FN$34,1)</formula>
    </cfRule>
  </conditionalFormatting>
  <conditionalFormatting sqref="GT39:GT78">
    <cfRule type="expression" dxfId="3758" priority="675" stopIfTrue="1">
      <formula>IF($GT39&gt;$GT$34,1)</formula>
    </cfRule>
  </conditionalFormatting>
  <conditionalFormatting sqref="GV39:GV78">
    <cfRule type="expression" dxfId="3757" priority="676" stopIfTrue="1">
      <formula>IF($GV39&gt;$GV$34,1)</formula>
    </cfRule>
  </conditionalFormatting>
  <conditionalFormatting sqref="GW39:GW78">
    <cfRule type="expression" dxfId="3756" priority="677" stopIfTrue="1">
      <formula>IF($GW39&gt;$GW$34,1)</formula>
    </cfRule>
  </conditionalFormatting>
  <conditionalFormatting sqref="HA39:HA78">
    <cfRule type="expression" dxfId="3755" priority="678" stopIfTrue="1">
      <formula>IF($HA39&gt;$HA$34,1)</formula>
    </cfRule>
  </conditionalFormatting>
  <conditionalFormatting sqref="HB39:HB78">
    <cfRule type="expression" dxfId="3754" priority="679" stopIfTrue="1">
      <formula>IF($HB39&gt;$HB$34,1)</formula>
    </cfRule>
  </conditionalFormatting>
  <conditionalFormatting sqref="HC39:HC78">
    <cfRule type="expression" dxfId="3753" priority="680" stopIfTrue="1">
      <formula>IF($HC39&gt;$HC$34,1)</formula>
    </cfRule>
  </conditionalFormatting>
  <conditionalFormatting sqref="HD39:HD78">
    <cfRule type="expression" dxfId="3752" priority="681" stopIfTrue="1">
      <formula>IF($HD$39&gt;$HD$34,1)</formula>
    </cfRule>
  </conditionalFormatting>
  <conditionalFormatting sqref="HE39:HE78">
    <cfRule type="expression" dxfId="3751" priority="682" stopIfTrue="1">
      <formula>IF($HE39&gt;$HE$34,1)</formula>
    </cfRule>
  </conditionalFormatting>
  <conditionalFormatting sqref="HF39:HF78">
    <cfRule type="expression" dxfId="3750" priority="683" stopIfTrue="1">
      <formula>IF($HF39&gt;$HF$34,1)</formula>
    </cfRule>
  </conditionalFormatting>
  <conditionalFormatting sqref="GZ39">
    <cfRule type="expression" dxfId="3749" priority="684" stopIfTrue="1">
      <formula>IF($GZ$39&gt;$GZ$34,1)</formula>
    </cfRule>
  </conditionalFormatting>
  <conditionalFormatting sqref="HH39:HH78">
    <cfRule type="expression" dxfId="3748" priority="685" stopIfTrue="1">
      <formula>IF($HH39&gt;$HH$34,1)</formula>
    </cfRule>
  </conditionalFormatting>
  <conditionalFormatting sqref="HI39:HI78">
    <cfRule type="expression" dxfId="3747" priority="686" stopIfTrue="1">
      <formula>IF($HI39&gt;$HI$34,1)</formula>
    </cfRule>
  </conditionalFormatting>
  <conditionalFormatting sqref="HJ39:HJ78">
    <cfRule type="expression" dxfId="3746" priority="687" stopIfTrue="1">
      <formula>IF($HJ39&gt;$HJ$34,1)</formula>
    </cfRule>
  </conditionalFormatting>
  <conditionalFormatting sqref="HK39:HK78">
    <cfRule type="expression" dxfId="3745" priority="688" stopIfTrue="1">
      <formula>IF($HK39&gt;$HK$34,1)</formula>
    </cfRule>
  </conditionalFormatting>
  <conditionalFormatting sqref="HL39:HL78">
    <cfRule type="expression" dxfId="3744" priority="689" stopIfTrue="1">
      <formula>IF($HL39&gt;$HL$34,1)</formula>
    </cfRule>
  </conditionalFormatting>
  <conditionalFormatting sqref="HM39:HM78">
    <cfRule type="expression" dxfId="3743" priority="690" stopIfTrue="1">
      <formula>IF($HM39&gt;$HM$34,1)</formula>
    </cfRule>
  </conditionalFormatting>
  <conditionalFormatting sqref="HN39:HN78">
    <cfRule type="expression" dxfId="3742" priority="691" stopIfTrue="1">
      <formula>IF($HN39&gt;$HN$34,1)</formula>
    </cfRule>
  </conditionalFormatting>
  <conditionalFormatting sqref="HO39:HO78">
    <cfRule type="expression" dxfId="3741" priority="692" stopIfTrue="1">
      <formula>IF($HO39&gt;$HO$34,1)</formula>
    </cfRule>
  </conditionalFormatting>
  <conditionalFormatting sqref="HP39:HP78">
    <cfRule type="expression" dxfId="3740" priority="693" stopIfTrue="1">
      <formula>IF($HP39&gt;$HP$34,1)</formula>
    </cfRule>
  </conditionalFormatting>
  <conditionalFormatting sqref="HQ39:HQ78">
    <cfRule type="expression" dxfId="3739" priority="694" stopIfTrue="1">
      <formula>IF($HQ39&gt;$HQ$34,1)</formula>
    </cfRule>
  </conditionalFormatting>
  <conditionalFormatting sqref="HR39:HR78">
    <cfRule type="expression" dxfId="3738" priority="695" stopIfTrue="1">
      <formula>IF($HR39&gt;$HR$34,1)</formula>
    </cfRule>
  </conditionalFormatting>
  <conditionalFormatting sqref="HS39:HS78">
    <cfRule type="expression" dxfId="3737" priority="696" stopIfTrue="1">
      <formula>IF($HS39&gt;$HS$34,1)</formula>
    </cfRule>
  </conditionalFormatting>
  <conditionalFormatting sqref="HT39:HT78">
    <cfRule type="expression" dxfId="3736" priority="697" stopIfTrue="1">
      <formula>IF($HT39&gt;$HT$34,1)</formula>
    </cfRule>
  </conditionalFormatting>
  <conditionalFormatting sqref="HU39:HU78">
    <cfRule type="expression" dxfId="3735" priority="698" stopIfTrue="1">
      <formula>IF($HU39&gt;$HU$34,1)</formula>
    </cfRule>
  </conditionalFormatting>
  <conditionalFormatting sqref="HV39:HV78">
    <cfRule type="expression" dxfId="3734" priority="699" stopIfTrue="1">
      <formula>IF($HV39&gt;$HV$34,1)</formula>
    </cfRule>
  </conditionalFormatting>
  <conditionalFormatting sqref="HW39:HW78">
    <cfRule type="expression" dxfId="3733" priority="700" stopIfTrue="1">
      <formula>IF($HW39&gt;$HW$34,1)</formula>
    </cfRule>
  </conditionalFormatting>
  <conditionalFormatting sqref="GU39:GU78">
    <cfRule type="expression" dxfId="3732" priority="701" stopIfTrue="1">
      <formula>IF($GU39&gt;$GU$34,1)</formula>
    </cfRule>
  </conditionalFormatting>
  <conditionalFormatting sqref="GX39:GX78">
    <cfRule type="expression" dxfId="3731" priority="702" stopIfTrue="1">
      <formula>IF($GX39&gt;$GX$34,1)</formula>
    </cfRule>
  </conditionalFormatting>
  <conditionalFormatting sqref="GY39:GY78">
    <cfRule type="expression" dxfId="3730" priority="703" stopIfTrue="1">
      <formula>IF($GY39&gt;$GY$34,1)</formula>
    </cfRule>
  </conditionalFormatting>
  <conditionalFormatting sqref="HG39:HG78">
    <cfRule type="expression" dxfId="3729" priority="704" stopIfTrue="1">
      <formula>IF($HG39&gt;$HG$34,1)</formula>
    </cfRule>
  </conditionalFormatting>
  <conditionalFormatting sqref="HX39:HX78">
    <cfRule type="expression" dxfId="3728" priority="705" stopIfTrue="1">
      <formula>IF($HX39&gt;$HX$34,1)</formula>
    </cfRule>
  </conditionalFormatting>
  <conditionalFormatting sqref="HY39:HY78">
    <cfRule type="expression" dxfId="3727" priority="706" stopIfTrue="1">
      <formula>IF($HY39&gt;$HY$34,1)</formula>
    </cfRule>
  </conditionalFormatting>
  <conditionalFormatting sqref="D39:D40">
    <cfRule type="expression" dxfId="3726" priority="707" stopIfTrue="1">
      <formula>IF($D39&gt;$D$34,1)</formula>
    </cfRule>
  </conditionalFormatting>
  <conditionalFormatting sqref="E39">
    <cfRule type="expression" dxfId="3725" priority="708" stopIfTrue="1">
      <formula>IF($E39&gt;$E$34,1)</formula>
    </cfRule>
  </conditionalFormatting>
  <conditionalFormatting sqref="H41">
    <cfRule type="expression" dxfId="3724" priority="709" stopIfTrue="1">
      <formula>IF($H41&gt;$H$34,1)</formula>
    </cfRule>
  </conditionalFormatting>
  <conditionalFormatting sqref="C13">
    <cfRule type="cellIs" dxfId="3723" priority="710" stopIfTrue="1" operator="lessThan">
      <formula>$C$7</formula>
    </cfRule>
    <cfRule type="cellIs" dxfId="3722" priority="711" stopIfTrue="1" operator="greaterThanOrEqual">
      <formula>$C$7</formula>
    </cfRule>
  </conditionalFormatting>
  <conditionalFormatting sqref="C14">
    <cfRule type="cellIs" dxfId="3721" priority="712" stopIfTrue="1" operator="lessThan">
      <formula>0.5*SUM(C10:C12)</formula>
    </cfRule>
    <cfRule type="cellIs" dxfId="3720" priority="713" stopIfTrue="1" operator="greaterThanOrEqual">
      <formula>0.5*SUM(C10:C12)</formula>
    </cfRule>
  </conditionalFormatting>
  <conditionalFormatting sqref="F39">
    <cfRule type="expression" dxfId="3719" priority="714" stopIfTrue="1">
      <formula>IF($F39&gt;$F$34,1)</formula>
    </cfRule>
  </conditionalFormatting>
  <conditionalFormatting sqref="AI44 AI59">
    <cfRule type="expression" dxfId="3718" priority="715" stopIfTrue="1">
      <formula>IF($AI44&gt;$AI$34,1)</formula>
    </cfRule>
  </conditionalFormatting>
  <conditionalFormatting sqref="AK43">
    <cfRule type="expression" dxfId="3717" priority="716" stopIfTrue="1">
      <formula>IF($AK43&gt;$AK$34,1)</formula>
    </cfRule>
  </conditionalFormatting>
  <conditionalFormatting sqref="BS46">
    <cfRule type="expression" dxfId="3716" priority="717" stopIfTrue="1">
      <formula>IF($BS46&gt;$BS$34,1)</formula>
    </cfRule>
  </conditionalFormatting>
  <conditionalFormatting sqref="BP39:BP78">
    <cfRule type="expression" dxfId="3715" priority="718" stopIfTrue="1">
      <formula>IF($BP40&gt;$BP$34,1)</formula>
    </cfRule>
  </conditionalFormatting>
  <conditionalFormatting sqref="BP79">
    <cfRule type="expression" dxfId="3714" priority="719" stopIfTrue="1">
      <formula>IF($BP81&gt;$BP$34,1)</formula>
    </cfRule>
  </conditionalFormatting>
  <conditionalFormatting sqref="AN37:BP37 BU37:CW37 DB37:ED37 EI37:FK37 FP37:GR37 GW37:HY37 G37:AI37">
    <cfRule type="cellIs" dxfId="3713" priority="720" stopIfTrue="1" operator="equal">
      <formula>"Completed"</formula>
    </cfRule>
    <cfRule type="cellIs" dxfId="3712" priority="721" stopIfTrue="1" operator="equal">
      <formula>"Delayed - amber"</formula>
    </cfRule>
    <cfRule type="cellIs" dxfId="3711" priority="722" stopIfTrue="1" operator="equal">
      <formula>"Delayed - red"</formula>
    </cfRule>
  </conditionalFormatting>
  <conditionalFormatting sqref="AJ39:AJ80">
    <cfRule type="expression" dxfId="3710" priority="483" stopIfTrue="1">
      <formula>NOT(ISERROR(SEARCH("No rating",AJ39)))</formula>
    </cfRule>
    <cfRule type="expression" dxfId="3709" priority="484" stopIfTrue="1">
      <formula>NOT(ISERROR(SEARCH("Green",AJ39)))</formula>
    </cfRule>
    <cfRule type="expression" dxfId="3708" priority="485" stopIfTrue="1">
      <formula>NOT(ISERROR(SEARCH("Amber",AJ39)))</formula>
    </cfRule>
  </conditionalFormatting>
  <conditionalFormatting sqref="AJ35 BQ35 CX35 EE35 FL35 GS35 HZ35">
    <cfRule type="expression" dxfId="3707" priority="480" stopIfTrue="1">
      <formula>NOT(ISERROR(SEARCH("Green",AJ35)))</formula>
    </cfRule>
    <cfRule type="expression" dxfId="3706" priority="481" stopIfTrue="1">
      <formula>NOT(ISERROR(SEARCH("Amber",AJ35)))</formula>
    </cfRule>
    <cfRule type="expression" dxfId="3705" priority="482" stopIfTrue="1">
      <formula>NOT(ISERROR(SEARCH("Red",AJ35)))</formula>
    </cfRule>
  </conditionalFormatting>
  <conditionalFormatting sqref="D41:D79">
    <cfRule type="expression" dxfId="3704" priority="479" stopIfTrue="1">
      <formula>IF($D41&gt;$D$34,1)</formula>
    </cfRule>
  </conditionalFormatting>
  <conditionalFormatting sqref="E40:E79">
    <cfRule type="expression" dxfId="3703" priority="478" stopIfTrue="1">
      <formula>IF($E40&gt;$E$34,1)</formula>
    </cfRule>
  </conditionalFormatting>
  <conditionalFormatting sqref="F40:F79">
    <cfRule type="expression" dxfId="3702" priority="477" stopIfTrue="1">
      <formula>IF($F40&gt;$F$34,1)</formula>
    </cfRule>
  </conditionalFormatting>
  <conditionalFormatting sqref="G39:G79">
    <cfRule type="expression" dxfId="3701" priority="476" stopIfTrue="1">
      <formula>IF($G39&gt;$G$34,1)</formula>
    </cfRule>
  </conditionalFormatting>
  <conditionalFormatting sqref="H39:H40 H42:H79">
    <cfRule type="expression" dxfId="3700" priority="475" stopIfTrue="1">
      <formula>IF($H39&gt;$H$34,1)</formula>
    </cfRule>
  </conditionalFormatting>
  <conditionalFormatting sqref="I39:I79">
    <cfRule type="expression" dxfId="3699" priority="474" stopIfTrue="1">
      <formula>IF($I39&gt;$I$34,1)</formula>
    </cfRule>
  </conditionalFormatting>
  <conditionalFormatting sqref="J39:J79">
    <cfRule type="expression" dxfId="3698" priority="473" stopIfTrue="1">
      <formula>IF($J39&gt;$J$34,1)</formula>
    </cfRule>
  </conditionalFormatting>
  <conditionalFormatting sqref="K39:K79">
    <cfRule type="expression" dxfId="3697" priority="472" stopIfTrue="1">
      <formula>IF($K39&gt;$K$34,1)</formula>
    </cfRule>
  </conditionalFormatting>
  <conditionalFormatting sqref="L39:L79">
    <cfRule type="expression" dxfId="3696" priority="471" stopIfTrue="1">
      <formula>IF($L39&gt;$L$34,1)</formula>
    </cfRule>
  </conditionalFormatting>
  <conditionalFormatting sqref="M39:M79">
    <cfRule type="expression" dxfId="3695" priority="470" stopIfTrue="1">
      <formula>IF($M39&gt;$M$34,1)</formula>
    </cfRule>
  </conditionalFormatting>
  <conditionalFormatting sqref="N39:N79">
    <cfRule type="expression" dxfId="3694" priority="469" stopIfTrue="1">
      <formula>IF($N39&gt;$N$34,1)</formula>
    </cfRule>
  </conditionalFormatting>
  <conditionalFormatting sqref="O39:O79">
    <cfRule type="expression" dxfId="3693" priority="468" stopIfTrue="1">
      <formula>IF($O39&gt;$O$34,1)</formula>
    </cfRule>
  </conditionalFormatting>
  <conditionalFormatting sqref="P39:P79">
    <cfRule type="expression" dxfId="3692" priority="467" stopIfTrue="1">
      <formula>IF($P39&gt;$P$34,1)</formula>
    </cfRule>
  </conditionalFormatting>
  <conditionalFormatting sqref="Q39:Q79">
    <cfRule type="expression" dxfId="3691" priority="466" stopIfTrue="1">
      <formula>IF($Q39&gt;$Q$34,1)</formula>
    </cfRule>
  </conditionalFormatting>
  <conditionalFormatting sqref="R39:R79">
    <cfRule type="expression" dxfId="3690" priority="465" stopIfTrue="1">
      <formula>IF($R39&gt;$R$34,1)</formula>
    </cfRule>
  </conditionalFormatting>
  <conditionalFormatting sqref="S39:S79">
    <cfRule type="expression" dxfId="3689" priority="464" stopIfTrue="1">
      <formula>IF($S39&gt;$S$34,1)</formula>
    </cfRule>
  </conditionalFormatting>
  <conditionalFormatting sqref="T39:T79">
    <cfRule type="expression" dxfId="3688" priority="463" stopIfTrue="1">
      <formula>IF($T39&gt;$T$34,1)</formula>
    </cfRule>
  </conditionalFormatting>
  <conditionalFormatting sqref="U39:U79">
    <cfRule type="expression" dxfId="3687" priority="462" stopIfTrue="1">
      <formula>IF($U39&gt;$U$34,1)</formula>
    </cfRule>
  </conditionalFormatting>
  <conditionalFormatting sqref="V39:V79">
    <cfRule type="expression" dxfId="3686" priority="461" stopIfTrue="1">
      <formula>IF($V39&gt;$V$34,1)</formula>
    </cfRule>
  </conditionalFormatting>
  <conditionalFormatting sqref="W39:W79">
    <cfRule type="expression" dxfId="3685" priority="460" stopIfTrue="1">
      <formula>IF($W39&gt;$W$34,1)</formula>
    </cfRule>
  </conditionalFormatting>
  <conditionalFormatting sqref="X39:X78">
    <cfRule type="expression" dxfId="3684" priority="459" stopIfTrue="1">
      <formula>IF($X39&gt;$X$34,1)</formula>
    </cfRule>
  </conditionalFormatting>
  <conditionalFormatting sqref="Y39:Y78">
    <cfRule type="expression" dxfId="3683" priority="458" stopIfTrue="1">
      <formula>IF($Y39&gt;$Y$34,1)</formula>
    </cfRule>
  </conditionalFormatting>
  <conditionalFormatting sqref="Z39:Z78">
    <cfRule type="expression" dxfId="3682" priority="457" stopIfTrue="1">
      <formula>IF($Z39&gt;$Z$34,1)</formula>
    </cfRule>
  </conditionalFormatting>
  <conditionalFormatting sqref="AA39:AA78">
    <cfRule type="expression" dxfId="3681" priority="456" stopIfTrue="1">
      <formula>IF($AA39&gt;$AA$34,1)</formula>
    </cfRule>
  </conditionalFormatting>
  <conditionalFormatting sqref="AB39:AB79">
    <cfRule type="expression" dxfId="3680" priority="455" stopIfTrue="1">
      <formula>IF($AB39&gt;$AB$34,1)</formula>
    </cfRule>
  </conditionalFormatting>
  <conditionalFormatting sqref="AC39:AC79">
    <cfRule type="expression" dxfId="3679" priority="454" stopIfTrue="1">
      <formula>IF($AC39&gt;$AC$34,1)</formula>
    </cfRule>
  </conditionalFormatting>
  <conditionalFormatting sqref="AD39:AD79">
    <cfRule type="expression" dxfId="3678" priority="453" stopIfTrue="1">
      <formula>IF($AD39&gt;$AD$34,1)</formula>
    </cfRule>
  </conditionalFormatting>
  <conditionalFormatting sqref="AE39:AE79">
    <cfRule type="expression" dxfId="3677" priority="452" stopIfTrue="1">
      <formula>IF($AE39&gt;$AE$34,1)</formula>
    </cfRule>
  </conditionalFormatting>
  <conditionalFormatting sqref="AF39:AF79">
    <cfRule type="expression" dxfId="3676" priority="451" stopIfTrue="1">
      <formula>IF($AF39&gt;$AF$34,1)</formula>
    </cfRule>
  </conditionalFormatting>
  <conditionalFormatting sqref="AG39:AG79">
    <cfRule type="expression" dxfId="3675" priority="450" stopIfTrue="1">
      <formula>IF($AG39&gt;$AG$34,1)</formula>
    </cfRule>
  </conditionalFormatting>
  <conditionalFormatting sqref="AK39:AK42 AK44:AK79">
    <cfRule type="expression" dxfId="3674" priority="449" stopIfTrue="1">
      <formula>IF($AK39&gt;$AK$34,1)</formula>
    </cfRule>
  </conditionalFormatting>
  <conditionalFormatting sqref="AL39:AL79">
    <cfRule type="expression" dxfId="3673" priority="448" stopIfTrue="1">
      <formula>IF($AL39&gt;$AL$34,1)</formula>
    </cfRule>
  </conditionalFormatting>
  <conditionalFormatting sqref="GV79 AM39:AM79">
    <cfRule type="expression" dxfId="3672" priority="447" stopIfTrue="1">
      <formula>IF($AM39&gt;$AM$34,1)</formula>
    </cfRule>
  </conditionalFormatting>
  <conditionalFormatting sqref="AN39:AN79">
    <cfRule type="expression" dxfId="3671" priority="446" stopIfTrue="1">
      <formula>IF($AN39&gt;$AN$34,1)</formula>
    </cfRule>
  </conditionalFormatting>
  <conditionalFormatting sqref="AO39:AO79">
    <cfRule type="expression" dxfId="3670" priority="445" stopIfTrue="1">
      <formula>IF($AO39&gt;$AO$34,1)</formula>
    </cfRule>
  </conditionalFormatting>
  <conditionalFormatting sqref="AP39:AP79">
    <cfRule type="expression" dxfId="3669" priority="444" stopIfTrue="1">
      <formula>IF($AP39&gt;$AP$34,1)</formula>
    </cfRule>
  </conditionalFormatting>
  <conditionalFormatting sqref="AQ39:AQ79">
    <cfRule type="expression" dxfId="3668" priority="443" stopIfTrue="1">
      <formula>IF($AQ39&gt;$AQ$34,1)</formula>
    </cfRule>
  </conditionalFormatting>
  <conditionalFormatting sqref="AR39:AR79">
    <cfRule type="expression" dxfId="3667" priority="442" stopIfTrue="1">
      <formula>IF($AR39&gt;$AR$34,1)</formula>
    </cfRule>
  </conditionalFormatting>
  <conditionalFormatting sqref="AS39:AS79">
    <cfRule type="expression" dxfId="3666" priority="441" stopIfTrue="1">
      <formula>IF($AS39&gt;$AS$34,1)</formula>
    </cfRule>
  </conditionalFormatting>
  <conditionalFormatting sqref="AT39:AT79">
    <cfRule type="expression" dxfId="3665" priority="440" stopIfTrue="1">
      <formula>IF($AT39&gt;$AT$34,1)</formula>
    </cfRule>
  </conditionalFormatting>
  <conditionalFormatting sqref="AU39:AU79">
    <cfRule type="expression" dxfId="3664" priority="439" stopIfTrue="1">
      <formula>IF($AU39&gt;$AU$34,1)</formula>
    </cfRule>
  </conditionalFormatting>
  <conditionalFormatting sqref="AV39:AV79">
    <cfRule type="expression" dxfId="3663" priority="438" stopIfTrue="1">
      <formula>IF($AV39&gt;$AV$34,1)</formula>
    </cfRule>
  </conditionalFormatting>
  <conditionalFormatting sqref="AW39:AW79">
    <cfRule type="expression" dxfId="3662" priority="437" stopIfTrue="1">
      <formula>IF($AW39&gt;$AW$34,1)</formula>
    </cfRule>
  </conditionalFormatting>
  <conditionalFormatting sqref="AX39:AX79">
    <cfRule type="expression" dxfId="3661" priority="436" stopIfTrue="1">
      <formula>IF($AX39&gt;$AX$34,1)</formula>
    </cfRule>
  </conditionalFormatting>
  <conditionalFormatting sqref="AY39:AY79">
    <cfRule type="expression" dxfId="3660" priority="435" stopIfTrue="1">
      <formula>IF($AY39&gt;$AY$34,1)</formula>
    </cfRule>
  </conditionalFormatting>
  <conditionalFormatting sqref="AZ39:AZ79">
    <cfRule type="expression" dxfId="3659" priority="434" stopIfTrue="1">
      <formula>IF($AZ39&gt;$AZ$34,1)</formula>
    </cfRule>
  </conditionalFormatting>
  <conditionalFormatting sqref="BA39:BA79">
    <cfRule type="expression" dxfId="3658" priority="433" stopIfTrue="1">
      <formula>IF($BA39&gt;$BA$34,1)</formula>
    </cfRule>
  </conditionalFormatting>
  <conditionalFormatting sqref="BB39:BB79">
    <cfRule type="expression" dxfId="3657" priority="432" stopIfTrue="1">
      <formula>IF($BB39&gt;$BB$34,1)</formula>
    </cfRule>
  </conditionalFormatting>
  <conditionalFormatting sqref="BC39:BC79">
    <cfRule type="expression" dxfId="3656" priority="431" stopIfTrue="1">
      <formula>IF($BC39&gt;$BC$34,1)</formula>
    </cfRule>
  </conditionalFormatting>
  <conditionalFormatting sqref="BD39:BD79">
    <cfRule type="expression" dxfId="3655" priority="430" stopIfTrue="1">
      <formula>IF($BD39&gt;$BD$34,1)</formula>
    </cfRule>
  </conditionalFormatting>
  <conditionalFormatting sqref="BE39:BE79">
    <cfRule type="expression" dxfId="3654" priority="429" stopIfTrue="1">
      <formula>IF($BE39&gt;$BE$34,1)</formula>
    </cfRule>
  </conditionalFormatting>
  <conditionalFormatting sqref="BF39:BF79">
    <cfRule type="expression" dxfId="3653" priority="428" stopIfTrue="1">
      <formula>IF($BF39&gt;$BF$34,1)</formula>
    </cfRule>
  </conditionalFormatting>
  <conditionalFormatting sqref="BG39:BG79">
    <cfRule type="expression" dxfId="3652" priority="427" stopIfTrue="1">
      <formula>IF($BG39&gt;$BG$34,1)</formula>
    </cfRule>
  </conditionalFormatting>
  <conditionalFormatting sqref="BH39:BH79">
    <cfRule type="expression" dxfId="3651" priority="426" stopIfTrue="1">
      <formula>IF($BH39&gt;$BH$34,1)</formula>
    </cfRule>
  </conditionalFormatting>
  <conditionalFormatting sqref="BI39:BI79">
    <cfRule type="expression" dxfId="3650" priority="425" stopIfTrue="1">
      <formula>IF($BI39&gt;$BI$34,1)</formula>
    </cfRule>
  </conditionalFormatting>
  <conditionalFormatting sqref="BJ39:BJ79">
    <cfRule type="expression" dxfId="3649" priority="424" stopIfTrue="1">
      <formula>IF($BJ39&gt;$BJ$34,1)</formula>
    </cfRule>
  </conditionalFormatting>
  <conditionalFormatting sqref="BK39:BK79">
    <cfRule type="expression" dxfId="3648" priority="423" stopIfTrue="1">
      <formula>IF($BK39&gt;$BK$34,1)</formula>
    </cfRule>
  </conditionalFormatting>
  <conditionalFormatting sqref="BL39:BL79">
    <cfRule type="expression" dxfId="3647" priority="422" stopIfTrue="1">
      <formula>IF($BL39&gt;$BL$34,1)</formula>
    </cfRule>
  </conditionalFormatting>
  <conditionalFormatting sqref="BM39:BM79">
    <cfRule type="expression" dxfId="3646" priority="421" stopIfTrue="1">
      <formula>IF($BM39&gt;$BM$34,1)</formula>
    </cfRule>
  </conditionalFormatting>
  <conditionalFormatting sqref="BN39:BN79">
    <cfRule type="expression" dxfId="3645" priority="420" stopIfTrue="1">
      <formula>IF($BN39&gt;$BN$34,1)</formula>
    </cfRule>
  </conditionalFormatting>
  <conditionalFormatting sqref="BR39:BR79">
    <cfRule type="expression" dxfId="3644" priority="419" stopIfTrue="1">
      <formula>IF($BR39&gt;$BR$34,1)</formula>
    </cfRule>
  </conditionalFormatting>
  <conditionalFormatting sqref="BS39:BS45 BS47:BS79">
    <cfRule type="expression" dxfId="3643" priority="418" stopIfTrue="1">
      <formula>IF($BS39&gt;$BS$34,1)</formula>
    </cfRule>
  </conditionalFormatting>
  <conditionalFormatting sqref="BT39:BT79">
    <cfRule type="expression" dxfId="3642" priority="417" stopIfTrue="1">
      <formula>IF($BT39&gt;$BT$34,1)</formula>
    </cfRule>
  </conditionalFormatting>
  <conditionalFormatting sqref="BU39:BU79">
    <cfRule type="expression" dxfId="3641" priority="416" stopIfTrue="1">
      <formula>IF($BU39&gt;$BU$34,1)</formula>
    </cfRule>
  </conditionalFormatting>
  <conditionalFormatting sqref="BV39:BV79">
    <cfRule type="expression" dxfId="3640" priority="415" stopIfTrue="1">
      <formula>IF($BV39&gt;$BV$34,1)</formula>
    </cfRule>
  </conditionalFormatting>
  <conditionalFormatting sqref="BW39:BW79">
    <cfRule type="expression" dxfId="3639" priority="414" stopIfTrue="1">
      <formula>IF($BW39&gt;$BW$34,1)</formula>
    </cfRule>
  </conditionalFormatting>
  <conditionalFormatting sqref="BX39:BX79">
    <cfRule type="expression" dxfId="3638" priority="413" stopIfTrue="1">
      <formula>IF($BX39&gt;$BX$34,1)</formula>
    </cfRule>
  </conditionalFormatting>
  <conditionalFormatting sqref="BY39:BY79">
    <cfRule type="expression" dxfId="3637" priority="412" stopIfTrue="1">
      <formula>IF($BY39&gt;$BY$34,1)</formula>
    </cfRule>
  </conditionalFormatting>
  <conditionalFormatting sqref="BZ39:BZ79">
    <cfRule type="expression" dxfId="3636" priority="411" stopIfTrue="1">
      <formula>IF($BZ39&gt;$BZ$34,1)</formula>
    </cfRule>
  </conditionalFormatting>
  <conditionalFormatting sqref="CA39:CA79">
    <cfRule type="expression" dxfId="3635" priority="410" stopIfTrue="1">
      <formula>IF($CA39&gt;$CA$34,1)</formula>
    </cfRule>
  </conditionalFormatting>
  <conditionalFormatting sqref="CB39:CB79">
    <cfRule type="expression" dxfId="3634" priority="409" stopIfTrue="1">
      <formula>IF($CB$39&gt;$CB$34,1)</formula>
    </cfRule>
  </conditionalFormatting>
  <conditionalFormatting sqref="CC39:CC79">
    <cfRule type="expression" dxfId="3633" priority="408" stopIfTrue="1">
      <formula>IF($CC39&gt;$CC$34,1)</formula>
    </cfRule>
  </conditionalFormatting>
  <conditionalFormatting sqref="CD39:CD79">
    <cfRule type="expression" dxfId="3632" priority="407" stopIfTrue="1">
      <formula>IF($CD39&gt;$CD$34,1)</formula>
    </cfRule>
  </conditionalFormatting>
  <conditionalFormatting sqref="CE39:CE79">
    <cfRule type="expression" dxfId="3631" priority="406" stopIfTrue="1">
      <formula>IF($CE39&gt;$CE$34,1)</formula>
    </cfRule>
  </conditionalFormatting>
  <conditionalFormatting sqref="CF39:CF79">
    <cfRule type="expression" dxfId="3630" priority="405" stopIfTrue="1">
      <formula>IF($CF39&gt;$CF$34,1)</formula>
    </cfRule>
  </conditionalFormatting>
  <conditionalFormatting sqref="CG39:CG79">
    <cfRule type="expression" dxfId="3629" priority="404" stopIfTrue="1">
      <formula>IF($CG39&gt;$CG$34,1)</formula>
    </cfRule>
  </conditionalFormatting>
  <conditionalFormatting sqref="CH39:CH79">
    <cfRule type="expression" dxfId="3628" priority="403" stopIfTrue="1">
      <formula>IF($CH39&gt;$CH$34,1)</formula>
    </cfRule>
  </conditionalFormatting>
  <conditionalFormatting sqref="CI39:CI79">
    <cfRule type="expression" dxfId="3627" priority="402" stopIfTrue="1">
      <formula>IF($CI39&gt;$CI$34,1)</formula>
    </cfRule>
  </conditionalFormatting>
  <conditionalFormatting sqref="CJ39:CJ79">
    <cfRule type="expression" dxfId="3626" priority="401" stopIfTrue="1">
      <formula>IF($CJ39&gt;$CJ$34,1)</formula>
    </cfRule>
  </conditionalFormatting>
  <conditionalFormatting sqref="CK39:CK79">
    <cfRule type="expression" dxfId="3625" priority="400" stopIfTrue="1">
      <formula>IF($CK39&gt;$CK$34,1)</formula>
    </cfRule>
  </conditionalFormatting>
  <conditionalFormatting sqref="CL39:CL79">
    <cfRule type="expression" dxfId="3624" priority="399" stopIfTrue="1">
      <formula>IF($CL39&gt;$CL$34,1)</formula>
    </cfRule>
  </conditionalFormatting>
  <conditionalFormatting sqref="CM39:CM79">
    <cfRule type="expression" dxfId="3623" priority="398" stopIfTrue="1">
      <formula>IF($CM39&gt;$CM$34,1)</formula>
    </cfRule>
  </conditionalFormatting>
  <conditionalFormatting sqref="CN39:CN79">
    <cfRule type="expression" dxfId="3622" priority="397" stopIfTrue="1">
      <formula>IF($CN39&gt;$CN$34,1)</formula>
    </cfRule>
  </conditionalFormatting>
  <conditionalFormatting sqref="CO39:CO79">
    <cfRule type="expression" dxfId="3621" priority="396" stopIfTrue="1">
      <formula>IF($CO39&gt;$CO$34,1)</formula>
    </cfRule>
  </conditionalFormatting>
  <conditionalFormatting sqref="CP39:CP79">
    <cfRule type="expression" dxfId="3620" priority="395" stopIfTrue="1">
      <formula>IF($CP39&gt;$CP$34,1)</formula>
    </cfRule>
  </conditionalFormatting>
  <conditionalFormatting sqref="CQ39:CQ79">
    <cfRule type="expression" dxfId="3619" priority="394" stopIfTrue="1">
      <formula>IF($CQ39&gt;$CQ$34,1)</formula>
    </cfRule>
  </conditionalFormatting>
  <conditionalFormatting sqref="CR39:CR79">
    <cfRule type="expression" dxfId="3618" priority="393" stopIfTrue="1">
      <formula>IF($CR39&gt;$CR$34,1)</formula>
    </cfRule>
  </conditionalFormatting>
  <conditionalFormatting sqref="CS39:CS79">
    <cfRule type="expression" dxfId="3617" priority="392" stopIfTrue="1">
      <formula>IF($CS39&gt;$CS$34,1)</formula>
    </cfRule>
  </conditionalFormatting>
  <conditionalFormatting sqref="CT39:CT79">
    <cfRule type="expression" dxfId="3616" priority="391" stopIfTrue="1">
      <formula>IF($CT39&gt;$CT$34,1)</formula>
    </cfRule>
  </conditionalFormatting>
  <conditionalFormatting sqref="CU39:CU79">
    <cfRule type="expression" dxfId="3615" priority="390" stopIfTrue="1">
      <formula>IF($CU39&gt;$CU$34,1)</formula>
    </cfRule>
  </conditionalFormatting>
  <conditionalFormatting sqref="CV39:CV79">
    <cfRule type="expression" dxfId="3614" priority="389" stopIfTrue="1">
      <formula>IF($CV39&gt;$CV$34,1)</formula>
    </cfRule>
  </conditionalFormatting>
  <conditionalFormatting sqref="CW39:CW79">
    <cfRule type="expression" dxfId="3613" priority="388" stopIfTrue="1">
      <formula>IF($CW39&gt;$CW$34,1)</formula>
    </cfRule>
  </conditionalFormatting>
  <conditionalFormatting sqref="BO39:BO79">
    <cfRule type="expression" dxfId="3612" priority="387" stopIfTrue="1">
      <formula>IF($BO39&gt;$BO$34,1)</formula>
    </cfRule>
  </conditionalFormatting>
  <conditionalFormatting sqref="AH39:AH79">
    <cfRule type="expression" dxfId="3611" priority="386" stopIfTrue="1">
      <formula>IF($AH39&gt;$AH$34,1)</formula>
    </cfRule>
  </conditionalFormatting>
  <conditionalFormatting sqref="AI39:AI43 AI45:AI58 AI60:AI79">
    <cfRule type="expression" dxfId="3610" priority="385" stopIfTrue="1">
      <formula>IF($AI39&gt;$AI$34,1)</formula>
    </cfRule>
  </conditionalFormatting>
  <conditionalFormatting sqref="CY39:CY79">
    <cfRule type="expression" dxfId="3609" priority="384" stopIfTrue="1">
      <formula>IF($CY39&gt;$CY$34,1)</formula>
    </cfRule>
  </conditionalFormatting>
  <conditionalFormatting sqref="DA39:DA79">
    <cfRule type="expression" dxfId="3608" priority="383" stopIfTrue="1">
      <formula>IF($DA39&gt;$DA$34,1)</formula>
    </cfRule>
  </conditionalFormatting>
  <conditionalFormatting sqref="DB39:DB79">
    <cfRule type="expression" dxfId="3607" priority="382" stopIfTrue="1">
      <formula>IF($DB39&gt;$DB$34,1)</formula>
    </cfRule>
  </conditionalFormatting>
  <conditionalFormatting sqref="DC39:DC79">
    <cfRule type="expression" dxfId="3606" priority="381" stopIfTrue="1">
      <formula>IF($DC39&gt;$DC$34,1)</formula>
    </cfRule>
  </conditionalFormatting>
  <conditionalFormatting sqref="DD39:DD79">
    <cfRule type="expression" dxfId="3605" priority="380" stopIfTrue="1">
      <formula>IF($DD39&gt;$DD$34,1)</formula>
    </cfRule>
  </conditionalFormatting>
  <conditionalFormatting sqref="DE39:DE79">
    <cfRule type="expression" dxfId="3604" priority="379" stopIfTrue="1">
      <formula>IF($DE39&gt;$DE$34,1)</formula>
    </cfRule>
  </conditionalFormatting>
  <conditionalFormatting sqref="DF39">
    <cfRule type="expression" dxfId="3603" priority="378" stopIfTrue="1">
      <formula>IF($DF39&gt;$DF$34,1)</formula>
    </cfRule>
  </conditionalFormatting>
  <conditionalFormatting sqref="DG39:DG79">
    <cfRule type="expression" dxfId="3602" priority="377" stopIfTrue="1">
      <formula>IF($DG39&gt;$DG$34,1)</formula>
    </cfRule>
  </conditionalFormatting>
  <conditionalFormatting sqref="DH39:DH79">
    <cfRule type="expression" dxfId="3601" priority="376" stopIfTrue="1">
      <formula>IF($DH39&gt;$DH$34,1)</formula>
    </cfRule>
  </conditionalFormatting>
  <conditionalFormatting sqref="DI39:DI79">
    <cfRule type="expression" dxfId="3600" priority="375" stopIfTrue="1">
      <formula>IF($DI$39&gt;$DI$34,1)</formula>
    </cfRule>
  </conditionalFormatting>
  <conditionalFormatting sqref="DJ39:DJ79">
    <cfRule type="expression" dxfId="3599" priority="374" stopIfTrue="1">
      <formula>IF($DJ39&gt;$DJ$34,1)</formula>
    </cfRule>
  </conditionalFormatting>
  <conditionalFormatting sqref="DK39:DK79">
    <cfRule type="expression" dxfId="3598" priority="373" stopIfTrue="1">
      <formula>IF($DK39&gt;$DK$34,1)</formula>
    </cfRule>
  </conditionalFormatting>
  <conditionalFormatting sqref="DL39:DL79">
    <cfRule type="expression" dxfId="3597" priority="372" stopIfTrue="1">
      <formula>IF($DL$39&gt;$DL$34,1)</formula>
    </cfRule>
  </conditionalFormatting>
  <conditionalFormatting sqref="DM39:DM79">
    <cfRule type="expression" dxfId="3596" priority="371" stopIfTrue="1">
      <formula>IF($DM39&gt;$DM$34,1)</formula>
    </cfRule>
  </conditionalFormatting>
  <conditionalFormatting sqref="DN39:DN79">
    <cfRule type="expression" dxfId="3595" priority="370" stopIfTrue="1">
      <formula>IF($DN39&gt;$DN$34,1)</formula>
    </cfRule>
  </conditionalFormatting>
  <conditionalFormatting sqref="DO39:DO79">
    <cfRule type="expression" dxfId="3594" priority="369" stopIfTrue="1">
      <formula>IF($DO39&gt;$DO$34,1)</formula>
    </cfRule>
  </conditionalFormatting>
  <conditionalFormatting sqref="DP39:DP79">
    <cfRule type="expression" dxfId="3593" priority="368" stopIfTrue="1">
      <formula>IF($DP39&gt;$DP$34,1)</formula>
    </cfRule>
  </conditionalFormatting>
  <conditionalFormatting sqref="DQ39:DQ79">
    <cfRule type="expression" dxfId="3592" priority="367" stopIfTrue="1">
      <formula>IF($DQ39&gt;$DQ$34,1)</formula>
    </cfRule>
  </conditionalFormatting>
  <conditionalFormatting sqref="DR39:DR79">
    <cfRule type="expression" dxfId="3591" priority="366" stopIfTrue="1">
      <formula>IF($DR39&gt;$DR$34,1)</formula>
    </cfRule>
  </conditionalFormatting>
  <conditionalFormatting sqref="DS39:DS79">
    <cfRule type="expression" dxfId="3590" priority="365" stopIfTrue="1">
      <formula>IF($DS39&gt;$DS$34,1)</formula>
    </cfRule>
  </conditionalFormatting>
  <conditionalFormatting sqref="DT39:DT79">
    <cfRule type="expression" dxfId="3589" priority="364" stopIfTrue="1">
      <formula>IF($DT39&gt;$DT$34,1)</formula>
    </cfRule>
  </conditionalFormatting>
  <conditionalFormatting sqref="DU39:DU79">
    <cfRule type="expression" dxfId="3588" priority="363" stopIfTrue="1">
      <formula>IF($DU39&gt;$DU$34,1)</formula>
    </cfRule>
  </conditionalFormatting>
  <conditionalFormatting sqref="DV39:DV79">
    <cfRule type="expression" dxfId="3587" priority="362" stopIfTrue="1">
      <formula>IF($DV39&gt;$DV$34,1)</formula>
    </cfRule>
  </conditionalFormatting>
  <conditionalFormatting sqref="DW39:DW79">
    <cfRule type="expression" dxfId="3586" priority="361" stopIfTrue="1">
      <formula>IF($DW39&gt;$DW$34,1)</formula>
    </cfRule>
  </conditionalFormatting>
  <conditionalFormatting sqref="DX39:DX79">
    <cfRule type="expression" dxfId="3585" priority="360" stopIfTrue="1">
      <formula>IF($DX39&gt;$DX$34,1)</formula>
    </cfRule>
  </conditionalFormatting>
  <conditionalFormatting sqref="DY39:DY79">
    <cfRule type="expression" dxfId="3584" priority="359" stopIfTrue="1">
      <formula>IF($DY39&gt;$DY$34,1)</formula>
    </cfRule>
  </conditionalFormatting>
  <conditionalFormatting sqref="DZ39:DZ79">
    <cfRule type="expression" dxfId="3583" priority="358" stopIfTrue="1">
      <formula>IF($DZ39&gt;$DZ$34,1)</formula>
    </cfRule>
  </conditionalFormatting>
  <conditionalFormatting sqref="EA39:EA79">
    <cfRule type="expression" dxfId="3582" priority="357" stopIfTrue="1">
      <formula>IF($EA39&gt;$EA$34,1)</formula>
    </cfRule>
  </conditionalFormatting>
  <conditionalFormatting sqref="EB39:EB79">
    <cfRule type="expression" dxfId="3581" priority="356" stopIfTrue="1">
      <formula>IF($EB39&gt;$EB$34,1)</formula>
    </cfRule>
  </conditionalFormatting>
  <conditionalFormatting sqref="EC39:EC79">
    <cfRule type="expression" dxfId="3580" priority="355" stopIfTrue="1">
      <formula>IF($EC$39&gt;$EC$34,1)</formula>
    </cfRule>
  </conditionalFormatting>
  <conditionalFormatting sqref="ED39:ED79">
    <cfRule type="expression" dxfId="3579" priority="354" stopIfTrue="1">
      <formula>IF($ED39&gt;$ED$34,1)</formula>
    </cfRule>
  </conditionalFormatting>
  <conditionalFormatting sqref="CZ39:CZ79">
    <cfRule type="expression" dxfId="3578" priority="353" stopIfTrue="1">
      <formula>IF($CZ39&gt;$CZ$34,1)</formula>
    </cfRule>
  </conditionalFormatting>
  <conditionalFormatting sqref="EF39:EF79">
    <cfRule type="expression" dxfId="3577" priority="352" stopIfTrue="1">
      <formula>IF($EF39&gt;$EF$34,1)</formula>
    </cfRule>
  </conditionalFormatting>
  <conditionalFormatting sqref="EH39:EH79">
    <cfRule type="expression" dxfId="3576" priority="351" stopIfTrue="1">
      <formula>IF($EH39&gt;$EH$34,1)</formula>
    </cfRule>
  </conditionalFormatting>
  <conditionalFormatting sqref="EI39:EI79">
    <cfRule type="expression" dxfId="3575" priority="350" stopIfTrue="1">
      <formula>IF($EI39&gt;$EI$34,1)</formula>
    </cfRule>
  </conditionalFormatting>
  <conditionalFormatting sqref="EJ39:EJ79">
    <cfRule type="expression" dxfId="3574" priority="349" stopIfTrue="1">
      <formula>IF($EJ39&gt;$EJ$34,1)</formula>
    </cfRule>
  </conditionalFormatting>
  <conditionalFormatting sqref="EK39:EK79">
    <cfRule type="expression" dxfId="3573" priority="348" stopIfTrue="1">
      <formula>IF($EK39&gt;$EK$34,1)</formula>
    </cfRule>
  </conditionalFormatting>
  <conditionalFormatting sqref="EL39:EL79">
    <cfRule type="expression" dxfId="3572" priority="347" stopIfTrue="1">
      <formula>IF($EL39&gt;$EL$34,1)</formula>
    </cfRule>
  </conditionalFormatting>
  <conditionalFormatting sqref="EM39:EM79">
    <cfRule type="expression" dxfId="3571" priority="346" stopIfTrue="1">
      <formula>IF($EM39&gt;$EM$34,1)</formula>
    </cfRule>
  </conditionalFormatting>
  <conditionalFormatting sqref="EN39:EN79">
    <cfRule type="expression" dxfId="3570" priority="345" stopIfTrue="1">
      <formula>IF($EN39&gt;$EN$34,1)</formula>
    </cfRule>
  </conditionalFormatting>
  <conditionalFormatting sqref="EO39:EO79">
    <cfRule type="expression" dxfId="3569" priority="344" stopIfTrue="1">
      <formula>IF($EO39&gt;$EO$34,1)</formula>
    </cfRule>
  </conditionalFormatting>
  <conditionalFormatting sqref="EP39:EP79">
    <cfRule type="expression" dxfId="3568" priority="343" stopIfTrue="1">
      <formula>IF($EP$39&gt;$EP$34,1)</formula>
    </cfRule>
  </conditionalFormatting>
  <conditionalFormatting sqref="EQ39:EQ79">
    <cfRule type="expression" dxfId="3567" priority="342" stopIfTrue="1">
      <formula>IF($EQ39&gt;$EQ$34,1)</formula>
    </cfRule>
  </conditionalFormatting>
  <conditionalFormatting sqref="ER39:ER79">
    <cfRule type="expression" dxfId="3566" priority="341" stopIfTrue="1">
      <formula>IF($ER39&gt;$ER$34,1)</formula>
    </cfRule>
  </conditionalFormatting>
  <conditionalFormatting sqref="ES39:ES79">
    <cfRule type="expression" dxfId="3565" priority="340" stopIfTrue="1">
      <formula>IF($ES$39&gt;$ES$34,1)</formula>
    </cfRule>
  </conditionalFormatting>
  <conditionalFormatting sqref="ET39:ET79">
    <cfRule type="expression" dxfId="3564" priority="339" stopIfTrue="1">
      <formula>IF($ET39&gt;$ET$34,1)</formula>
    </cfRule>
  </conditionalFormatting>
  <conditionalFormatting sqref="EU39:EU79">
    <cfRule type="expression" dxfId="3563" priority="338" stopIfTrue="1">
      <formula>IF($EU39&gt;$EU$34,1)</formula>
    </cfRule>
  </conditionalFormatting>
  <conditionalFormatting sqref="EV39:EV79">
    <cfRule type="expression" dxfId="3562" priority="337" stopIfTrue="1">
      <formula>IF($EV39&gt;$EV$34,1)</formula>
    </cfRule>
  </conditionalFormatting>
  <conditionalFormatting sqref="EW39:EW79">
    <cfRule type="expression" dxfId="3561" priority="336" stopIfTrue="1">
      <formula>IF($EW39&gt;$EW$34,1)</formula>
    </cfRule>
  </conditionalFormatting>
  <conditionalFormatting sqref="EX39:EX79">
    <cfRule type="expression" dxfId="3560" priority="335" stopIfTrue="1">
      <formula>IF($EX39&gt;$EX$34,1)</formula>
    </cfRule>
  </conditionalFormatting>
  <conditionalFormatting sqref="EY39:EY79">
    <cfRule type="expression" dxfId="3559" priority="334" stopIfTrue="1">
      <formula>IF($EY39&gt;$EY$34,1)</formula>
    </cfRule>
  </conditionalFormatting>
  <conditionalFormatting sqref="EZ39:EZ79">
    <cfRule type="expression" dxfId="3558" priority="333" stopIfTrue="1">
      <formula>IF($EZ39&gt;$EZ$34,1)</formula>
    </cfRule>
  </conditionalFormatting>
  <conditionalFormatting sqref="FA39:FA79">
    <cfRule type="expression" dxfId="3557" priority="332" stopIfTrue="1">
      <formula>IF($FA39&gt;$FA$34,1)</formula>
    </cfRule>
  </conditionalFormatting>
  <conditionalFormatting sqref="FB39:FB79">
    <cfRule type="expression" dxfId="3556" priority="331" stopIfTrue="1">
      <formula>IF($FB39&gt;$FB$34,1)</formula>
    </cfRule>
  </conditionalFormatting>
  <conditionalFormatting sqref="FC39:FC79">
    <cfRule type="expression" dxfId="3555" priority="330" stopIfTrue="1">
      <formula>IF($FC39&gt;$FC$34,1)</formula>
    </cfRule>
  </conditionalFormatting>
  <conditionalFormatting sqref="FD39:FD79">
    <cfRule type="expression" dxfId="3554" priority="329" stopIfTrue="1">
      <formula>IF($FD39&gt;$FD$34,1)</formula>
    </cfRule>
  </conditionalFormatting>
  <conditionalFormatting sqref="FE39:FE79">
    <cfRule type="expression" dxfId="3553" priority="328" stopIfTrue="1">
      <formula>IF($FE39&gt;$FE$34,1)</formula>
    </cfRule>
  </conditionalFormatting>
  <conditionalFormatting sqref="FF39:FF79">
    <cfRule type="expression" dxfId="3552" priority="327" stopIfTrue="1">
      <formula>IF($FF39&gt;$FF$34,1)</formula>
    </cfRule>
  </conditionalFormatting>
  <conditionalFormatting sqref="FG39:FG79">
    <cfRule type="expression" dxfId="3551" priority="326" stopIfTrue="1">
      <formula>IF($FG39&gt;$FG$34,1)</formula>
    </cfRule>
  </conditionalFormatting>
  <conditionalFormatting sqref="FH39:FH79">
    <cfRule type="expression" dxfId="3550" priority="325" stopIfTrue="1">
      <formula>IF($FH39&gt;$FH$34,1)</formula>
    </cfRule>
  </conditionalFormatting>
  <conditionalFormatting sqref="FI39:FI79">
    <cfRule type="expression" dxfId="3549" priority="324" stopIfTrue="1">
      <formula>IF($FI39&gt;$FI$34,1)</formula>
    </cfRule>
  </conditionalFormatting>
  <conditionalFormatting sqref="FJ39:FJ79">
    <cfRule type="expression" dxfId="3548" priority="323" stopIfTrue="1">
      <formula>IF($FJ$39&gt;$FJ$34,1)</formula>
    </cfRule>
  </conditionalFormatting>
  <conditionalFormatting sqref="FK39:FK79">
    <cfRule type="expression" dxfId="3547" priority="322" stopIfTrue="1">
      <formula>IF($FK39&gt;$FK$34,1)</formula>
    </cfRule>
  </conditionalFormatting>
  <conditionalFormatting sqref="EG39:EG79">
    <cfRule type="expression" dxfId="3546" priority="321" stopIfTrue="1">
      <formula>IF($EG39&gt;$EG$34,1)</formula>
    </cfRule>
  </conditionalFormatting>
  <conditionalFormatting sqref="FM39:FM79">
    <cfRule type="expression" dxfId="3545" priority="320" stopIfTrue="1">
      <formula>IF($FM39&gt;$FM$34,1)</formula>
    </cfRule>
  </conditionalFormatting>
  <conditionalFormatting sqref="FO39:FO79">
    <cfRule type="expression" dxfId="3544" priority="319" stopIfTrue="1">
      <formula>IF($FO39&gt;$FO$34,1)</formula>
    </cfRule>
  </conditionalFormatting>
  <conditionalFormatting sqref="FP39:FP79">
    <cfRule type="expression" dxfId="3543" priority="318" stopIfTrue="1">
      <formula>IF($FP39&gt;$FP$34,1)</formula>
    </cfRule>
  </conditionalFormatting>
  <conditionalFormatting sqref="FQ39:FQ79">
    <cfRule type="expression" dxfId="3542" priority="317" stopIfTrue="1">
      <formula>IF($FQ39&gt;$FQ$34,1)</formula>
    </cfRule>
  </conditionalFormatting>
  <conditionalFormatting sqref="FR39:FR79">
    <cfRule type="expression" dxfId="3541" priority="316" stopIfTrue="1">
      <formula>IF($FR39&gt;$FR$34,1)</formula>
    </cfRule>
  </conditionalFormatting>
  <conditionalFormatting sqref="GA39:GA79">
    <cfRule type="expression" dxfId="3540" priority="315" stopIfTrue="1">
      <formula>IF($GA39&gt;$GA$34,1)</formula>
    </cfRule>
  </conditionalFormatting>
  <conditionalFormatting sqref="GB39:GB79">
    <cfRule type="expression" dxfId="3539" priority="314" stopIfTrue="1">
      <formula>IF($GB39&gt;$GB$34,1)</formula>
    </cfRule>
  </conditionalFormatting>
  <conditionalFormatting sqref="GC39:GC79">
    <cfRule type="expression" dxfId="3538" priority="313" stopIfTrue="1">
      <formula>IF($GC39&gt;$GC$34,1)</formula>
    </cfRule>
  </conditionalFormatting>
  <conditionalFormatting sqref="GD39:GD79">
    <cfRule type="expression" dxfId="3537" priority="312" stopIfTrue="1">
      <formula>IF($GD39&gt;$GD$34,1)</formula>
    </cfRule>
  </conditionalFormatting>
  <conditionalFormatting sqref="GE39:GE79">
    <cfRule type="expression" dxfId="3536" priority="311" stopIfTrue="1">
      <formula>IF($GE39&gt;$GE$34,1)</formula>
    </cfRule>
  </conditionalFormatting>
  <conditionalFormatting sqref="GF39:GF79">
    <cfRule type="expression" dxfId="3535" priority="310" stopIfTrue="1">
      <formula>IF($GF39&gt;$GF$34,1)</formula>
    </cfRule>
  </conditionalFormatting>
  <conditionalFormatting sqref="GG39:GG79">
    <cfRule type="expression" dxfId="3534" priority="309" stopIfTrue="1">
      <formula>IF($GG39&gt;$GG$34,1)</formula>
    </cfRule>
  </conditionalFormatting>
  <conditionalFormatting sqref="GH39:GH79">
    <cfRule type="expression" dxfId="3533" priority="308" stopIfTrue="1">
      <formula>IF($GH39&gt;$GH$34,1)</formula>
    </cfRule>
  </conditionalFormatting>
  <conditionalFormatting sqref="GI39:GI79">
    <cfRule type="expression" dxfId="3532" priority="307" stopIfTrue="1">
      <formula>IF($GI39&gt;$GI$34,1)</formula>
    </cfRule>
  </conditionalFormatting>
  <conditionalFormatting sqref="GJ39:GJ79">
    <cfRule type="expression" dxfId="3531" priority="306" stopIfTrue="1">
      <formula>IF($GJ39&gt;$GJ$34,1)</formula>
    </cfRule>
  </conditionalFormatting>
  <conditionalFormatting sqref="GK39:GK79">
    <cfRule type="expression" dxfId="3530" priority="305" stopIfTrue="1">
      <formula>IF($GK39&gt;$GK$34,1)</formula>
    </cfRule>
  </conditionalFormatting>
  <conditionalFormatting sqref="GL39:GL79">
    <cfRule type="expression" dxfId="3529" priority="304" stopIfTrue="1">
      <formula>IF($GL39&gt;$GL$34,1)</formula>
    </cfRule>
  </conditionalFormatting>
  <conditionalFormatting sqref="GM39:GM79">
    <cfRule type="expression" dxfId="3528" priority="303" stopIfTrue="1">
      <formula>IF($GM39&gt;$GM$34,1)</formula>
    </cfRule>
  </conditionalFormatting>
  <conditionalFormatting sqref="GN39:GN79">
    <cfRule type="expression" dxfId="3527" priority="302" stopIfTrue="1">
      <formula>IF($GN39&gt;$GN$34,1)</formula>
    </cfRule>
  </conditionalFormatting>
  <conditionalFormatting sqref="GO39:GO79">
    <cfRule type="expression" dxfId="3526" priority="301" stopIfTrue="1">
      <formula>IF($GO39&gt;$GO$34,1)</formula>
    </cfRule>
  </conditionalFormatting>
  <conditionalFormatting sqref="GP39:GP79">
    <cfRule type="expression" dxfId="3525" priority="300" stopIfTrue="1">
      <formula>IF(_gpI39&gt;$GP$34,1)</formula>
    </cfRule>
  </conditionalFormatting>
  <conditionalFormatting sqref="GQ39:GQ79">
    <cfRule type="expression" dxfId="3524" priority="299" stopIfTrue="1">
      <formula>IF($GQ$39&gt;$GQ$34,1)</formula>
    </cfRule>
  </conditionalFormatting>
  <conditionalFormatting sqref="GR39:GR79">
    <cfRule type="expression" dxfId="3523" priority="298" stopIfTrue="1">
      <formula>IF($GR39&gt;$GR$34,1)</formula>
    </cfRule>
  </conditionalFormatting>
  <conditionalFormatting sqref="FN39:FN79">
    <cfRule type="expression" dxfId="3522" priority="297" stopIfTrue="1">
      <formula>IF($FN39&gt;$FN$34,1)</formula>
    </cfRule>
  </conditionalFormatting>
  <conditionalFormatting sqref="GT39:GT78">
    <cfRule type="expression" dxfId="3521" priority="296" stopIfTrue="1">
      <formula>IF($GT39&gt;$GT$34,1)</formula>
    </cfRule>
  </conditionalFormatting>
  <conditionalFormatting sqref="GV39:GV78">
    <cfRule type="expression" dxfId="3520" priority="295" stopIfTrue="1">
      <formula>IF($GV39&gt;$GV$34,1)</formula>
    </cfRule>
  </conditionalFormatting>
  <conditionalFormatting sqref="GW39:GW78">
    <cfRule type="expression" dxfId="3519" priority="294" stopIfTrue="1">
      <formula>IF($GW39&gt;$GW$34,1)</formula>
    </cfRule>
  </conditionalFormatting>
  <conditionalFormatting sqref="HA39:HA78">
    <cfRule type="expression" dxfId="3518" priority="293" stopIfTrue="1">
      <formula>IF($HA39&gt;$HA$34,1)</formula>
    </cfRule>
  </conditionalFormatting>
  <conditionalFormatting sqref="HB39:HB78">
    <cfRule type="expression" dxfId="3517" priority="292" stopIfTrue="1">
      <formula>IF($HB39&gt;$HB$34,1)</formula>
    </cfRule>
  </conditionalFormatting>
  <conditionalFormatting sqref="HC39:HC78">
    <cfRule type="expression" dxfId="3516" priority="291" stopIfTrue="1">
      <formula>IF($HC39&gt;$HC$34,1)</formula>
    </cfRule>
  </conditionalFormatting>
  <conditionalFormatting sqref="HD39:HD78">
    <cfRule type="expression" dxfId="3515" priority="290" stopIfTrue="1">
      <formula>IF($HD$39&gt;$HD$34,1)</formula>
    </cfRule>
  </conditionalFormatting>
  <conditionalFormatting sqref="HE39:HE78">
    <cfRule type="expression" dxfId="3514" priority="289" stopIfTrue="1">
      <formula>IF($HE39&gt;$HE$34,1)</formula>
    </cfRule>
  </conditionalFormatting>
  <conditionalFormatting sqref="HF39:HF78">
    <cfRule type="expression" dxfId="3513" priority="288" stopIfTrue="1">
      <formula>IF($HF39&gt;$HF$34,1)</formula>
    </cfRule>
  </conditionalFormatting>
  <conditionalFormatting sqref="GZ39">
    <cfRule type="expression" dxfId="3512" priority="287" stopIfTrue="1">
      <formula>IF($GZ$39&gt;$GZ$34,1)</formula>
    </cfRule>
  </conditionalFormatting>
  <conditionalFormatting sqref="HH39:HH78">
    <cfRule type="expression" dxfId="3511" priority="286" stopIfTrue="1">
      <formula>IF($HH39&gt;$HH$34,1)</formula>
    </cfRule>
  </conditionalFormatting>
  <conditionalFormatting sqref="HI39:HI78">
    <cfRule type="expression" dxfId="3510" priority="285" stopIfTrue="1">
      <formula>IF($HI39&gt;$HI$34,1)</formula>
    </cfRule>
  </conditionalFormatting>
  <conditionalFormatting sqref="HJ39:HJ78">
    <cfRule type="expression" dxfId="3509" priority="284" stopIfTrue="1">
      <formula>IF($HJ39&gt;$HJ$34,1)</formula>
    </cfRule>
  </conditionalFormatting>
  <conditionalFormatting sqref="HK39:HK78">
    <cfRule type="expression" dxfId="3508" priority="283" stopIfTrue="1">
      <formula>IF($HK39&gt;$HK$34,1)</formula>
    </cfRule>
  </conditionalFormatting>
  <conditionalFormatting sqref="HL39:HL78">
    <cfRule type="expression" dxfId="3507" priority="282" stopIfTrue="1">
      <formula>IF($HL39&gt;$HL$34,1)</formula>
    </cfRule>
  </conditionalFormatting>
  <conditionalFormatting sqref="HM39:HM78">
    <cfRule type="expression" dxfId="3506" priority="281" stopIfTrue="1">
      <formula>IF($HM39&gt;$HM$34,1)</formula>
    </cfRule>
  </conditionalFormatting>
  <conditionalFormatting sqref="HN39:HN78">
    <cfRule type="expression" dxfId="3505" priority="280" stopIfTrue="1">
      <formula>IF($HN39&gt;$HN$34,1)</formula>
    </cfRule>
  </conditionalFormatting>
  <conditionalFormatting sqref="HO39:HO78">
    <cfRule type="expression" dxfId="3504" priority="279" stopIfTrue="1">
      <formula>IF($HO39&gt;$HO$34,1)</formula>
    </cfRule>
  </conditionalFormatting>
  <conditionalFormatting sqref="HP39:HP78">
    <cfRule type="expression" dxfId="3503" priority="278" stopIfTrue="1">
      <formula>IF($HP39&gt;$HP$34,1)</formula>
    </cfRule>
  </conditionalFormatting>
  <conditionalFormatting sqref="HQ39:HQ78">
    <cfRule type="expression" dxfId="3502" priority="277" stopIfTrue="1">
      <formula>IF($HQ39&gt;$HQ$34,1)</formula>
    </cfRule>
  </conditionalFormatting>
  <conditionalFormatting sqref="HR39:HR78">
    <cfRule type="expression" dxfId="3501" priority="276" stopIfTrue="1">
      <formula>IF($HR39&gt;$HR$34,1)</formula>
    </cfRule>
  </conditionalFormatting>
  <conditionalFormatting sqref="HS39:HS78">
    <cfRule type="expression" dxfId="3500" priority="275" stopIfTrue="1">
      <formula>IF($HS39&gt;$HS$34,1)</formula>
    </cfRule>
  </conditionalFormatting>
  <conditionalFormatting sqref="HT39:HT78">
    <cfRule type="expression" dxfId="3499" priority="274" stopIfTrue="1">
      <formula>IF($HT39&gt;$HT$34,1)</formula>
    </cfRule>
  </conditionalFormatting>
  <conditionalFormatting sqref="HU39:HU78">
    <cfRule type="expression" dxfId="3498" priority="273" stopIfTrue="1">
      <formula>IF($HU39&gt;$HU$34,1)</formula>
    </cfRule>
  </conditionalFormatting>
  <conditionalFormatting sqref="HV39:HV78">
    <cfRule type="expression" dxfId="3497" priority="272" stopIfTrue="1">
      <formula>IF($HV39&gt;$HV$34,1)</formula>
    </cfRule>
  </conditionalFormatting>
  <conditionalFormatting sqref="HW39:HW78">
    <cfRule type="expression" dxfId="3496" priority="271" stopIfTrue="1">
      <formula>IF($HW39&gt;$HW$34,1)</formula>
    </cfRule>
  </conditionalFormatting>
  <conditionalFormatting sqref="GU39:GU78">
    <cfRule type="expression" dxfId="3495" priority="270" stopIfTrue="1">
      <formula>IF($GU39&gt;$GU$34,1)</formula>
    </cfRule>
  </conditionalFormatting>
  <conditionalFormatting sqref="GX39:GX78">
    <cfRule type="expression" dxfId="3494" priority="269" stopIfTrue="1">
      <formula>IF($GX39&gt;$GX$34,1)</formula>
    </cfRule>
  </conditionalFormatting>
  <conditionalFormatting sqref="GY39:GY78">
    <cfRule type="expression" dxfId="3493" priority="268" stopIfTrue="1">
      <formula>IF($GY39&gt;$GY$34,1)</formula>
    </cfRule>
  </conditionalFormatting>
  <conditionalFormatting sqref="HG39:HG78">
    <cfRule type="expression" dxfId="3492" priority="267" stopIfTrue="1">
      <formula>IF($HG39&gt;$HG$34,1)</formula>
    </cfRule>
  </conditionalFormatting>
  <conditionalFormatting sqref="HX39:HX78">
    <cfRule type="expression" dxfId="3491" priority="266" stopIfTrue="1">
      <formula>IF($HX39&gt;$HX$34,1)</formula>
    </cfRule>
  </conditionalFormatting>
  <conditionalFormatting sqref="HY39:HY78">
    <cfRule type="expression" dxfId="3490" priority="265" stopIfTrue="1">
      <formula>IF($HY39&gt;$HY$34,1)</formula>
    </cfRule>
  </conditionalFormatting>
  <conditionalFormatting sqref="D39:D40">
    <cfRule type="expression" dxfId="3489" priority="264" stopIfTrue="1">
      <formula>IF($D39&gt;$D$34,1)</formula>
    </cfRule>
  </conditionalFormatting>
  <conditionalFormatting sqref="E39">
    <cfRule type="expression" dxfId="3488" priority="263" stopIfTrue="1">
      <formula>IF($E39&gt;$E$34,1)</formula>
    </cfRule>
  </conditionalFormatting>
  <conditionalFormatting sqref="H41">
    <cfRule type="expression" dxfId="3487" priority="262" stopIfTrue="1">
      <formula>IF($H41&gt;$H$34,1)</formula>
    </cfRule>
  </conditionalFormatting>
  <conditionalFormatting sqref="C13">
    <cfRule type="cellIs" dxfId="3486" priority="260" stopIfTrue="1" operator="lessThan">
      <formula>$C$7</formula>
    </cfRule>
    <cfRule type="cellIs" dxfId="3485" priority="261" stopIfTrue="1" operator="greaterThanOrEqual">
      <formula>$C$7</formula>
    </cfRule>
  </conditionalFormatting>
  <conditionalFormatting sqref="C14">
    <cfRule type="cellIs" dxfId="3484" priority="258" stopIfTrue="1" operator="lessThan">
      <formula>0.5*SUM(C10:C12)</formula>
    </cfRule>
    <cfRule type="cellIs" dxfId="3483" priority="259" stopIfTrue="1" operator="greaterThanOrEqual">
      <formula>0.5*SUM(C10:C12)</formula>
    </cfRule>
  </conditionalFormatting>
  <conditionalFormatting sqref="F39">
    <cfRule type="expression" dxfId="3482" priority="257" stopIfTrue="1">
      <formula>IF($F39&gt;$F$34,1)</formula>
    </cfRule>
  </conditionalFormatting>
  <conditionalFormatting sqref="AI44 AI59">
    <cfRule type="expression" dxfId="3481" priority="256" stopIfTrue="1">
      <formula>IF($AI44&gt;$AI$34,1)</formula>
    </cfRule>
  </conditionalFormatting>
  <conditionalFormatting sqref="AK43">
    <cfRule type="expression" dxfId="3480" priority="255" stopIfTrue="1">
      <formula>IF($AK43&gt;$AK$34,1)</formula>
    </cfRule>
  </conditionalFormatting>
  <conditionalFormatting sqref="BS46">
    <cfRule type="expression" dxfId="3479" priority="254" stopIfTrue="1">
      <formula>IF($BS46&gt;$BS$34,1)</formula>
    </cfRule>
  </conditionalFormatting>
  <conditionalFormatting sqref="BP39:BP78">
    <cfRule type="expression" dxfId="3478" priority="253" stopIfTrue="1">
      <formula>IF($BP40&gt;$BP$34,1)</formula>
    </cfRule>
  </conditionalFormatting>
  <conditionalFormatting sqref="BP79">
    <cfRule type="expression" dxfId="3477" priority="252" stopIfTrue="1">
      <formula>IF($BP81&gt;$BP$34,1)</formula>
    </cfRule>
  </conditionalFormatting>
  <conditionalFormatting sqref="AN37:BP37 BU37:CW37 DB37:ED37 EI37:FK37 FP37:GR37 GW37:HY37 G37:AI37">
    <cfRule type="cellIs" dxfId="3476" priority="249" stopIfTrue="1" operator="equal">
      <formula>"Completed"</formula>
    </cfRule>
    <cfRule type="cellIs" dxfId="3475" priority="250" stopIfTrue="1" operator="equal">
      <formula>"Delayed - amber"</formula>
    </cfRule>
    <cfRule type="cellIs" dxfId="3474" priority="251" stopIfTrue="1" operator="equal">
      <formula>"Delayed - red"</formula>
    </cfRule>
  </conditionalFormatting>
  <conditionalFormatting sqref="K44:K47">
    <cfRule type="expression" dxfId="3473" priority="248" stopIfTrue="1">
      <formula>IF($J44&gt;$J$34,1)</formula>
    </cfRule>
  </conditionalFormatting>
  <conditionalFormatting sqref="N44:N47">
    <cfRule type="expression" dxfId="3472" priority="247" stopIfTrue="1">
      <formula>IF($J44&gt;$J$34,1)</formula>
    </cfRule>
  </conditionalFormatting>
  <conditionalFormatting sqref="O44:O47">
    <cfRule type="expression" dxfId="3471" priority="246" stopIfTrue="1">
      <formula>IF($J44&gt;$J$34,1)</formula>
    </cfRule>
  </conditionalFormatting>
  <conditionalFormatting sqref="P44:P47">
    <cfRule type="expression" dxfId="3470" priority="245" stopIfTrue="1">
      <formula>IF($J44&gt;$J$34,1)</formula>
    </cfRule>
  </conditionalFormatting>
  <conditionalFormatting sqref="AY47">
    <cfRule type="expression" dxfId="3469" priority="244" stopIfTrue="1">
      <formula>IF($AS47&gt;$AS$34,1)</formula>
    </cfRule>
  </conditionalFormatting>
  <conditionalFormatting sqref="AY47">
    <cfRule type="expression" dxfId="3468" priority="243" stopIfTrue="1">
      <formula>IF($AS47&gt;$AS$34,1)</formula>
    </cfRule>
  </conditionalFormatting>
  <conditionalFormatting sqref="AJ39:AJ80">
    <cfRule type="expression" dxfId="3467" priority="240" stopIfTrue="1">
      <formula>NOT(ISERROR(SEARCH("No rating",AJ39)))</formula>
    </cfRule>
    <cfRule type="expression" dxfId="3466" priority="241" stopIfTrue="1">
      <formula>NOT(ISERROR(SEARCH("Green",AJ39)))</formula>
    </cfRule>
    <cfRule type="expression" dxfId="3465" priority="242" stopIfTrue="1">
      <formula>NOT(ISERROR(SEARCH("Amber",AJ39)))</formula>
    </cfRule>
  </conditionalFormatting>
  <conditionalFormatting sqref="AJ35 BQ35 CX35 EE35 FL35 GS35 HZ35">
    <cfRule type="expression" dxfId="3464" priority="237" stopIfTrue="1">
      <formula>NOT(ISERROR(SEARCH("Green",AJ35)))</formula>
    </cfRule>
    <cfRule type="expression" dxfId="3463" priority="238" stopIfTrue="1">
      <formula>NOT(ISERROR(SEARCH("Amber",AJ35)))</formula>
    </cfRule>
    <cfRule type="expression" dxfId="3462" priority="239" stopIfTrue="1">
      <formula>NOT(ISERROR(SEARCH("Red",AJ35)))</formula>
    </cfRule>
  </conditionalFormatting>
  <conditionalFormatting sqref="D41:D79">
    <cfRule type="expression" dxfId="3461" priority="236" stopIfTrue="1">
      <formula>IF($D41&gt;$D$34,1)</formula>
    </cfRule>
  </conditionalFormatting>
  <conditionalFormatting sqref="E40:E79">
    <cfRule type="expression" dxfId="3460" priority="235" stopIfTrue="1">
      <formula>IF($E40&gt;$E$34,1)</formula>
    </cfRule>
  </conditionalFormatting>
  <conditionalFormatting sqref="F40:F79">
    <cfRule type="expression" dxfId="3459" priority="234" stopIfTrue="1">
      <formula>IF($F40&gt;$F$34,1)</formula>
    </cfRule>
  </conditionalFormatting>
  <conditionalFormatting sqref="G39:G79">
    <cfRule type="expression" dxfId="3458" priority="233" stopIfTrue="1">
      <formula>IF($G39&gt;$G$34,1)</formula>
    </cfRule>
  </conditionalFormatting>
  <conditionalFormatting sqref="H39:H40 H42:H79">
    <cfRule type="expression" dxfId="3457" priority="232" stopIfTrue="1">
      <formula>IF($H39&gt;$H$34,1)</formula>
    </cfRule>
  </conditionalFormatting>
  <conditionalFormatting sqref="I39:I79">
    <cfRule type="expression" dxfId="3456" priority="231" stopIfTrue="1">
      <formula>IF($I39&gt;$I$34,1)</formula>
    </cfRule>
  </conditionalFormatting>
  <conditionalFormatting sqref="J39:J79">
    <cfRule type="expression" dxfId="3455" priority="230" stopIfTrue="1">
      <formula>IF($J39&gt;$J$34,1)</formula>
    </cfRule>
  </conditionalFormatting>
  <conditionalFormatting sqref="K39:K79">
    <cfRule type="expression" dxfId="3454" priority="229" stopIfTrue="1">
      <formula>IF($K39&gt;$K$34,1)</formula>
    </cfRule>
  </conditionalFormatting>
  <conditionalFormatting sqref="L39:L79">
    <cfRule type="expression" dxfId="3453" priority="228" stopIfTrue="1">
      <formula>IF($L39&gt;$L$34,1)</formula>
    </cfRule>
  </conditionalFormatting>
  <conditionalFormatting sqref="M39:M79">
    <cfRule type="expression" dxfId="3452" priority="227" stopIfTrue="1">
      <formula>IF($M39&gt;$M$34,1)</formula>
    </cfRule>
  </conditionalFormatting>
  <conditionalFormatting sqref="N39:N79">
    <cfRule type="expression" dxfId="3451" priority="226" stopIfTrue="1">
      <formula>IF($N39&gt;$N$34,1)</formula>
    </cfRule>
  </conditionalFormatting>
  <conditionalFormatting sqref="O39:O79">
    <cfRule type="expression" dxfId="3450" priority="225" stopIfTrue="1">
      <formula>IF($O39&gt;$O$34,1)</formula>
    </cfRule>
  </conditionalFormatting>
  <conditionalFormatting sqref="P39:P79">
    <cfRule type="expression" dxfId="3449" priority="224" stopIfTrue="1">
      <formula>IF($P39&gt;$P$34,1)</formula>
    </cfRule>
  </conditionalFormatting>
  <conditionalFormatting sqref="Q39:Q79">
    <cfRule type="expression" dxfId="3448" priority="223" stopIfTrue="1">
      <formula>IF($Q39&gt;$Q$34,1)</formula>
    </cfRule>
  </conditionalFormatting>
  <conditionalFormatting sqref="R39:R79">
    <cfRule type="expression" dxfId="3447" priority="222" stopIfTrue="1">
      <formula>IF($R39&gt;$R$34,1)</formula>
    </cfRule>
  </conditionalFormatting>
  <conditionalFormatting sqref="S39:S79">
    <cfRule type="expression" dxfId="3446" priority="221" stopIfTrue="1">
      <formula>IF($S39&gt;$S$34,1)</formula>
    </cfRule>
  </conditionalFormatting>
  <conditionalFormatting sqref="T39:T79">
    <cfRule type="expression" dxfId="3445" priority="220" stopIfTrue="1">
      <formula>IF($T39&gt;$T$34,1)</formula>
    </cfRule>
  </conditionalFormatting>
  <conditionalFormatting sqref="U39:U79">
    <cfRule type="expression" dxfId="3444" priority="219" stopIfTrue="1">
      <formula>IF($U39&gt;$U$34,1)</formula>
    </cfRule>
  </conditionalFormatting>
  <conditionalFormatting sqref="V39:V79">
    <cfRule type="expression" dxfId="3443" priority="218" stopIfTrue="1">
      <formula>IF($V39&gt;$V$34,1)</formula>
    </cfRule>
  </conditionalFormatting>
  <conditionalFormatting sqref="W39:W79">
    <cfRule type="expression" dxfId="3442" priority="217" stopIfTrue="1">
      <formula>IF($W39&gt;$W$34,1)</formula>
    </cfRule>
  </conditionalFormatting>
  <conditionalFormatting sqref="X39:X78">
    <cfRule type="expression" dxfId="3441" priority="216" stopIfTrue="1">
      <formula>IF($X39&gt;$X$34,1)</formula>
    </cfRule>
  </conditionalFormatting>
  <conditionalFormatting sqref="Y39:Y78">
    <cfRule type="expression" dxfId="3440" priority="215" stopIfTrue="1">
      <formula>IF($Y39&gt;$Y$34,1)</formula>
    </cfRule>
  </conditionalFormatting>
  <conditionalFormatting sqref="Z39:Z78">
    <cfRule type="expression" dxfId="3439" priority="214" stopIfTrue="1">
      <formula>IF($Z39&gt;$Z$34,1)</formula>
    </cfRule>
  </conditionalFormatting>
  <conditionalFormatting sqref="AA39:AA78">
    <cfRule type="expression" dxfId="3438" priority="213" stopIfTrue="1">
      <formula>IF($AA39&gt;$AA$34,1)</formula>
    </cfRule>
  </conditionalFormatting>
  <conditionalFormatting sqref="AB39:AB79">
    <cfRule type="expression" dxfId="3437" priority="212" stopIfTrue="1">
      <formula>IF($AB39&gt;$AB$34,1)</formula>
    </cfRule>
  </conditionalFormatting>
  <conditionalFormatting sqref="AC39:AC79">
    <cfRule type="expression" dxfId="3436" priority="211" stopIfTrue="1">
      <formula>IF($AC39&gt;$AC$34,1)</formula>
    </cfRule>
  </conditionalFormatting>
  <conditionalFormatting sqref="AD39:AD79">
    <cfRule type="expression" dxfId="3435" priority="210" stopIfTrue="1">
      <formula>IF($AD39&gt;$AD$34,1)</formula>
    </cfRule>
  </conditionalFormatting>
  <conditionalFormatting sqref="AE39:AE79">
    <cfRule type="expression" dxfId="3434" priority="209" stopIfTrue="1">
      <formula>IF($AE39&gt;$AE$34,1)</formula>
    </cfRule>
  </conditionalFormatting>
  <conditionalFormatting sqref="AF39:AF79">
    <cfRule type="expression" dxfId="3433" priority="208" stopIfTrue="1">
      <formula>IF($AF39&gt;$AF$34,1)</formula>
    </cfRule>
  </conditionalFormatting>
  <conditionalFormatting sqref="AG39:AG79">
    <cfRule type="expression" dxfId="3432" priority="207" stopIfTrue="1">
      <formula>IF($AG39&gt;$AG$34,1)</formula>
    </cfRule>
  </conditionalFormatting>
  <conditionalFormatting sqref="AK39:AK42 AK44:AK79">
    <cfRule type="expression" dxfId="3431" priority="206" stopIfTrue="1">
      <formula>IF($AK39&gt;$AK$34,1)</formula>
    </cfRule>
  </conditionalFormatting>
  <conditionalFormatting sqref="AL39:AL79">
    <cfRule type="expression" dxfId="3430" priority="205" stopIfTrue="1">
      <formula>IF($AL39&gt;$AL$34,1)</formula>
    </cfRule>
  </conditionalFormatting>
  <conditionalFormatting sqref="GV79 AM39:AM79">
    <cfRule type="expression" dxfId="3429" priority="204" stopIfTrue="1">
      <formula>IF($AM39&gt;$AM$34,1)</formula>
    </cfRule>
  </conditionalFormatting>
  <conditionalFormatting sqref="AN39:AN79">
    <cfRule type="expression" dxfId="3428" priority="203" stopIfTrue="1">
      <formula>IF($AN39&gt;$AN$34,1)</formula>
    </cfRule>
  </conditionalFormatting>
  <conditionalFormatting sqref="AO39:AO79">
    <cfRule type="expression" dxfId="3427" priority="202" stopIfTrue="1">
      <formula>IF($AO39&gt;$AO$34,1)</formula>
    </cfRule>
  </conditionalFormatting>
  <conditionalFormatting sqref="AP39:AP79">
    <cfRule type="expression" dxfId="3426" priority="201" stopIfTrue="1">
      <formula>IF($AP39&gt;$AP$34,1)</formula>
    </cfRule>
  </conditionalFormatting>
  <conditionalFormatting sqref="AQ39:AQ79">
    <cfRule type="expression" dxfId="3425" priority="200" stopIfTrue="1">
      <formula>IF($AQ39&gt;$AQ$34,1)</formula>
    </cfRule>
  </conditionalFormatting>
  <conditionalFormatting sqref="AR39:AR79">
    <cfRule type="expression" dxfId="3424" priority="199" stopIfTrue="1">
      <formula>IF($AR39&gt;$AR$34,1)</formula>
    </cfRule>
  </conditionalFormatting>
  <conditionalFormatting sqref="AS39:AS79">
    <cfRule type="expression" dxfId="3423" priority="198" stopIfTrue="1">
      <formula>IF($AS39&gt;$AS$34,1)</formula>
    </cfRule>
  </conditionalFormatting>
  <conditionalFormatting sqref="AT39:AT79">
    <cfRule type="expression" dxfId="3422" priority="197" stopIfTrue="1">
      <formula>IF($AT39&gt;$AT$34,1)</formula>
    </cfRule>
  </conditionalFormatting>
  <conditionalFormatting sqref="AU39:AU79">
    <cfRule type="expression" dxfId="3421" priority="196" stopIfTrue="1">
      <formula>IF($AU39&gt;$AU$34,1)</formula>
    </cfRule>
  </conditionalFormatting>
  <conditionalFormatting sqref="AV39:AV79">
    <cfRule type="expression" dxfId="3420" priority="195" stopIfTrue="1">
      <formula>IF($AV39&gt;$AV$34,1)</formula>
    </cfRule>
  </conditionalFormatting>
  <conditionalFormatting sqref="AW39:AW79">
    <cfRule type="expression" dxfId="3419" priority="194" stopIfTrue="1">
      <formula>IF($AW39&gt;$AW$34,1)</formula>
    </cfRule>
  </conditionalFormatting>
  <conditionalFormatting sqref="AX39:AX79">
    <cfRule type="expression" dxfId="3418" priority="193" stopIfTrue="1">
      <formula>IF($AX39&gt;$AX$34,1)</formula>
    </cfRule>
  </conditionalFormatting>
  <conditionalFormatting sqref="AY39:AY79">
    <cfRule type="expression" dxfId="3417" priority="192" stopIfTrue="1">
      <formula>IF($AY39&gt;$AY$34,1)</formula>
    </cfRule>
  </conditionalFormatting>
  <conditionalFormatting sqref="AZ39:AZ79">
    <cfRule type="expression" dxfId="3416" priority="191" stopIfTrue="1">
      <formula>IF($AZ39&gt;$AZ$34,1)</formula>
    </cfRule>
  </conditionalFormatting>
  <conditionalFormatting sqref="BA39:BA79">
    <cfRule type="expression" dxfId="3415" priority="190" stopIfTrue="1">
      <formula>IF($BA39&gt;$BA$34,1)</formula>
    </cfRule>
  </conditionalFormatting>
  <conditionalFormatting sqref="BB39:BB79">
    <cfRule type="expression" dxfId="3414" priority="189" stopIfTrue="1">
      <formula>IF($BB39&gt;$BB$34,1)</formula>
    </cfRule>
  </conditionalFormatting>
  <conditionalFormatting sqref="BC39:BC79">
    <cfRule type="expression" dxfId="3413" priority="188" stopIfTrue="1">
      <formula>IF($BC39&gt;$BC$34,1)</formula>
    </cfRule>
  </conditionalFormatting>
  <conditionalFormatting sqref="BD39:BD79">
    <cfRule type="expression" dxfId="3412" priority="187" stopIfTrue="1">
      <formula>IF($BD39&gt;$BD$34,1)</formula>
    </cfRule>
  </conditionalFormatting>
  <conditionalFormatting sqref="BE39:BE79">
    <cfRule type="expression" dxfId="3411" priority="186" stopIfTrue="1">
      <formula>IF($BE39&gt;$BE$34,1)</formula>
    </cfRule>
  </conditionalFormatting>
  <conditionalFormatting sqref="BF39:BF79">
    <cfRule type="expression" dxfId="3410" priority="185" stopIfTrue="1">
      <formula>IF($BF39&gt;$BF$34,1)</formula>
    </cfRule>
  </conditionalFormatting>
  <conditionalFormatting sqref="BG39:BG79">
    <cfRule type="expression" dxfId="3409" priority="184" stopIfTrue="1">
      <formula>IF($BG39&gt;$BG$34,1)</formula>
    </cfRule>
  </conditionalFormatting>
  <conditionalFormatting sqref="BH39:BH79">
    <cfRule type="expression" dxfId="3408" priority="183" stopIfTrue="1">
      <formula>IF($BH39&gt;$BH$34,1)</formula>
    </cfRule>
  </conditionalFormatting>
  <conditionalFormatting sqref="BI39:BI79">
    <cfRule type="expression" dxfId="3407" priority="182" stopIfTrue="1">
      <formula>IF($BI39&gt;$BI$34,1)</formula>
    </cfRule>
  </conditionalFormatting>
  <conditionalFormatting sqref="BJ39:BJ79">
    <cfRule type="expression" dxfId="3406" priority="181" stopIfTrue="1">
      <formula>IF($BJ39&gt;$BJ$34,1)</formula>
    </cfRule>
  </conditionalFormatting>
  <conditionalFormatting sqref="BK39:BK79">
    <cfRule type="expression" dxfId="3405" priority="180" stopIfTrue="1">
      <formula>IF($BK39&gt;$BK$34,1)</formula>
    </cfRule>
  </conditionalFormatting>
  <conditionalFormatting sqref="BL39:BL79">
    <cfRule type="expression" dxfId="3404" priority="179" stopIfTrue="1">
      <formula>IF($BL39&gt;$BL$34,1)</formula>
    </cfRule>
  </conditionalFormatting>
  <conditionalFormatting sqref="BM39:BM79">
    <cfRule type="expression" dxfId="3403" priority="178" stopIfTrue="1">
      <formula>IF($BM39&gt;$BM$34,1)</formula>
    </cfRule>
  </conditionalFormatting>
  <conditionalFormatting sqref="BN39:BN79">
    <cfRule type="expression" dxfId="3402" priority="177" stopIfTrue="1">
      <formula>IF($BN39&gt;$BN$34,1)</formula>
    </cfRule>
  </conditionalFormatting>
  <conditionalFormatting sqref="BR39:BR79">
    <cfRule type="expression" dxfId="3401" priority="176" stopIfTrue="1">
      <formula>IF($BR39&gt;$BR$34,1)</formula>
    </cfRule>
  </conditionalFormatting>
  <conditionalFormatting sqref="BS39:BS45 BS47:BS79">
    <cfRule type="expression" dxfId="3400" priority="175" stopIfTrue="1">
      <formula>IF($BS39&gt;$BS$34,1)</formula>
    </cfRule>
  </conditionalFormatting>
  <conditionalFormatting sqref="BT39:BT79">
    <cfRule type="expression" dxfId="3399" priority="174" stopIfTrue="1">
      <formula>IF($BT39&gt;$BT$34,1)</formula>
    </cfRule>
  </conditionalFormatting>
  <conditionalFormatting sqref="BU39:BU79">
    <cfRule type="expression" dxfId="3398" priority="173" stopIfTrue="1">
      <formula>IF($BU39&gt;$BU$34,1)</formula>
    </cfRule>
  </conditionalFormatting>
  <conditionalFormatting sqref="BV39:BV79">
    <cfRule type="expression" dxfId="3397" priority="172" stopIfTrue="1">
      <formula>IF($BV39&gt;$BV$34,1)</formula>
    </cfRule>
  </conditionalFormatting>
  <conditionalFormatting sqref="BW39:BW79">
    <cfRule type="expression" dxfId="3396" priority="171" stopIfTrue="1">
      <formula>IF($BW39&gt;$BW$34,1)</formula>
    </cfRule>
  </conditionalFormatting>
  <conditionalFormatting sqref="BX39:BX79">
    <cfRule type="expression" dxfId="3395" priority="170" stopIfTrue="1">
      <formula>IF($BX39&gt;$BX$34,1)</formula>
    </cfRule>
  </conditionalFormatting>
  <conditionalFormatting sqref="BY39:BY79">
    <cfRule type="expression" dxfId="3394" priority="169" stopIfTrue="1">
      <formula>IF($BY39&gt;$BY$34,1)</formula>
    </cfRule>
  </conditionalFormatting>
  <conditionalFormatting sqref="BZ39:BZ79">
    <cfRule type="expression" dxfId="3393" priority="168" stopIfTrue="1">
      <formula>IF($BZ39&gt;$BZ$34,1)</formula>
    </cfRule>
  </conditionalFormatting>
  <conditionalFormatting sqref="CA39:CA79">
    <cfRule type="expression" dxfId="3392" priority="167" stopIfTrue="1">
      <formula>IF($CA39&gt;$CA$34,1)</formula>
    </cfRule>
  </conditionalFormatting>
  <conditionalFormatting sqref="CB39:CB79">
    <cfRule type="expression" dxfId="3391" priority="166" stopIfTrue="1">
      <formula>IF($CB$39&gt;$CB$34,1)</formula>
    </cfRule>
  </conditionalFormatting>
  <conditionalFormatting sqref="CC39:CC79">
    <cfRule type="expression" dxfId="3390" priority="165" stopIfTrue="1">
      <formula>IF($CC39&gt;$CC$34,1)</formula>
    </cfRule>
  </conditionalFormatting>
  <conditionalFormatting sqref="CD39:CD79">
    <cfRule type="expression" dxfId="3389" priority="164" stopIfTrue="1">
      <formula>IF($CD39&gt;$CD$34,1)</formula>
    </cfRule>
  </conditionalFormatting>
  <conditionalFormatting sqref="CE39:CE79">
    <cfRule type="expression" dxfId="3388" priority="163" stopIfTrue="1">
      <formula>IF($CE39&gt;$CE$34,1)</formula>
    </cfRule>
  </conditionalFormatting>
  <conditionalFormatting sqref="CF39:CF79">
    <cfRule type="expression" dxfId="3387" priority="162" stopIfTrue="1">
      <formula>IF($CF39&gt;$CF$34,1)</formula>
    </cfRule>
  </conditionalFormatting>
  <conditionalFormatting sqref="CG39:CG79">
    <cfRule type="expression" dxfId="3386" priority="161" stopIfTrue="1">
      <formula>IF($CG39&gt;$CG$34,1)</formula>
    </cfRule>
  </conditionalFormatting>
  <conditionalFormatting sqref="CH39:CH79">
    <cfRule type="expression" dxfId="3385" priority="160" stopIfTrue="1">
      <formula>IF($CH39&gt;$CH$34,1)</formula>
    </cfRule>
  </conditionalFormatting>
  <conditionalFormatting sqref="CI39:CI79">
    <cfRule type="expression" dxfId="3384" priority="159" stopIfTrue="1">
      <formula>IF($CI39&gt;$CI$34,1)</formula>
    </cfRule>
  </conditionalFormatting>
  <conditionalFormatting sqref="CJ39:CJ79">
    <cfRule type="expression" dxfId="3383" priority="158" stopIfTrue="1">
      <formula>IF($CJ39&gt;$CJ$34,1)</formula>
    </cfRule>
  </conditionalFormatting>
  <conditionalFormatting sqref="CK39:CK79">
    <cfRule type="expression" dxfId="3382" priority="157" stopIfTrue="1">
      <formula>IF($CK39&gt;$CK$34,1)</formula>
    </cfRule>
  </conditionalFormatting>
  <conditionalFormatting sqref="CL39:CL79">
    <cfRule type="expression" dxfId="3381" priority="156" stopIfTrue="1">
      <formula>IF($CL39&gt;$CL$34,1)</formula>
    </cfRule>
  </conditionalFormatting>
  <conditionalFormatting sqref="CM39:CM79">
    <cfRule type="expression" dxfId="3380" priority="155" stopIfTrue="1">
      <formula>IF($CM39&gt;$CM$34,1)</formula>
    </cfRule>
  </conditionalFormatting>
  <conditionalFormatting sqref="CN39:CN79">
    <cfRule type="expression" dxfId="3379" priority="154" stopIfTrue="1">
      <formula>IF($CN39&gt;$CN$34,1)</formula>
    </cfRule>
  </conditionalFormatting>
  <conditionalFormatting sqref="CO39:CO79">
    <cfRule type="expression" dxfId="3378" priority="153" stopIfTrue="1">
      <formula>IF($CO39&gt;$CO$34,1)</formula>
    </cfRule>
  </conditionalFormatting>
  <conditionalFormatting sqref="CP39:CP79">
    <cfRule type="expression" dxfId="3377" priority="152" stopIfTrue="1">
      <formula>IF($CP39&gt;$CP$34,1)</formula>
    </cfRule>
  </conditionalFormatting>
  <conditionalFormatting sqref="CQ39:CQ79">
    <cfRule type="expression" dxfId="3376" priority="151" stopIfTrue="1">
      <formula>IF($CQ39&gt;$CQ$34,1)</formula>
    </cfRule>
  </conditionalFormatting>
  <conditionalFormatting sqref="CR39:CR79">
    <cfRule type="expression" dxfId="3375" priority="150" stopIfTrue="1">
      <formula>IF($CR39&gt;$CR$34,1)</formula>
    </cfRule>
  </conditionalFormatting>
  <conditionalFormatting sqref="CS39:CS79">
    <cfRule type="expression" dxfId="3374" priority="149" stopIfTrue="1">
      <formula>IF($CS39&gt;$CS$34,1)</formula>
    </cfRule>
  </conditionalFormatting>
  <conditionalFormatting sqref="CT39:CT79">
    <cfRule type="expression" dxfId="3373" priority="148" stopIfTrue="1">
      <formula>IF($CT39&gt;$CT$34,1)</formula>
    </cfRule>
  </conditionalFormatting>
  <conditionalFormatting sqref="CU39:CU79">
    <cfRule type="expression" dxfId="3372" priority="147" stopIfTrue="1">
      <formula>IF($CU39&gt;$CU$34,1)</formula>
    </cfRule>
  </conditionalFormatting>
  <conditionalFormatting sqref="CV39:CV79">
    <cfRule type="expression" dxfId="3371" priority="146" stopIfTrue="1">
      <formula>IF($CV39&gt;$CV$34,1)</formula>
    </cfRule>
  </conditionalFormatting>
  <conditionalFormatting sqref="CW39:CW79">
    <cfRule type="expression" dxfId="3370" priority="145" stopIfTrue="1">
      <formula>IF($CW39&gt;$CW$34,1)</formula>
    </cfRule>
  </conditionalFormatting>
  <conditionalFormatting sqref="BO39:BO79">
    <cfRule type="expression" dxfId="3369" priority="144" stopIfTrue="1">
      <formula>IF($BO39&gt;$BO$34,1)</formula>
    </cfRule>
  </conditionalFormatting>
  <conditionalFormatting sqref="AH39:AH79">
    <cfRule type="expression" dxfId="3368" priority="143" stopIfTrue="1">
      <formula>IF($AH39&gt;$AH$34,1)</formula>
    </cfRule>
  </conditionalFormatting>
  <conditionalFormatting sqref="AI39:AI43 AI45:AI58 AI60:AI79">
    <cfRule type="expression" dxfId="3367" priority="142" stopIfTrue="1">
      <formula>IF($AI39&gt;$AI$34,1)</formula>
    </cfRule>
  </conditionalFormatting>
  <conditionalFormatting sqref="CY39:CY79">
    <cfRule type="expression" dxfId="3366" priority="141" stopIfTrue="1">
      <formula>IF($CY39&gt;$CY$34,1)</formula>
    </cfRule>
  </conditionalFormatting>
  <conditionalFormatting sqref="DA39:DA79">
    <cfRule type="expression" dxfId="3365" priority="140" stopIfTrue="1">
      <formula>IF($DA39&gt;$DA$34,1)</formula>
    </cfRule>
  </conditionalFormatting>
  <conditionalFormatting sqref="DB39:DB79">
    <cfRule type="expression" dxfId="3364" priority="139" stopIfTrue="1">
      <formula>IF($DB39&gt;$DB$34,1)</formula>
    </cfRule>
  </conditionalFormatting>
  <conditionalFormatting sqref="DC39:DC79">
    <cfRule type="expression" dxfId="3363" priority="138" stopIfTrue="1">
      <formula>IF($DC39&gt;$DC$34,1)</formula>
    </cfRule>
  </conditionalFormatting>
  <conditionalFormatting sqref="DD39:DD79">
    <cfRule type="expression" dxfId="3362" priority="137" stopIfTrue="1">
      <formula>IF($DD39&gt;$DD$34,1)</formula>
    </cfRule>
  </conditionalFormatting>
  <conditionalFormatting sqref="DE39:DE79">
    <cfRule type="expression" dxfId="3361" priority="136" stopIfTrue="1">
      <formula>IF($DE39&gt;$DE$34,1)</formula>
    </cfRule>
  </conditionalFormatting>
  <conditionalFormatting sqref="DF39">
    <cfRule type="expression" dxfId="3360" priority="135" stopIfTrue="1">
      <formula>IF($DF39&gt;$DF$34,1)</formula>
    </cfRule>
  </conditionalFormatting>
  <conditionalFormatting sqref="DG39:DG79">
    <cfRule type="expression" dxfId="3359" priority="134" stopIfTrue="1">
      <formula>IF($DG39&gt;$DG$34,1)</formula>
    </cfRule>
  </conditionalFormatting>
  <conditionalFormatting sqref="DH39:DH79">
    <cfRule type="expression" dxfId="3358" priority="133" stopIfTrue="1">
      <formula>IF($DH39&gt;$DH$34,1)</formula>
    </cfRule>
  </conditionalFormatting>
  <conditionalFormatting sqref="DI39:DI79">
    <cfRule type="expression" dxfId="3357" priority="132" stopIfTrue="1">
      <formula>IF($DI$39&gt;$DI$34,1)</formula>
    </cfRule>
  </conditionalFormatting>
  <conditionalFormatting sqref="DJ39:DJ79">
    <cfRule type="expression" dxfId="3356" priority="131" stopIfTrue="1">
      <formula>IF($DJ39&gt;$DJ$34,1)</formula>
    </cfRule>
  </conditionalFormatting>
  <conditionalFormatting sqref="DK39:DK79">
    <cfRule type="expression" dxfId="3355" priority="130" stopIfTrue="1">
      <formula>IF($DK39&gt;$DK$34,1)</formula>
    </cfRule>
  </conditionalFormatting>
  <conditionalFormatting sqref="DL39:DL79">
    <cfRule type="expression" dxfId="3354" priority="129" stopIfTrue="1">
      <formula>IF($DL$39&gt;$DL$34,1)</formula>
    </cfRule>
  </conditionalFormatting>
  <conditionalFormatting sqref="DM39:DM79">
    <cfRule type="expression" dxfId="3353" priority="128" stopIfTrue="1">
      <formula>IF($DM39&gt;$DM$34,1)</formula>
    </cfRule>
  </conditionalFormatting>
  <conditionalFormatting sqref="DN39:DN79">
    <cfRule type="expression" dxfId="3352" priority="127" stopIfTrue="1">
      <formula>IF($DN39&gt;$DN$34,1)</formula>
    </cfRule>
  </conditionalFormatting>
  <conditionalFormatting sqref="DO39:DO79">
    <cfRule type="expression" dxfId="3351" priority="126" stopIfTrue="1">
      <formula>IF($DO39&gt;$DO$34,1)</formula>
    </cfRule>
  </conditionalFormatting>
  <conditionalFormatting sqref="DP39:DP79">
    <cfRule type="expression" dxfId="3350" priority="125" stopIfTrue="1">
      <formula>IF($DP39&gt;$DP$34,1)</formula>
    </cfRule>
  </conditionalFormatting>
  <conditionalFormatting sqref="DQ39:DQ79">
    <cfRule type="expression" dxfId="3349" priority="124" stopIfTrue="1">
      <formula>IF($DQ39&gt;$DQ$34,1)</formula>
    </cfRule>
  </conditionalFormatting>
  <conditionalFormatting sqref="DR39:DR79">
    <cfRule type="expression" dxfId="3348" priority="123" stopIfTrue="1">
      <formula>IF($DR39&gt;$DR$34,1)</formula>
    </cfRule>
  </conditionalFormatting>
  <conditionalFormatting sqref="DS39:DS79">
    <cfRule type="expression" dxfId="3347" priority="122" stopIfTrue="1">
      <formula>IF($DS39&gt;$DS$34,1)</formula>
    </cfRule>
  </conditionalFormatting>
  <conditionalFormatting sqref="DT39:DT79">
    <cfRule type="expression" dxfId="3346" priority="121" stopIfTrue="1">
      <formula>IF($DT39&gt;$DT$34,1)</formula>
    </cfRule>
  </conditionalFormatting>
  <conditionalFormatting sqref="DU39:DU79">
    <cfRule type="expression" dxfId="3345" priority="120" stopIfTrue="1">
      <formula>IF($DU39&gt;$DU$34,1)</formula>
    </cfRule>
  </conditionalFormatting>
  <conditionalFormatting sqref="DV39:DV79">
    <cfRule type="expression" dxfId="3344" priority="119" stopIfTrue="1">
      <formula>IF($DV39&gt;$DV$34,1)</formula>
    </cfRule>
  </conditionalFormatting>
  <conditionalFormatting sqref="DW39:DW79">
    <cfRule type="expression" dxfId="3343" priority="118" stopIfTrue="1">
      <formula>IF($DW39&gt;$DW$34,1)</formula>
    </cfRule>
  </conditionalFormatting>
  <conditionalFormatting sqref="DX39:DX79">
    <cfRule type="expression" dxfId="3342" priority="117" stopIfTrue="1">
      <formula>IF($DX39&gt;$DX$34,1)</formula>
    </cfRule>
  </conditionalFormatting>
  <conditionalFormatting sqref="DY39:DY79">
    <cfRule type="expression" dxfId="3341" priority="116" stopIfTrue="1">
      <formula>IF($DY39&gt;$DY$34,1)</formula>
    </cfRule>
  </conditionalFormatting>
  <conditionalFormatting sqref="DZ39:DZ79">
    <cfRule type="expression" dxfId="3340" priority="115" stopIfTrue="1">
      <formula>IF($DZ39&gt;$DZ$34,1)</formula>
    </cfRule>
  </conditionalFormatting>
  <conditionalFormatting sqref="EA39:EA79">
    <cfRule type="expression" dxfId="3339" priority="114" stopIfTrue="1">
      <formula>IF($EA39&gt;$EA$34,1)</formula>
    </cfRule>
  </conditionalFormatting>
  <conditionalFormatting sqref="EB39:EB79">
    <cfRule type="expression" dxfId="3338" priority="113" stopIfTrue="1">
      <formula>IF($EB39&gt;$EB$34,1)</formula>
    </cfRule>
  </conditionalFormatting>
  <conditionalFormatting sqref="EC39:EC79">
    <cfRule type="expression" dxfId="3337" priority="112" stopIfTrue="1">
      <formula>IF($EC$39&gt;$EC$34,1)</formula>
    </cfRule>
  </conditionalFormatting>
  <conditionalFormatting sqref="ED39:ED79">
    <cfRule type="expression" dxfId="3336" priority="111" stopIfTrue="1">
      <formula>IF($ED39&gt;$ED$34,1)</formula>
    </cfRule>
  </conditionalFormatting>
  <conditionalFormatting sqref="CZ39:CZ79">
    <cfRule type="expression" dxfId="3335" priority="110" stopIfTrue="1">
      <formula>IF($CZ39&gt;$CZ$34,1)</formula>
    </cfRule>
  </conditionalFormatting>
  <conditionalFormatting sqref="EF39:EF79">
    <cfRule type="expression" dxfId="3334" priority="109" stopIfTrue="1">
      <formula>IF($EF39&gt;$EF$34,1)</formula>
    </cfRule>
  </conditionalFormatting>
  <conditionalFormatting sqref="EH39:EH79">
    <cfRule type="expression" dxfId="3333" priority="108" stopIfTrue="1">
      <formula>IF($EH39&gt;$EH$34,1)</formula>
    </cfRule>
  </conditionalFormatting>
  <conditionalFormatting sqref="EI39:EI79">
    <cfRule type="expression" dxfId="3332" priority="107" stopIfTrue="1">
      <formula>IF($EI39&gt;$EI$34,1)</formula>
    </cfRule>
  </conditionalFormatting>
  <conditionalFormatting sqref="EJ39:EJ79">
    <cfRule type="expression" dxfId="3331" priority="106" stopIfTrue="1">
      <formula>IF($EJ39&gt;$EJ$34,1)</formula>
    </cfRule>
  </conditionalFormatting>
  <conditionalFormatting sqref="EK39:EK79">
    <cfRule type="expression" dxfId="3330" priority="105" stopIfTrue="1">
      <formula>IF($EK39&gt;$EK$34,1)</formula>
    </cfRule>
  </conditionalFormatting>
  <conditionalFormatting sqref="EL39:EL79">
    <cfRule type="expression" dxfId="3329" priority="104" stopIfTrue="1">
      <formula>IF($EL39&gt;$EL$34,1)</formula>
    </cfRule>
  </conditionalFormatting>
  <conditionalFormatting sqref="EM39:EM79">
    <cfRule type="expression" dxfId="3328" priority="103" stopIfTrue="1">
      <formula>IF($EM39&gt;$EM$34,1)</formula>
    </cfRule>
  </conditionalFormatting>
  <conditionalFormatting sqref="EN39:EN79">
    <cfRule type="expression" dxfId="3327" priority="102" stopIfTrue="1">
      <formula>IF($EN39&gt;$EN$34,1)</formula>
    </cfRule>
  </conditionalFormatting>
  <conditionalFormatting sqref="EO39:EO79">
    <cfRule type="expression" dxfId="3326" priority="101" stopIfTrue="1">
      <formula>IF($EO39&gt;$EO$34,1)</formula>
    </cfRule>
  </conditionalFormatting>
  <conditionalFormatting sqref="EP39:EP79">
    <cfRule type="expression" dxfId="3325" priority="100" stopIfTrue="1">
      <formula>IF($EP$39&gt;$EP$34,1)</formula>
    </cfRule>
  </conditionalFormatting>
  <conditionalFormatting sqref="EQ39:EQ79">
    <cfRule type="expression" dxfId="3324" priority="99" stopIfTrue="1">
      <formula>IF($EQ39&gt;$EQ$34,1)</formula>
    </cfRule>
  </conditionalFormatting>
  <conditionalFormatting sqref="ER39:ER79">
    <cfRule type="expression" dxfId="3323" priority="98" stopIfTrue="1">
      <formula>IF($ER39&gt;$ER$34,1)</formula>
    </cfRule>
  </conditionalFormatting>
  <conditionalFormatting sqref="ES39:ES79">
    <cfRule type="expression" dxfId="3322" priority="97" stopIfTrue="1">
      <formula>IF($ES$39&gt;$ES$34,1)</formula>
    </cfRule>
  </conditionalFormatting>
  <conditionalFormatting sqref="ET39:ET79">
    <cfRule type="expression" dxfId="3321" priority="96" stopIfTrue="1">
      <formula>IF($ET39&gt;$ET$34,1)</formula>
    </cfRule>
  </conditionalFormatting>
  <conditionalFormatting sqref="EU39:EU79">
    <cfRule type="expression" dxfId="3320" priority="95" stopIfTrue="1">
      <formula>IF($EU39&gt;$EU$34,1)</formula>
    </cfRule>
  </conditionalFormatting>
  <conditionalFormatting sqref="EV39:EV79">
    <cfRule type="expression" dxfId="3319" priority="94" stopIfTrue="1">
      <formula>IF($EV39&gt;$EV$34,1)</formula>
    </cfRule>
  </conditionalFormatting>
  <conditionalFormatting sqref="EW39:EW79">
    <cfRule type="expression" dxfId="3318" priority="93" stopIfTrue="1">
      <formula>IF($EW39&gt;$EW$34,1)</formula>
    </cfRule>
  </conditionalFormatting>
  <conditionalFormatting sqref="EX39:EX79">
    <cfRule type="expression" dxfId="3317" priority="92" stopIfTrue="1">
      <formula>IF($EX39&gt;$EX$34,1)</formula>
    </cfRule>
  </conditionalFormatting>
  <conditionalFormatting sqref="EY39:EY79">
    <cfRule type="expression" dxfId="3316" priority="91" stopIfTrue="1">
      <formula>IF($EY39&gt;$EY$34,1)</formula>
    </cfRule>
  </conditionalFormatting>
  <conditionalFormatting sqref="EZ39:EZ79">
    <cfRule type="expression" dxfId="3315" priority="90" stopIfTrue="1">
      <formula>IF($EZ39&gt;$EZ$34,1)</formula>
    </cfRule>
  </conditionalFormatting>
  <conditionalFormatting sqref="FA39:FA79">
    <cfRule type="expression" dxfId="3314" priority="89" stopIfTrue="1">
      <formula>IF($FA39&gt;$FA$34,1)</formula>
    </cfRule>
  </conditionalFormatting>
  <conditionalFormatting sqref="FB39:FB79">
    <cfRule type="expression" dxfId="3313" priority="88" stopIfTrue="1">
      <formula>IF($FB39&gt;$FB$34,1)</formula>
    </cfRule>
  </conditionalFormatting>
  <conditionalFormatting sqref="FC39:FC79">
    <cfRule type="expression" dxfId="3312" priority="87" stopIfTrue="1">
      <formula>IF($FC39&gt;$FC$34,1)</formula>
    </cfRule>
  </conditionalFormatting>
  <conditionalFormatting sqref="FD39:FD79">
    <cfRule type="expression" dxfId="3311" priority="86" stopIfTrue="1">
      <formula>IF($FD39&gt;$FD$34,1)</formula>
    </cfRule>
  </conditionalFormatting>
  <conditionalFormatting sqref="FE39:FE79">
    <cfRule type="expression" dxfId="3310" priority="85" stopIfTrue="1">
      <formula>IF($FE39&gt;$FE$34,1)</formula>
    </cfRule>
  </conditionalFormatting>
  <conditionalFormatting sqref="FF39:FF79">
    <cfRule type="expression" dxfId="3309" priority="84" stopIfTrue="1">
      <formula>IF($FF39&gt;$FF$34,1)</formula>
    </cfRule>
  </conditionalFormatting>
  <conditionalFormatting sqref="FG39:FG79">
    <cfRule type="expression" dxfId="3308" priority="83" stopIfTrue="1">
      <formula>IF($FG39&gt;$FG$34,1)</formula>
    </cfRule>
  </conditionalFormatting>
  <conditionalFormatting sqref="FH39:FH79">
    <cfRule type="expression" dxfId="3307" priority="82" stopIfTrue="1">
      <formula>IF($FH39&gt;$FH$34,1)</formula>
    </cfRule>
  </conditionalFormatting>
  <conditionalFormatting sqref="FI39:FI79">
    <cfRule type="expression" dxfId="3306" priority="81" stopIfTrue="1">
      <formula>IF($FI39&gt;$FI$34,1)</formula>
    </cfRule>
  </conditionalFormatting>
  <conditionalFormatting sqref="FJ39:FJ79">
    <cfRule type="expression" dxfId="3305" priority="80" stopIfTrue="1">
      <formula>IF($FJ$39&gt;$FJ$34,1)</formula>
    </cfRule>
  </conditionalFormatting>
  <conditionalFormatting sqref="FK39:FK79">
    <cfRule type="expression" dxfId="3304" priority="79" stopIfTrue="1">
      <formula>IF($FK39&gt;$FK$34,1)</formula>
    </cfRule>
  </conditionalFormatting>
  <conditionalFormatting sqref="EG39:EG79">
    <cfRule type="expression" dxfId="3303" priority="78" stopIfTrue="1">
      <formula>IF($EG39&gt;$EG$34,1)</formula>
    </cfRule>
  </conditionalFormatting>
  <conditionalFormatting sqref="FM39:FM79">
    <cfRule type="expression" dxfId="3302" priority="77" stopIfTrue="1">
      <formula>IF($FM39&gt;$FM$34,1)</formula>
    </cfRule>
  </conditionalFormatting>
  <conditionalFormatting sqref="FO39:FO79">
    <cfRule type="expression" dxfId="3301" priority="76" stopIfTrue="1">
      <formula>IF($FO39&gt;$FO$34,1)</formula>
    </cfRule>
  </conditionalFormatting>
  <conditionalFormatting sqref="FP39:FP79">
    <cfRule type="expression" dxfId="3300" priority="75" stopIfTrue="1">
      <formula>IF($FP39&gt;$FP$34,1)</formula>
    </cfRule>
  </conditionalFormatting>
  <conditionalFormatting sqref="FQ39:FQ79">
    <cfRule type="expression" dxfId="3299" priority="74" stopIfTrue="1">
      <formula>IF($FQ39&gt;$FQ$34,1)</formula>
    </cfRule>
  </conditionalFormatting>
  <conditionalFormatting sqref="FR39:FR79">
    <cfRule type="expression" dxfId="3298" priority="73" stopIfTrue="1">
      <formula>IF($FR39&gt;$FR$34,1)</formula>
    </cfRule>
  </conditionalFormatting>
  <conditionalFormatting sqref="GA39:GA79">
    <cfRule type="expression" dxfId="3297" priority="72" stopIfTrue="1">
      <formula>IF($GA39&gt;$GA$34,1)</formula>
    </cfRule>
  </conditionalFormatting>
  <conditionalFormatting sqref="GB39:GB79">
    <cfRule type="expression" dxfId="3296" priority="71" stopIfTrue="1">
      <formula>IF($GB39&gt;$GB$34,1)</formula>
    </cfRule>
  </conditionalFormatting>
  <conditionalFormatting sqref="GC39:GC79">
    <cfRule type="expression" dxfId="3295" priority="70" stopIfTrue="1">
      <formula>IF($GC39&gt;$GC$34,1)</formula>
    </cfRule>
  </conditionalFormatting>
  <conditionalFormatting sqref="GD39:GD79">
    <cfRule type="expression" dxfId="3294" priority="69" stopIfTrue="1">
      <formula>IF($GD39&gt;$GD$34,1)</formula>
    </cfRule>
  </conditionalFormatting>
  <conditionalFormatting sqref="GE39:GE79">
    <cfRule type="expression" dxfId="3293" priority="68" stopIfTrue="1">
      <formula>IF($GE39&gt;$GE$34,1)</formula>
    </cfRule>
  </conditionalFormatting>
  <conditionalFormatting sqref="GF39:GF79">
    <cfRule type="expression" dxfId="3292" priority="67" stopIfTrue="1">
      <formula>IF($GF39&gt;$GF$34,1)</formula>
    </cfRule>
  </conditionalFormatting>
  <conditionalFormatting sqref="GG39:GG79">
    <cfRule type="expression" dxfId="3291" priority="66" stopIfTrue="1">
      <formula>IF($GG39&gt;$GG$34,1)</formula>
    </cfRule>
  </conditionalFormatting>
  <conditionalFormatting sqref="GH39:GH79">
    <cfRule type="expression" dxfId="3290" priority="65" stopIfTrue="1">
      <formula>IF($GH39&gt;$GH$34,1)</formula>
    </cfRule>
  </conditionalFormatting>
  <conditionalFormatting sqref="GI39:GI79">
    <cfRule type="expression" dxfId="3289" priority="64" stopIfTrue="1">
      <formula>IF($GI39&gt;$GI$34,1)</formula>
    </cfRule>
  </conditionalFormatting>
  <conditionalFormatting sqref="GJ39:GJ79">
    <cfRule type="expression" dxfId="3288" priority="63" stopIfTrue="1">
      <formula>IF($GJ39&gt;$GJ$34,1)</formula>
    </cfRule>
  </conditionalFormatting>
  <conditionalFormatting sqref="GK39:GK79">
    <cfRule type="expression" dxfId="3287" priority="62" stopIfTrue="1">
      <formula>IF($GK39&gt;$GK$34,1)</formula>
    </cfRule>
  </conditionalFormatting>
  <conditionalFormatting sqref="GL39:GL79">
    <cfRule type="expression" dxfId="3286" priority="61" stopIfTrue="1">
      <formula>IF($GL39&gt;$GL$34,1)</formula>
    </cfRule>
  </conditionalFormatting>
  <conditionalFormatting sqref="GM39:GM79">
    <cfRule type="expression" dxfId="3285" priority="60" stopIfTrue="1">
      <formula>IF($GM39&gt;$GM$34,1)</formula>
    </cfRule>
  </conditionalFormatting>
  <conditionalFormatting sqref="GN39:GN79">
    <cfRule type="expression" dxfId="3284" priority="59" stopIfTrue="1">
      <formula>IF($GN39&gt;$GN$34,1)</formula>
    </cfRule>
  </conditionalFormatting>
  <conditionalFormatting sqref="GO39:GO79">
    <cfRule type="expression" dxfId="3283" priority="58" stopIfTrue="1">
      <formula>IF($GO39&gt;$GO$34,1)</formula>
    </cfRule>
  </conditionalFormatting>
  <conditionalFormatting sqref="GP39:GP79">
    <cfRule type="expression" dxfId="3282" priority="57" stopIfTrue="1">
      <formula>IF(_gpI39&gt;$GP$34,1)</formula>
    </cfRule>
  </conditionalFormatting>
  <conditionalFormatting sqref="GQ39:GQ79">
    <cfRule type="expression" dxfId="3281" priority="56" stopIfTrue="1">
      <formula>IF($GQ$39&gt;$GQ$34,1)</formula>
    </cfRule>
  </conditionalFormatting>
  <conditionalFormatting sqref="GR39:GR79">
    <cfRule type="expression" dxfId="3280" priority="55" stopIfTrue="1">
      <formula>IF($GR39&gt;$GR$34,1)</formula>
    </cfRule>
  </conditionalFormatting>
  <conditionalFormatting sqref="FN39:FN79">
    <cfRule type="expression" dxfId="3279" priority="54" stopIfTrue="1">
      <formula>IF($FN39&gt;$FN$34,1)</formula>
    </cfRule>
  </conditionalFormatting>
  <conditionalFormatting sqref="GT39:GT78">
    <cfRule type="expression" dxfId="3278" priority="53" stopIfTrue="1">
      <formula>IF($GT39&gt;$GT$34,1)</formula>
    </cfRule>
  </conditionalFormatting>
  <conditionalFormatting sqref="GV39:GV78">
    <cfRule type="expression" dxfId="3277" priority="52" stopIfTrue="1">
      <formula>IF($GV39&gt;$GV$34,1)</formula>
    </cfRule>
  </conditionalFormatting>
  <conditionalFormatting sqref="GW39:GW78">
    <cfRule type="expression" dxfId="3276" priority="51" stopIfTrue="1">
      <formula>IF($GW39&gt;$GW$34,1)</formula>
    </cfRule>
  </conditionalFormatting>
  <conditionalFormatting sqref="HA39:HA78">
    <cfRule type="expression" dxfId="3275" priority="50" stopIfTrue="1">
      <formula>IF($HA39&gt;$HA$34,1)</formula>
    </cfRule>
  </conditionalFormatting>
  <conditionalFormatting sqref="HB39:HB78">
    <cfRule type="expression" dxfId="3274" priority="49" stopIfTrue="1">
      <formula>IF($HB39&gt;$HB$34,1)</formula>
    </cfRule>
  </conditionalFormatting>
  <conditionalFormatting sqref="HC39:HC78">
    <cfRule type="expression" dxfId="3273" priority="48" stopIfTrue="1">
      <formula>IF($HC39&gt;$HC$34,1)</formula>
    </cfRule>
  </conditionalFormatting>
  <conditionalFormatting sqref="HD39:HD78">
    <cfRule type="expression" dxfId="3272" priority="47" stopIfTrue="1">
      <formula>IF($HD$39&gt;$HD$34,1)</formula>
    </cfRule>
  </conditionalFormatting>
  <conditionalFormatting sqref="HE39:HE78">
    <cfRule type="expression" dxfId="3271" priority="46" stopIfTrue="1">
      <formula>IF($HE39&gt;$HE$34,1)</formula>
    </cfRule>
  </conditionalFormatting>
  <conditionalFormatting sqref="HF39:HF78">
    <cfRule type="expression" dxfId="3270" priority="45" stopIfTrue="1">
      <formula>IF($HF39&gt;$HF$34,1)</formula>
    </cfRule>
  </conditionalFormatting>
  <conditionalFormatting sqref="GZ39">
    <cfRule type="expression" dxfId="3269" priority="44" stopIfTrue="1">
      <formula>IF($GZ$39&gt;$GZ$34,1)</formula>
    </cfRule>
  </conditionalFormatting>
  <conditionalFormatting sqref="HH39:HH78">
    <cfRule type="expression" dxfId="3268" priority="43" stopIfTrue="1">
      <formula>IF($HH39&gt;$HH$34,1)</formula>
    </cfRule>
  </conditionalFormatting>
  <conditionalFormatting sqref="HI39:HI78">
    <cfRule type="expression" dxfId="3267" priority="42" stopIfTrue="1">
      <formula>IF($HI39&gt;$HI$34,1)</formula>
    </cfRule>
  </conditionalFormatting>
  <conditionalFormatting sqref="HJ39:HJ78">
    <cfRule type="expression" dxfId="3266" priority="41" stopIfTrue="1">
      <formula>IF($HJ39&gt;$HJ$34,1)</formula>
    </cfRule>
  </conditionalFormatting>
  <conditionalFormatting sqref="HK39:HK78">
    <cfRule type="expression" dxfId="3265" priority="40" stopIfTrue="1">
      <formula>IF($HK39&gt;$HK$34,1)</formula>
    </cfRule>
  </conditionalFormatting>
  <conditionalFormatting sqref="HL39:HL78">
    <cfRule type="expression" dxfId="3264" priority="39" stopIfTrue="1">
      <formula>IF($HL39&gt;$HL$34,1)</formula>
    </cfRule>
  </conditionalFormatting>
  <conditionalFormatting sqref="HM39:HM78">
    <cfRule type="expression" dxfId="3263" priority="38" stopIfTrue="1">
      <formula>IF($HM39&gt;$HM$34,1)</formula>
    </cfRule>
  </conditionalFormatting>
  <conditionalFormatting sqref="HN39:HN78">
    <cfRule type="expression" dxfId="3262" priority="37" stopIfTrue="1">
      <formula>IF($HN39&gt;$HN$34,1)</formula>
    </cfRule>
  </conditionalFormatting>
  <conditionalFormatting sqref="HO39:HO78">
    <cfRule type="expression" dxfId="3261" priority="36" stopIfTrue="1">
      <formula>IF($HO39&gt;$HO$34,1)</formula>
    </cfRule>
  </conditionalFormatting>
  <conditionalFormatting sqref="HP39:HP78">
    <cfRule type="expression" dxfId="3260" priority="35" stopIfTrue="1">
      <formula>IF($HP39&gt;$HP$34,1)</formula>
    </cfRule>
  </conditionalFormatting>
  <conditionalFormatting sqref="HQ39:HQ78">
    <cfRule type="expression" dxfId="3259" priority="34" stopIfTrue="1">
      <formula>IF($HQ39&gt;$HQ$34,1)</formula>
    </cfRule>
  </conditionalFormatting>
  <conditionalFormatting sqref="HR39:HR78">
    <cfRule type="expression" dxfId="3258" priority="33" stopIfTrue="1">
      <formula>IF($HR39&gt;$HR$34,1)</formula>
    </cfRule>
  </conditionalFormatting>
  <conditionalFormatting sqref="HS39:HS78">
    <cfRule type="expression" dxfId="3257" priority="32" stopIfTrue="1">
      <formula>IF($HS39&gt;$HS$34,1)</formula>
    </cfRule>
  </conditionalFormatting>
  <conditionalFormatting sqref="HT39:HT78">
    <cfRule type="expression" dxfId="3256" priority="31" stopIfTrue="1">
      <formula>IF($HT39&gt;$HT$34,1)</formula>
    </cfRule>
  </conditionalFormatting>
  <conditionalFormatting sqref="HU39:HU78">
    <cfRule type="expression" dxfId="3255" priority="30" stopIfTrue="1">
      <formula>IF($HU39&gt;$HU$34,1)</formula>
    </cfRule>
  </conditionalFormatting>
  <conditionalFormatting sqref="HV39:HV78">
    <cfRule type="expression" dxfId="3254" priority="29" stopIfTrue="1">
      <formula>IF($HV39&gt;$HV$34,1)</formula>
    </cfRule>
  </conditionalFormatting>
  <conditionalFormatting sqref="HW39:HW78">
    <cfRule type="expression" dxfId="3253" priority="28" stopIfTrue="1">
      <formula>IF($HW39&gt;$HW$34,1)</formula>
    </cfRule>
  </conditionalFormatting>
  <conditionalFormatting sqref="GU39:GU78">
    <cfRule type="expression" dxfId="3252" priority="27" stopIfTrue="1">
      <formula>IF($GU39&gt;$GU$34,1)</formula>
    </cfRule>
  </conditionalFormatting>
  <conditionalFormatting sqref="GX39:GX78">
    <cfRule type="expression" dxfId="3251" priority="26" stopIfTrue="1">
      <formula>IF($GX39&gt;$GX$34,1)</formula>
    </cfRule>
  </conditionalFormatting>
  <conditionalFormatting sqref="GY39:GY78">
    <cfRule type="expression" dxfId="3250" priority="25" stopIfTrue="1">
      <formula>IF($GY39&gt;$GY$34,1)</formula>
    </cfRule>
  </conditionalFormatting>
  <conditionalFormatting sqref="HG39:HG78">
    <cfRule type="expression" dxfId="3249" priority="24" stopIfTrue="1">
      <formula>IF($HG39&gt;$HG$34,1)</formula>
    </cfRule>
  </conditionalFormatting>
  <conditionalFormatting sqref="HX39:HX78">
    <cfRule type="expression" dxfId="3248" priority="23" stopIfTrue="1">
      <formula>IF($HX39&gt;$HX$34,1)</formula>
    </cfRule>
  </conditionalFormatting>
  <conditionalFormatting sqref="HY39:HY78">
    <cfRule type="expression" dxfId="3247" priority="22" stopIfTrue="1">
      <formula>IF($HY39&gt;$HY$34,1)</formula>
    </cfRule>
  </conditionalFormatting>
  <conditionalFormatting sqref="D39:D40">
    <cfRule type="expression" dxfId="3246" priority="21" stopIfTrue="1">
      <formula>IF($D39&gt;$D$34,1)</formula>
    </cfRule>
  </conditionalFormatting>
  <conditionalFormatting sqref="E39">
    <cfRule type="expression" dxfId="3245" priority="20" stopIfTrue="1">
      <formula>IF($E39&gt;$E$34,1)</formula>
    </cfRule>
  </conditionalFormatting>
  <conditionalFormatting sqref="H41">
    <cfRule type="expression" dxfId="3244" priority="19" stopIfTrue="1">
      <formula>IF($H41&gt;$H$34,1)</formula>
    </cfRule>
  </conditionalFormatting>
  <conditionalFormatting sqref="C13">
    <cfRule type="cellIs" dxfId="3243" priority="17" stopIfTrue="1" operator="lessThan">
      <formula>$C$7</formula>
    </cfRule>
    <cfRule type="cellIs" dxfId="3242" priority="18" stopIfTrue="1" operator="greaterThanOrEqual">
      <formula>$C$7</formula>
    </cfRule>
  </conditionalFormatting>
  <conditionalFormatting sqref="C14">
    <cfRule type="cellIs" dxfId="3241" priority="15" stopIfTrue="1" operator="lessThan">
      <formula>0.5*SUM(C10:C12)</formula>
    </cfRule>
    <cfRule type="cellIs" dxfId="3240" priority="16" stopIfTrue="1" operator="greaterThanOrEqual">
      <formula>0.5*SUM(C10:C12)</formula>
    </cfRule>
  </conditionalFormatting>
  <conditionalFormatting sqref="F39">
    <cfRule type="expression" dxfId="3239" priority="14" stopIfTrue="1">
      <formula>IF($F39&gt;$F$34,1)</formula>
    </cfRule>
  </conditionalFormatting>
  <conditionalFormatting sqref="AI44 AI59">
    <cfRule type="expression" dxfId="3238" priority="13" stopIfTrue="1">
      <formula>IF($AI44&gt;$AI$34,1)</formula>
    </cfRule>
  </conditionalFormatting>
  <conditionalFormatting sqref="AK43">
    <cfRule type="expression" dxfId="3237" priority="12" stopIfTrue="1">
      <formula>IF($AK43&gt;$AK$34,1)</formula>
    </cfRule>
  </conditionalFormatting>
  <conditionalFormatting sqref="BS46">
    <cfRule type="expression" dxfId="3236" priority="11" stopIfTrue="1">
      <formula>IF($BS46&gt;$BS$34,1)</formula>
    </cfRule>
  </conditionalFormatting>
  <conditionalFormatting sqref="BP39:BP78">
    <cfRule type="expression" dxfId="3235" priority="10" stopIfTrue="1">
      <formula>IF($BP40&gt;$BP$34,1)</formula>
    </cfRule>
  </conditionalFormatting>
  <conditionalFormatting sqref="BP79">
    <cfRule type="expression" dxfId="3234" priority="9" stopIfTrue="1">
      <formula>IF($BP81&gt;$BP$34,1)</formula>
    </cfRule>
  </conditionalFormatting>
  <conditionalFormatting sqref="AN37:BP37 BU37:CW37 DB37:ED37 EI37:FK37 FP37:GR37 GW37:HY37 G37:AI37">
    <cfRule type="cellIs" dxfId="3233" priority="6" stopIfTrue="1" operator="equal">
      <formula>"Completed"</formula>
    </cfRule>
    <cfRule type="cellIs" dxfId="3232" priority="7" stopIfTrue="1" operator="equal">
      <formula>"Delayed - amber"</formula>
    </cfRule>
    <cfRule type="cellIs" dxfId="3231" priority="8" stopIfTrue="1" operator="equal">
      <formula>"Delayed - red"</formula>
    </cfRule>
  </conditionalFormatting>
  <conditionalFormatting sqref="K44:K47">
    <cfRule type="expression" dxfId="3230" priority="5" stopIfTrue="1">
      <formula>IF($J44&gt;$J$34,1)</formula>
    </cfRule>
  </conditionalFormatting>
  <conditionalFormatting sqref="N44:N47">
    <cfRule type="expression" dxfId="3229" priority="4" stopIfTrue="1">
      <formula>IF($J44&gt;$J$34,1)</formula>
    </cfRule>
  </conditionalFormatting>
  <conditionalFormatting sqref="O44:O47">
    <cfRule type="expression" dxfId="3228" priority="3" stopIfTrue="1">
      <formula>IF($J44&gt;$J$34,1)</formula>
    </cfRule>
  </conditionalFormatting>
  <conditionalFormatting sqref="P44:P47">
    <cfRule type="expression" dxfId="3227" priority="2" stopIfTrue="1">
      <formula>IF($J44&gt;$J$34,1)</formula>
    </cfRule>
  </conditionalFormatting>
  <conditionalFormatting sqref="K48">
    <cfRule type="expression" dxfId="3226" priority="1" stopIfTrue="1">
      <formula>IF($J48&gt;$J$34,1)</formula>
    </cfRule>
  </conditionalFormatting>
  <dataValidations count="24">
    <dataValidation type="list" allowBlank="1" showInputMessage="1" showErrorMessage="1" sqref="EN82 C6 GT34:HY34 D34:AI34 FM39:GR79 L81 AK34:BP34 BR39:CW79 FM34:GR34 BR34:CW34 D39:AI79 GT39:HY79 CY34:ED34 CY39:ED79 EF39:FK79 EF34:FK34 HB82 FU82 AK39:BP79">
      <formula1>Date</formula1>
    </dataValidation>
    <dataValidation type="list" allowBlank="1" showInputMessage="1" showErrorMessage="1" sqref="CY80:ED81 C5 D81 FM80:GR81 D80:AI80 M81:AI81 BR80:CW81 GT80:HY81 AK80:BP81 EF80:FK81 E81:K82 L82:AI82 EO82 FV82 EF82:EM82 FM82:FT82 HC82 GT82:HA82">
      <formula1>Number_of_organisations</formula1>
    </dataValidation>
    <dataValidation type="list" allowBlank="1" showInputMessage="1" showErrorMessage="1" sqref="G21 J21 M21 P21 D21 S21 V21 Y21 AB21 AE21 AH21 AN21 HR21 AK21 AT21 HO21 AQ21 AZ21 AW21 BF21 BC21 BL21 BR21 BO21 BX21 BU21 BI21 CD21 CA21 CJ21 CG21 CP21 CM21 CV21 DB21 CY21 DH21 CS21 DE21 DN21 DK21 DT21 DQ21 DZ21 EF21 EC21 EL21 EI21 DW21 ER21 EO21 EX21 EU21 FD21 FA21 FJ21 FP21 FM21 FV21 FG21 FS21 GB21 FY21 GH21 GE21 GN21 GT21 GQ21 GZ21 GW21 GK21 HF21 HC21 HL21 HI21 HX21 HU21">
      <formula1>FIMS_Categories_Level_2_SHA</formula1>
    </dataValidation>
    <dataValidation type="list" allowBlank="1" showInputMessage="1" showErrorMessage="1" sqref="D20 G20 J20 M20 P20 S20 V20 Y20 AB20 AE20 AH20:AI20 AK20 AN20 AQ20 AT20 AW20 AZ20 BC20 BF20 BI20 BL20 BO20:BP20 BR20 BU20 BX20 CA20 CD20 CG20 CJ20 CM20 CP20 CS20 CV20:CW20 CY20 DB20 DE20 DH20 DK20 DN20 DQ20 DT20 DW20 DZ20 EC20:ED20 EF20 EI20 EL20 EO20 ER20 EU20 EX20 FA20 FD20 FG20 FJ20:FK20 FM20 FP20 FS20 FV20 FY20 GB20 GE20 GH20 GK20 GN20 GQ20:GR20 GT20 GW20 GZ20 HC20 HF20 HI20 HL20 HO20 HR20 HU20 HX20:HY20">
      <formula1>QIPP_Workstream_focus</formula1>
    </dataValidation>
    <dataValidation type="list" allowBlank="1" showInputMessage="1" showErrorMessage="1" sqref="DB37:ED37 FP37:GR37 EI37:FK37 G37:AI37 BU37:CW37 AN37:BP37 GW37:HY37">
      <formula1>Milestone_status</formula1>
    </dataValidation>
    <dataValidation type="list" allowBlank="1" showInputMessage="1" showErrorMessage="1" sqref="E16 AL16 BS16 CZ16 EG16 FN16 GU16">
      <formula1>Scale_of_QIPP_workstream</formula1>
    </dataValidation>
    <dataValidation type="list" allowBlank="1" showInputMessage="1" showErrorMessage="1" sqref="M17 U17 E17 AC17 FV17 GD17 FN17 GL17 AT17 BB17 AL17 BJ17 CA17 CI17 BS17 CQ17 DH17 DP17 CZ17 DX17 EO17 EW17 EG17 FE17 HC17 HK17 GU17 HS17">
      <formula1>FIMS_Categories</formula1>
    </dataValidation>
    <dataValidation type="list" allowBlank="1" showInputMessage="1" showErrorMessage="1" sqref="D22:AI22">
      <formula1>PCT_Milestone_Type_QIPP_Initiative_1</formula1>
    </dataValidation>
    <dataValidation type="list" allowBlank="1" showInputMessage="1" showErrorMessage="1" sqref="D33:AI33">
      <formula1>PCT_Milestone_end_date_QIPP_Initiative_1</formula1>
    </dataValidation>
    <dataValidation type="list" allowBlank="1" showInputMessage="1" showErrorMessage="1" sqref="AJ35 BQ35 CX35 EE35 FL35 GS35 HZ35">
      <formula1>RAG_Rating</formula1>
    </dataValidation>
    <dataValidation type="list" allowBlank="1" showInputMessage="1" showErrorMessage="1" sqref="AK22:BP22">
      <formula1>PCT_Milestone_Type_QIPP_Initiative_2</formula1>
    </dataValidation>
    <dataValidation type="list" allowBlank="1" showInputMessage="1" showErrorMessage="1" sqref="BR22:CW22">
      <formula1>PCT_Milestone_Type_QIPP_Initiative_3</formula1>
    </dataValidation>
    <dataValidation type="list" allowBlank="1" showInputMessage="1" showErrorMessage="1" sqref="CY22:ED22">
      <formula1>PCT_Milestone_Type_QIPP_Initiative_4</formula1>
    </dataValidation>
    <dataValidation type="list" allowBlank="1" showInputMessage="1" showErrorMessage="1" sqref="EF22:FK22">
      <formula1>PCT_Milestone_Type_QIPP_Initiative_5</formula1>
    </dataValidation>
    <dataValidation type="list" allowBlank="1" showInputMessage="1" showErrorMessage="1" sqref="FM22:GR22">
      <formula1>PCT_Milestone_Type_QIPP_Initiative_6</formula1>
    </dataValidation>
    <dataValidation type="list" allowBlank="1" showInputMessage="1" showErrorMessage="1" sqref="GT22:HY22">
      <formula1>PCT_Milestone_Type_QIPP_Initiative_7</formula1>
    </dataValidation>
    <dataValidation type="list" allowBlank="1" showInputMessage="1" showErrorMessage="1" sqref="C3">
      <formula1>SHA_Cluster</formula1>
    </dataValidation>
    <dataValidation type="list" allowBlank="1" showInputMessage="1" showErrorMessage="1" sqref="C4">
      <formula1>PCT_cluster</formula1>
    </dataValidation>
    <dataValidation type="list" allowBlank="1" showInputMessage="1" showErrorMessage="1" sqref="AK33:BP33">
      <formula1>PCT_Milestone_end_date_QIPP_Initiative_2</formula1>
    </dataValidation>
    <dataValidation type="list" allowBlank="1" showInputMessage="1" showErrorMessage="1" sqref="BR33:CW33">
      <formula1>PCT_Milestone_end_date_QIPP_Initiative_3</formula1>
    </dataValidation>
    <dataValidation type="list" allowBlank="1" showInputMessage="1" showErrorMessage="1" sqref="CY33:ED33">
      <formula1>PCT_Milestone_end_date_QIPP_Initiative_4</formula1>
    </dataValidation>
    <dataValidation type="list" allowBlank="1" showInputMessage="1" showErrorMessage="1" sqref="EF33:FK33">
      <formula1>PCT_Milestone_end_date_QIPP_Initiative_5</formula1>
    </dataValidation>
    <dataValidation type="list" allowBlank="1" showInputMessage="1" showErrorMessage="1" sqref="FM33:GR33">
      <formula1>PCT_Milestone_end_date_QIPP_Initiative_6</formula1>
    </dataValidation>
    <dataValidation type="list" allowBlank="1" showInputMessage="1" showErrorMessage="1" sqref="GT33:HY33">
      <formula1>PCT_Milestone_end_date_QIPP_Initiative_7</formula1>
    </dataValidation>
  </dataValidations>
  <pageMargins left="0.70866141732283472" right="0.70866141732283472" top="0.74803149606299213" bottom="0.74803149606299213" header="0.31496062992125984" footer="0.31496062992125984"/>
  <pageSetup paperSize="8" scale="27" fitToWidth="16" orientation="landscape" r:id="rId8"/>
  <headerFooter alignWithMargins="0"/>
  <colBreaks count="6" manualBreakCount="6">
    <brk id="36" max="1048575" man="1"/>
    <brk id="69" max="1048575" man="1"/>
    <brk id="102" max="1048575" man="1"/>
    <brk id="135" max="1048575" man="1"/>
    <brk id="168" max="1048575" man="1"/>
    <brk id="201" max="1048575" man="1"/>
  </colBreaks>
</worksheet>
</file>

<file path=xl/worksheets/sheet7.xml><?xml version="1.0" encoding="utf-8"?>
<worksheet xmlns="http://schemas.openxmlformats.org/spreadsheetml/2006/main" xmlns:r="http://schemas.openxmlformats.org/officeDocument/2006/relationships">
  <sheetPr enableFormatConditionsCalculation="0">
    <tabColor indexed="13"/>
    <pageSetUpPr fitToPage="1"/>
  </sheetPr>
  <dimension ref="A1"/>
  <sheetViews>
    <sheetView workbookViewId="0">
      <selection activeCell="G172" sqref="G172"/>
    </sheetView>
  </sheetViews>
  <sheetFormatPr defaultRowHeight="15"/>
  <sheetData/>
  <sheetProtection password="CA07" sheet="1"/>
  <customSheetViews>
    <customSheetView guid="{40F3301A-350B-4C91-8A86-FCF6B8B00353}" fitToPage="1">
      <selection activeCell="G172" sqref="G172"/>
      <pageMargins left="0.7" right="0.7" top="0.75" bottom="0.75" header="0.3" footer="0.3"/>
      <pageSetup paperSize="9" scale="27" orientation="portrait" r:id="rId1"/>
      <headerFooter alignWithMargins="0"/>
    </customSheetView>
    <customSheetView guid="{602C46CA-75E7-4764-8EAC-8D1F7A92EF25}" fitToPage="1">
      <selection activeCell="G172" sqref="G172"/>
      <pageMargins left="0.7" right="0.7" top="0.75" bottom="0.75" header="0.3" footer="0.3"/>
      <pageSetup paperSize="9" scale="27" orientation="portrait" r:id="rId2"/>
      <headerFooter alignWithMargins="0"/>
    </customSheetView>
    <customSheetView guid="{ABDB51C7-6D08-40F7-B6BE-16703804264F}" showPageBreaks="1" fitToPage="1" printArea="1" showRuler="0" topLeftCell="A143">
      <selection activeCell="G172" sqref="G172"/>
      <pageMargins left="0.7" right="0.7" top="0.75" bottom="0.75" header="0.3" footer="0.3"/>
      <pageSetup paperSize="9" scale="27" orientation="portrait" r:id="rId3"/>
      <headerFooter alignWithMargins="0"/>
    </customSheetView>
    <customSheetView guid="{7C8FB8B5-5EBC-470F-90AF-3696B4743E7A}" fitToPage="1">
      <selection activeCell="G172" sqref="G172"/>
      <pageMargins left="0.7" right="0.7" top="0.75" bottom="0.75" header="0.3" footer="0.3"/>
      <pageSetup paperSize="9" scale="27" orientation="portrait" r:id="rId4"/>
      <headerFooter alignWithMargins="0"/>
    </customSheetView>
    <customSheetView guid="{D8208DDB-97EB-4DC8-81A4-48BA925EBC49}" fitToPage="1">
      <selection activeCell="G172" sqref="G172"/>
      <pageMargins left="0.7" right="0.7" top="0.75" bottom="0.75" header="0.3" footer="0.3"/>
      <pageSetup paperSize="9" scale="27" orientation="portrait" r:id="rId5"/>
      <headerFooter alignWithMargins="0"/>
    </customSheetView>
    <customSheetView guid="{9F1F7529-1FF0-4D82-9EDA-00729703BE2B}" fitToPage="1">
      <selection activeCell="G172" sqref="G172"/>
      <pageMargins left="0.7" right="0.7" top="0.75" bottom="0.75" header="0.3" footer="0.3"/>
      <pageSetup paperSize="9" scale="27" orientation="portrait" r:id="rId6"/>
      <headerFooter alignWithMargins="0"/>
    </customSheetView>
    <customSheetView guid="{85DFE0C7-CF8F-4462-85BC-B49059D30F73}" fitToPage="1">
      <selection activeCell="G172" sqref="G172"/>
      <pageMargins left="0.7" right="0.7" top="0.75" bottom="0.75" header="0.3" footer="0.3"/>
      <pageSetup paperSize="9" scale="27" orientation="portrait" r:id="rId7"/>
      <headerFooter alignWithMargins="0"/>
    </customSheetView>
  </customSheetViews>
  <phoneticPr fontId="8" type="noConversion"/>
  <pageMargins left="0.7" right="0.7" top="0.75" bottom="0.75" header="0.3" footer="0.3"/>
  <pageSetup paperSize="9" scale="27" orientation="portrait" r:id="rId8"/>
  <headerFooter alignWithMargins="0"/>
  <drawing r:id="rId9"/>
</worksheet>
</file>

<file path=xl/worksheets/sheet8.xml><?xml version="1.0" encoding="utf-8"?>
<worksheet xmlns="http://schemas.openxmlformats.org/spreadsheetml/2006/main" xmlns:r="http://schemas.openxmlformats.org/officeDocument/2006/relationships">
  <sheetPr enableFormatConditionsCalculation="0">
    <tabColor indexed="31"/>
    <outlinePr applyStyles="1"/>
  </sheetPr>
  <dimension ref="A1:HZ82"/>
  <sheetViews>
    <sheetView showGridLines="0" topLeftCell="AH33" zoomScale="60" zoomScaleNormal="60" workbookViewId="0">
      <selection activeCell="AM78" sqref="AM78"/>
    </sheetView>
  </sheetViews>
  <sheetFormatPr defaultRowHeight="15" outlineLevelRow="1"/>
  <cols>
    <col min="1" max="1" width="11.85546875" customWidth="1"/>
    <col min="2" max="2" width="20.42578125" customWidth="1"/>
    <col min="3" max="3" width="28.5703125" style="29" customWidth="1"/>
    <col min="4" max="4" width="40.7109375" style="29" customWidth="1"/>
    <col min="5" max="6" width="40.7109375" customWidth="1"/>
    <col min="7" max="27" width="23.7109375" customWidth="1"/>
    <col min="28" max="28" width="23.7109375" style="29" customWidth="1"/>
    <col min="29" max="35" width="23.7109375" customWidth="1"/>
    <col min="36" max="36" width="23.7109375" style="29" customWidth="1"/>
    <col min="37" max="68" width="23.7109375" customWidth="1"/>
    <col min="69" max="69" width="23.7109375" style="29" customWidth="1"/>
    <col min="70" max="101" width="23.7109375" customWidth="1"/>
    <col min="102" max="102" width="23.7109375" style="29" customWidth="1"/>
    <col min="103" max="134" width="23.7109375" customWidth="1"/>
    <col min="135" max="135" width="23.7109375" style="29" customWidth="1"/>
    <col min="136" max="167" width="23.7109375" customWidth="1"/>
    <col min="168" max="168" width="23.7109375" style="29" customWidth="1"/>
    <col min="169" max="200" width="23.7109375" customWidth="1"/>
    <col min="201" max="201" width="23.7109375" style="29" customWidth="1"/>
    <col min="202" max="233" width="23.7109375" customWidth="1"/>
    <col min="234" max="234" width="23.7109375" style="29" customWidth="1"/>
  </cols>
  <sheetData>
    <row r="1" spans="1:234" ht="54" customHeight="1">
      <c r="A1" s="433" t="s">
        <v>662</v>
      </c>
      <c r="B1" s="434"/>
      <c r="C1" s="435"/>
      <c r="D1" s="371" t="s">
        <v>682</v>
      </c>
      <c r="E1" s="372"/>
      <c r="F1" s="372"/>
      <c r="G1" s="372"/>
      <c r="H1" s="372"/>
      <c r="I1" s="372"/>
      <c r="J1" s="372"/>
      <c r="K1" s="372"/>
      <c r="L1" s="372"/>
      <c r="M1" s="372"/>
      <c r="N1" s="372"/>
      <c r="O1" s="372"/>
      <c r="P1" s="372"/>
      <c r="Q1" s="372"/>
      <c r="R1" s="372"/>
      <c r="S1" s="372"/>
      <c r="T1" s="372"/>
      <c r="U1" s="372"/>
      <c r="V1" s="372"/>
      <c r="W1" s="372"/>
      <c r="X1" s="372"/>
      <c r="Y1" s="372"/>
      <c r="Z1" s="372"/>
      <c r="AA1" s="372"/>
      <c r="AB1" s="372"/>
      <c r="AC1" s="372"/>
      <c r="AD1" s="372"/>
      <c r="AE1" s="372"/>
      <c r="AF1" s="372"/>
      <c r="AG1" s="372"/>
      <c r="AH1" s="372"/>
      <c r="AI1" s="372"/>
      <c r="AJ1" s="373"/>
      <c r="AK1" s="371" t="s">
        <v>648</v>
      </c>
      <c r="AL1" s="372"/>
      <c r="AM1" s="372"/>
      <c r="AN1" s="372"/>
      <c r="AO1" s="372"/>
      <c r="AP1" s="372"/>
      <c r="AQ1" s="372"/>
      <c r="AR1" s="372"/>
      <c r="AS1" s="372"/>
      <c r="AT1" s="372"/>
      <c r="AU1" s="372"/>
      <c r="AV1" s="372"/>
      <c r="AW1" s="372"/>
      <c r="AX1" s="372"/>
      <c r="AY1" s="372"/>
      <c r="AZ1" s="372"/>
      <c r="BA1" s="372"/>
      <c r="BB1" s="372"/>
      <c r="BC1" s="372"/>
      <c r="BD1" s="372"/>
      <c r="BE1" s="372"/>
      <c r="BF1" s="372"/>
      <c r="BG1" s="372"/>
      <c r="BH1" s="372"/>
      <c r="BI1" s="372"/>
      <c r="BJ1" s="372"/>
      <c r="BK1" s="372"/>
      <c r="BL1" s="372"/>
      <c r="BM1" s="372"/>
      <c r="BN1" s="372"/>
      <c r="BO1" s="372"/>
      <c r="BP1" s="372"/>
      <c r="BQ1" s="373"/>
      <c r="BR1" s="371" t="s">
        <v>649</v>
      </c>
      <c r="BS1" s="372"/>
      <c r="BT1" s="372"/>
      <c r="BU1" s="372"/>
      <c r="BV1" s="372"/>
      <c r="BW1" s="372"/>
      <c r="BX1" s="372"/>
      <c r="BY1" s="372"/>
      <c r="BZ1" s="372"/>
      <c r="CA1" s="372"/>
      <c r="CB1" s="372"/>
      <c r="CC1" s="372"/>
      <c r="CD1" s="372"/>
      <c r="CE1" s="372"/>
      <c r="CF1" s="372"/>
      <c r="CG1" s="372"/>
      <c r="CH1" s="372"/>
      <c r="CI1" s="372"/>
      <c r="CJ1" s="372"/>
      <c r="CK1" s="372"/>
      <c r="CL1" s="372"/>
      <c r="CM1" s="372"/>
      <c r="CN1" s="372"/>
      <c r="CO1" s="372"/>
      <c r="CP1" s="372"/>
      <c r="CQ1" s="372"/>
      <c r="CR1" s="372"/>
      <c r="CS1" s="372"/>
      <c r="CT1" s="372"/>
      <c r="CU1" s="372"/>
      <c r="CV1" s="372"/>
      <c r="CW1" s="372"/>
      <c r="CX1" s="373"/>
      <c r="CY1" s="371" t="s">
        <v>650</v>
      </c>
      <c r="CZ1" s="372"/>
      <c r="DA1" s="372"/>
      <c r="DB1" s="372"/>
      <c r="DC1" s="372"/>
      <c r="DD1" s="372"/>
      <c r="DE1" s="372"/>
      <c r="DF1" s="372"/>
      <c r="DG1" s="372"/>
      <c r="DH1" s="372"/>
      <c r="DI1" s="372"/>
      <c r="DJ1" s="372"/>
      <c r="DK1" s="372"/>
      <c r="DL1" s="372"/>
      <c r="DM1" s="372"/>
      <c r="DN1" s="372"/>
      <c r="DO1" s="372"/>
      <c r="DP1" s="372"/>
      <c r="DQ1" s="372"/>
      <c r="DR1" s="372"/>
      <c r="DS1" s="372"/>
      <c r="DT1" s="372"/>
      <c r="DU1" s="372"/>
      <c r="DV1" s="372"/>
      <c r="DW1" s="372"/>
      <c r="DX1" s="372"/>
      <c r="DY1" s="372"/>
      <c r="DZ1" s="372"/>
      <c r="EA1" s="372"/>
      <c r="EB1" s="372"/>
      <c r="EC1" s="372"/>
      <c r="ED1" s="372"/>
      <c r="EE1" s="373"/>
      <c r="EF1" s="371" t="s">
        <v>651</v>
      </c>
      <c r="EG1" s="372"/>
      <c r="EH1" s="372"/>
      <c r="EI1" s="372"/>
      <c r="EJ1" s="372"/>
      <c r="EK1" s="372"/>
      <c r="EL1" s="372"/>
      <c r="EM1" s="372"/>
      <c r="EN1" s="372"/>
      <c r="EO1" s="372"/>
      <c r="EP1" s="372"/>
      <c r="EQ1" s="372"/>
      <c r="ER1" s="372"/>
      <c r="ES1" s="372"/>
      <c r="ET1" s="372"/>
      <c r="EU1" s="372"/>
      <c r="EV1" s="372"/>
      <c r="EW1" s="372"/>
      <c r="EX1" s="372"/>
      <c r="EY1" s="372"/>
      <c r="EZ1" s="372"/>
      <c r="FA1" s="372"/>
      <c r="FB1" s="372"/>
      <c r="FC1" s="372"/>
      <c r="FD1" s="372"/>
      <c r="FE1" s="372"/>
      <c r="FF1" s="372"/>
      <c r="FG1" s="372"/>
      <c r="FH1" s="372"/>
      <c r="FI1" s="372"/>
      <c r="FJ1" s="372"/>
      <c r="FK1" s="372"/>
      <c r="FL1" s="373"/>
      <c r="FM1" s="371" t="s">
        <v>652</v>
      </c>
      <c r="FN1" s="372"/>
      <c r="FO1" s="372"/>
      <c r="FP1" s="372"/>
      <c r="FQ1" s="372"/>
      <c r="FR1" s="372"/>
      <c r="FS1" s="372"/>
      <c r="FT1" s="372"/>
      <c r="FU1" s="372"/>
      <c r="FV1" s="372"/>
      <c r="FW1" s="372"/>
      <c r="FX1" s="372"/>
      <c r="FY1" s="372"/>
      <c r="FZ1" s="372"/>
      <c r="GA1" s="372"/>
      <c r="GB1" s="372"/>
      <c r="GC1" s="372"/>
      <c r="GD1" s="372"/>
      <c r="GE1" s="372"/>
      <c r="GF1" s="372"/>
      <c r="GG1" s="372"/>
      <c r="GH1" s="372"/>
      <c r="GI1" s="372"/>
      <c r="GJ1" s="372"/>
      <c r="GK1" s="372"/>
      <c r="GL1" s="372"/>
      <c r="GM1" s="372"/>
      <c r="GN1" s="372"/>
      <c r="GO1" s="372"/>
      <c r="GP1" s="372"/>
      <c r="GQ1" s="372"/>
      <c r="GR1" s="372"/>
      <c r="GS1" s="373"/>
      <c r="GT1" s="371" t="s">
        <v>653</v>
      </c>
      <c r="GU1" s="372"/>
      <c r="GV1" s="372"/>
      <c r="GW1" s="372"/>
      <c r="GX1" s="372"/>
      <c r="GY1" s="372"/>
      <c r="GZ1" s="372"/>
      <c r="HA1" s="372"/>
      <c r="HB1" s="372"/>
      <c r="HC1" s="372"/>
      <c r="HD1" s="372"/>
      <c r="HE1" s="372"/>
      <c r="HF1" s="372"/>
      <c r="HG1" s="372"/>
      <c r="HH1" s="372"/>
      <c r="HI1" s="372"/>
      <c r="HJ1" s="372"/>
      <c r="HK1" s="372"/>
      <c r="HL1" s="372"/>
      <c r="HM1" s="372"/>
      <c r="HN1" s="372"/>
      <c r="HO1" s="372"/>
      <c r="HP1" s="372"/>
      <c r="HQ1" s="372"/>
      <c r="HR1" s="372"/>
      <c r="HS1" s="372"/>
      <c r="HT1" s="372"/>
      <c r="HU1" s="372"/>
      <c r="HV1" s="372"/>
      <c r="HW1" s="372"/>
      <c r="HX1" s="372"/>
      <c r="HY1" s="372"/>
      <c r="HZ1" s="373"/>
    </row>
    <row r="2" spans="1:234" ht="20.100000000000001" customHeight="1">
      <c r="A2" s="450" t="s">
        <v>687</v>
      </c>
      <c r="B2" s="451"/>
      <c r="C2" s="452"/>
      <c r="D2" s="374"/>
      <c r="E2" s="375"/>
      <c r="F2" s="375"/>
      <c r="G2" s="375"/>
      <c r="H2" s="375"/>
      <c r="I2" s="375"/>
      <c r="J2" s="375"/>
      <c r="K2" s="375"/>
      <c r="L2" s="375"/>
      <c r="M2" s="375"/>
      <c r="N2" s="375"/>
      <c r="O2" s="375"/>
      <c r="P2" s="375"/>
      <c r="Q2" s="375"/>
      <c r="R2" s="375"/>
      <c r="S2" s="375"/>
      <c r="T2" s="375"/>
      <c r="U2" s="375"/>
      <c r="V2" s="375"/>
      <c r="W2" s="375"/>
      <c r="X2" s="375"/>
      <c r="Y2" s="375"/>
      <c r="Z2" s="375"/>
      <c r="AA2" s="375"/>
      <c r="AB2" s="375"/>
      <c r="AC2" s="375"/>
      <c r="AD2" s="375"/>
      <c r="AE2" s="375"/>
      <c r="AF2" s="375"/>
      <c r="AG2" s="375"/>
      <c r="AH2" s="375"/>
      <c r="AI2" s="375"/>
      <c r="AJ2" s="376"/>
      <c r="AK2" s="374"/>
      <c r="AL2" s="375"/>
      <c r="AM2" s="375"/>
      <c r="AN2" s="375"/>
      <c r="AO2" s="375"/>
      <c r="AP2" s="375"/>
      <c r="AQ2" s="375"/>
      <c r="AR2" s="375"/>
      <c r="AS2" s="375"/>
      <c r="AT2" s="375"/>
      <c r="AU2" s="375"/>
      <c r="AV2" s="375"/>
      <c r="AW2" s="375"/>
      <c r="AX2" s="375"/>
      <c r="AY2" s="375"/>
      <c r="AZ2" s="375"/>
      <c r="BA2" s="375"/>
      <c r="BB2" s="375"/>
      <c r="BC2" s="375"/>
      <c r="BD2" s="375"/>
      <c r="BE2" s="375"/>
      <c r="BF2" s="375"/>
      <c r="BG2" s="375"/>
      <c r="BH2" s="375"/>
      <c r="BI2" s="375"/>
      <c r="BJ2" s="375"/>
      <c r="BK2" s="375"/>
      <c r="BL2" s="375"/>
      <c r="BM2" s="375"/>
      <c r="BN2" s="375"/>
      <c r="BO2" s="375"/>
      <c r="BP2" s="375"/>
      <c r="BQ2" s="376"/>
      <c r="BR2" s="374"/>
      <c r="BS2" s="375"/>
      <c r="BT2" s="375"/>
      <c r="BU2" s="375"/>
      <c r="BV2" s="375"/>
      <c r="BW2" s="375"/>
      <c r="BX2" s="375"/>
      <c r="BY2" s="375"/>
      <c r="BZ2" s="375"/>
      <c r="CA2" s="375"/>
      <c r="CB2" s="375"/>
      <c r="CC2" s="375"/>
      <c r="CD2" s="375"/>
      <c r="CE2" s="375"/>
      <c r="CF2" s="375"/>
      <c r="CG2" s="375"/>
      <c r="CH2" s="375"/>
      <c r="CI2" s="375"/>
      <c r="CJ2" s="375"/>
      <c r="CK2" s="375"/>
      <c r="CL2" s="375"/>
      <c r="CM2" s="375"/>
      <c r="CN2" s="375"/>
      <c r="CO2" s="375"/>
      <c r="CP2" s="375"/>
      <c r="CQ2" s="375"/>
      <c r="CR2" s="375"/>
      <c r="CS2" s="375"/>
      <c r="CT2" s="375"/>
      <c r="CU2" s="375"/>
      <c r="CV2" s="375"/>
      <c r="CW2" s="375"/>
      <c r="CX2" s="376"/>
      <c r="CY2" s="374"/>
      <c r="CZ2" s="375"/>
      <c r="DA2" s="375"/>
      <c r="DB2" s="375"/>
      <c r="DC2" s="375"/>
      <c r="DD2" s="375"/>
      <c r="DE2" s="375"/>
      <c r="DF2" s="375"/>
      <c r="DG2" s="375"/>
      <c r="DH2" s="375"/>
      <c r="DI2" s="375"/>
      <c r="DJ2" s="375"/>
      <c r="DK2" s="375"/>
      <c r="DL2" s="375"/>
      <c r="DM2" s="375"/>
      <c r="DN2" s="375"/>
      <c r="DO2" s="375"/>
      <c r="DP2" s="375"/>
      <c r="DQ2" s="375"/>
      <c r="DR2" s="375"/>
      <c r="DS2" s="375"/>
      <c r="DT2" s="375"/>
      <c r="DU2" s="375"/>
      <c r="DV2" s="375"/>
      <c r="DW2" s="375"/>
      <c r="DX2" s="375"/>
      <c r="DY2" s="375"/>
      <c r="DZ2" s="375"/>
      <c r="EA2" s="375"/>
      <c r="EB2" s="375"/>
      <c r="EC2" s="375"/>
      <c r="ED2" s="375"/>
      <c r="EE2" s="376"/>
      <c r="EF2" s="374"/>
      <c r="EG2" s="375"/>
      <c r="EH2" s="375"/>
      <c r="EI2" s="375"/>
      <c r="EJ2" s="375"/>
      <c r="EK2" s="375"/>
      <c r="EL2" s="375"/>
      <c r="EM2" s="375"/>
      <c r="EN2" s="375"/>
      <c r="EO2" s="375"/>
      <c r="EP2" s="375"/>
      <c r="EQ2" s="375"/>
      <c r="ER2" s="375"/>
      <c r="ES2" s="375"/>
      <c r="ET2" s="375"/>
      <c r="EU2" s="375"/>
      <c r="EV2" s="375"/>
      <c r="EW2" s="375"/>
      <c r="EX2" s="375"/>
      <c r="EY2" s="375"/>
      <c r="EZ2" s="375"/>
      <c r="FA2" s="375"/>
      <c r="FB2" s="375"/>
      <c r="FC2" s="375"/>
      <c r="FD2" s="375"/>
      <c r="FE2" s="375"/>
      <c r="FF2" s="375"/>
      <c r="FG2" s="375"/>
      <c r="FH2" s="375"/>
      <c r="FI2" s="375"/>
      <c r="FJ2" s="375"/>
      <c r="FK2" s="375"/>
      <c r="FL2" s="376"/>
      <c r="FM2" s="374"/>
      <c r="FN2" s="375"/>
      <c r="FO2" s="375"/>
      <c r="FP2" s="375"/>
      <c r="FQ2" s="375"/>
      <c r="FR2" s="375"/>
      <c r="FS2" s="375"/>
      <c r="FT2" s="375"/>
      <c r="FU2" s="375"/>
      <c r="FV2" s="375"/>
      <c r="FW2" s="375"/>
      <c r="FX2" s="375"/>
      <c r="FY2" s="375"/>
      <c r="FZ2" s="375"/>
      <c r="GA2" s="375"/>
      <c r="GB2" s="375"/>
      <c r="GC2" s="375"/>
      <c r="GD2" s="375"/>
      <c r="GE2" s="375"/>
      <c r="GF2" s="375"/>
      <c r="GG2" s="375"/>
      <c r="GH2" s="375"/>
      <c r="GI2" s="375"/>
      <c r="GJ2" s="375"/>
      <c r="GK2" s="375"/>
      <c r="GL2" s="375"/>
      <c r="GM2" s="375"/>
      <c r="GN2" s="375"/>
      <c r="GO2" s="375"/>
      <c r="GP2" s="375"/>
      <c r="GQ2" s="375"/>
      <c r="GR2" s="375"/>
      <c r="GS2" s="376"/>
      <c r="GT2" s="374"/>
      <c r="GU2" s="375"/>
      <c r="GV2" s="375"/>
      <c r="GW2" s="375"/>
      <c r="GX2" s="375"/>
      <c r="GY2" s="375"/>
      <c r="GZ2" s="375"/>
      <c r="HA2" s="375"/>
      <c r="HB2" s="375"/>
      <c r="HC2" s="375"/>
      <c r="HD2" s="375"/>
      <c r="HE2" s="375"/>
      <c r="HF2" s="375"/>
      <c r="HG2" s="375"/>
      <c r="HH2" s="375"/>
      <c r="HI2" s="375"/>
      <c r="HJ2" s="375"/>
      <c r="HK2" s="375"/>
      <c r="HL2" s="375"/>
      <c r="HM2" s="375"/>
      <c r="HN2" s="375"/>
      <c r="HO2" s="375"/>
      <c r="HP2" s="375"/>
      <c r="HQ2" s="375"/>
      <c r="HR2" s="375"/>
      <c r="HS2" s="375"/>
      <c r="HT2" s="375"/>
      <c r="HU2" s="375"/>
      <c r="HV2" s="375"/>
      <c r="HW2" s="375"/>
      <c r="HX2" s="375"/>
      <c r="HY2" s="375"/>
      <c r="HZ2" s="376"/>
    </row>
    <row r="3" spans="1:234" ht="50.1" customHeight="1">
      <c r="A3" s="484" t="s">
        <v>3578</v>
      </c>
      <c r="B3" s="485"/>
      <c r="C3" s="168" t="s">
        <v>3574</v>
      </c>
      <c r="D3" s="374"/>
      <c r="E3" s="375"/>
      <c r="F3" s="375"/>
      <c r="G3" s="375"/>
      <c r="H3" s="375"/>
      <c r="I3" s="375"/>
      <c r="J3" s="375"/>
      <c r="K3" s="375"/>
      <c r="L3" s="375"/>
      <c r="M3" s="375"/>
      <c r="N3" s="375"/>
      <c r="O3" s="375"/>
      <c r="P3" s="375"/>
      <c r="Q3" s="375"/>
      <c r="R3" s="375"/>
      <c r="S3" s="375"/>
      <c r="T3" s="375"/>
      <c r="U3" s="375"/>
      <c r="V3" s="375"/>
      <c r="W3" s="375"/>
      <c r="X3" s="375"/>
      <c r="Y3" s="375"/>
      <c r="Z3" s="375"/>
      <c r="AA3" s="375"/>
      <c r="AB3" s="375"/>
      <c r="AC3" s="375"/>
      <c r="AD3" s="375"/>
      <c r="AE3" s="375"/>
      <c r="AF3" s="375"/>
      <c r="AG3" s="375"/>
      <c r="AH3" s="375"/>
      <c r="AI3" s="375"/>
      <c r="AJ3" s="376"/>
      <c r="AK3" s="374"/>
      <c r="AL3" s="375"/>
      <c r="AM3" s="375"/>
      <c r="AN3" s="375"/>
      <c r="AO3" s="375"/>
      <c r="AP3" s="375"/>
      <c r="AQ3" s="375"/>
      <c r="AR3" s="375"/>
      <c r="AS3" s="375"/>
      <c r="AT3" s="375"/>
      <c r="AU3" s="375"/>
      <c r="AV3" s="375"/>
      <c r="AW3" s="375"/>
      <c r="AX3" s="375"/>
      <c r="AY3" s="375"/>
      <c r="AZ3" s="375"/>
      <c r="BA3" s="375"/>
      <c r="BB3" s="375"/>
      <c r="BC3" s="375"/>
      <c r="BD3" s="375"/>
      <c r="BE3" s="375"/>
      <c r="BF3" s="375"/>
      <c r="BG3" s="375"/>
      <c r="BH3" s="375"/>
      <c r="BI3" s="375"/>
      <c r="BJ3" s="375"/>
      <c r="BK3" s="375"/>
      <c r="BL3" s="375"/>
      <c r="BM3" s="375"/>
      <c r="BN3" s="375"/>
      <c r="BO3" s="375"/>
      <c r="BP3" s="375"/>
      <c r="BQ3" s="376"/>
      <c r="BR3" s="374"/>
      <c r="BS3" s="375"/>
      <c r="BT3" s="375"/>
      <c r="BU3" s="375"/>
      <c r="BV3" s="375"/>
      <c r="BW3" s="375"/>
      <c r="BX3" s="375"/>
      <c r="BY3" s="375"/>
      <c r="BZ3" s="375"/>
      <c r="CA3" s="375"/>
      <c r="CB3" s="375"/>
      <c r="CC3" s="375"/>
      <c r="CD3" s="375"/>
      <c r="CE3" s="375"/>
      <c r="CF3" s="375"/>
      <c r="CG3" s="375"/>
      <c r="CH3" s="375"/>
      <c r="CI3" s="375"/>
      <c r="CJ3" s="375"/>
      <c r="CK3" s="375"/>
      <c r="CL3" s="375"/>
      <c r="CM3" s="375"/>
      <c r="CN3" s="375"/>
      <c r="CO3" s="375"/>
      <c r="CP3" s="375"/>
      <c r="CQ3" s="375"/>
      <c r="CR3" s="375"/>
      <c r="CS3" s="375"/>
      <c r="CT3" s="375"/>
      <c r="CU3" s="375"/>
      <c r="CV3" s="375"/>
      <c r="CW3" s="375"/>
      <c r="CX3" s="376"/>
      <c r="CY3" s="374"/>
      <c r="CZ3" s="375"/>
      <c r="DA3" s="375"/>
      <c r="DB3" s="375"/>
      <c r="DC3" s="375"/>
      <c r="DD3" s="375"/>
      <c r="DE3" s="375"/>
      <c r="DF3" s="375"/>
      <c r="DG3" s="375"/>
      <c r="DH3" s="375"/>
      <c r="DI3" s="375"/>
      <c r="DJ3" s="375"/>
      <c r="DK3" s="375"/>
      <c r="DL3" s="375"/>
      <c r="DM3" s="375"/>
      <c r="DN3" s="375"/>
      <c r="DO3" s="375"/>
      <c r="DP3" s="375"/>
      <c r="DQ3" s="375"/>
      <c r="DR3" s="375"/>
      <c r="DS3" s="375"/>
      <c r="DT3" s="375"/>
      <c r="DU3" s="375"/>
      <c r="DV3" s="375"/>
      <c r="DW3" s="375"/>
      <c r="DX3" s="375"/>
      <c r="DY3" s="375"/>
      <c r="DZ3" s="375"/>
      <c r="EA3" s="375"/>
      <c r="EB3" s="375"/>
      <c r="EC3" s="375"/>
      <c r="ED3" s="375"/>
      <c r="EE3" s="376"/>
      <c r="EF3" s="374"/>
      <c r="EG3" s="375"/>
      <c r="EH3" s="375"/>
      <c r="EI3" s="375"/>
      <c r="EJ3" s="375"/>
      <c r="EK3" s="375"/>
      <c r="EL3" s="375"/>
      <c r="EM3" s="375"/>
      <c r="EN3" s="375"/>
      <c r="EO3" s="375"/>
      <c r="EP3" s="375"/>
      <c r="EQ3" s="375"/>
      <c r="ER3" s="375"/>
      <c r="ES3" s="375"/>
      <c r="ET3" s="375"/>
      <c r="EU3" s="375"/>
      <c r="EV3" s="375"/>
      <c r="EW3" s="375"/>
      <c r="EX3" s="375"/>
      <c r="EY3" s="375"/>
      <c r="EZ3" s="375"/>
      <c r="FA3" s="375"/>
      <c r="FB3" s="375"/>
      <c r="FC3" s="375"/>
      <c r="FD3" s="375"/>
      <c r="FE3" s="375"/>
      <c r="FF3" s="375"/>
      <c r="FG3" s="375"/>
      <c r="FH3" s="375"/>
      <c r="FI3" s="375"/>
      <c r="FJ3" s="375"/>
      <c r="FK3" s="375"/>
      <c r="FL3" s="376"/>
      <c r="FM3" s="374"/>
      <c r="FN3" s="375"/>
      <c r="FO3" s="375"/>
      <c r="FP3" s="375"/>
      <c r="FQ3" s="375"/>
      <c r="FR3" s="375"/>
      <c r="FS3" s="375"/>
      <c r="FT3" s="375"/>
      <c r="FU3" s="375"/>
      <c r="FV3" s="375"/>
      <c r="FW3" s="375"/>
      <c r="FX3" s="375"/>
      <c r="FY3" s="375"/>
      <c r="FZ3" s="375"/>
      <c r="GA3" s="375"/>
      <c r="GB3" s="375"/>
      <c r="GC3" s="375"/>
      <c r="GD3" s="375"/>
      <c r="GE3" s="375"/>
      <c r="GF3" s="375"/>
      <c r="GG3" s="375"/>
      <c r="GH3" s="375"/>
      <c r="GI3" s="375"/>
      <c r="GJ3" s="375"/>
      <c r="GK3" s="375"/>
      <c r="GL3" s="375"/>
      <c r="GM3" s="375"/>
      <c r="GN3" s="375"/>
      <c r="GO3" s="375"/>
      <c r="GP3" s="375"/>
      <c r="GQ3" s="375"/>
      <c r="GR3" s="375"/>
      <c r="GS3" s="376"/>
      <c r="GT3" s="374"/>
      <c r="GU3" s="375"/>
      <c r="GV3" s="375"/>
      <c r="GW3" s="375"/>
      <c r="GX3" s="375"/>
      <c r="GY3" s="375"/>
      <c r="GZ3" s="375"/>
      <c r="HA3" s="375"/>
      <c r="HB3" s="375"/>
      <c r="HC3" s="375"/>
      <c r="HD3" s="375"/>
      <c r="HE3" s="375"/>
      <c r="HF3" s="375"/>
      <c r="HG3" s="375"/>
      <c r="HH3" s="375"/>
      <c r="HI3" s="375"/>
      <c r="HJ3" s="375"/>
      <c r="HK3" s="375"/>
      <c r="HL3" s="375"/>
      <c r="HM3" s="375"/>
      <c r="HN3" s="375"/>
      <c r="HO3" s="375"/>
      <c r="HP3" s="375"/>
      <c r="HQ3" s="375"/>
      <c r="HR3" s="375"/>
      <c r="HS3" s="375"/>
      <c r="HT3" s="375"/>
      <c r="HU3" s="375"/>
      <c r="HV3" s="375"/>
      <c r="HW3" s="375"/>
      <c r="HX3" s="375"/>
      <c r="HY3" s="375"/>
      <c r="HZ3" s="376"/>
    </row>
    <row r="4" spans="1:234" ht="50.1" customHeight="1">
      <c r="A4" s="486" t="s">
        <v>3570</v>
      </c>
      <c r="B4" s="487"/>
      <c r="C4" s="199" t="s">
        <v>2948</v>
      </c>
      <c r="D4" s="374"/>
      <c r="E4" s="375"/>
      <c r="F4" s="375"/>
      <c r="G4" s="375"/>
      <c r="H4" s="375"/>
      <c r="I4" s="375"/>
      <c r="J4" s="375"/>
      <c r="K4" s="375"/>
      <c r="L4" s="375"/>
      <c r="M4" s="375"/>
      <c r="N4" s="375"/>
      <c r="O4" s="375"/>
      <c r="P4" s="375"/>
      <c r="Q4" s="375"/>
      <c r="R4" s="375"/>
      <c r="S4" s="375"/>
      <c r="T4" s="375"/>
      <c r="U4" s="375"/>
      <c r="V4" s="375"/>
      <c r="W4" s="375"/>
      <c r="X4" s="375"/>
      <c r="Y4" s="375"/>
      <c r="Z4" s="375"/>
      <c r="AA4" s="375"/>
      <c r="AB4" s="375"/>
      <c r="AC4" s="375"/>
      <c r="AD4" s="375"/>
      <c r="AE4" s="375"/>
      <c r="AF4" s="375"/>
      <c r="AG4" s="375"/>
      <c r="AH4" s="375"/>
      <c r="AI4" s="375"/>
      <c r="AJ4" s="376"/>
      <c r="AK4" s="374"/>
      <c r="AL4" s="375"/>
      <c r="AM4" s="375"/>
      <c r="AN4" s="375"/>
      <c r="AO4" s="375"/>
      <c r="AP4" s="375"/>
      <c r="AQ4" s="375"/>
      <c r="AR4" s="375"/>
      <c r="AS4" s="375"/>
      <c r="AT4" s="375"/>
      <c r="AU4" s="375"/>
      <c r="AV4" s="375"/>
      <c r="AW4" s="375"/>
      <c r="AX4" s="375"/>
      <c r="AY4" s="375"/>
      <c r="AZ4" s="375"/>
      <c r="BA4" s="375"/>
      <c r="BB4" s="375"/>
      <c r="BC4" s="375"/>
      <c r="BD4" s="375"/>
      <c r="BE4" s="375"/>
      <c r="BF4" s="375"/>
      <c r="BG4" s="375"/>
      <c r="BH4" s="375"/>
      <c r="BI4" s="375"/>
      <c r="BJ4" s="375"/>
      <c r="BK4" s="375"/>
      <c r="BL4" s="375"/>
      <c r="BM4" s="375"/>
      <c r="BN4" s="375"/>
      <c r="BO4" s="375"/>
      <c r="BP4" s="375"/>
      <c r="BQ4" s="376"/>
      <c r="BR4" s="374"/>
      <c r="BS4" s="375"/>
      <c r="BT4" s="375"/>
      <c r="BU4" s="375"/>
      <c r="BV4" s="375"/>
      <c r="BW4" s="375"/>
      <c r="BX4" s="375"/>
      <c r="BY4" s="375"/>
      <c r="BZ4" s="375"/>
      <c r="CA4" s="375"/>
      <c r="CB4" s="375"/>
      <c r="CC4" s="375"/>
      <c r="CD4" s="375"/>
      <c r="CE4" s="375"/>
      <c r="CF4" s="375"/>
      <c r="CG4" s="375"/>
      <c r="CH4" s="375"/>
      <c r="CI4" s="375"/>
      <c r="CJ4" s="375"/>
      <c r="CK4" s="375"/>
      <c r="CL4" s="375"/>
      <c r="CM4" s="375"/>
      <c r="CN4" s="375"/>
      <c r="CO4" s="375"/>
      <c r="CP4" s="375"/>
      <c r="CQ4" s="375"/>
      <c r="CR4" s="375"/>
      <c r="CS4" s="375"/>
      <c r="CT4" s="375"/>
      <c r="CU4" s="375"/>
      <c r="CV4" s="375"/>
      <c r="CW4" s="375"/>
      <c r="CX4" s="376"/>
      <c r="CY4" s="374"/>
      <c r="CZ4" s="375"/>
      <c r="DA4" s="375"/>
      <c r="DB4" s="375"/>
      <c r="DC4" s="375"/>
      <c r="DD4" s="375"/>
      <c r="DE4" s="375"/>
      <c r="DF4" s="375"/>
      <c r="DG4" s="375"/>
      <c r="DH4" s="375"/>
      <c r="DI4" s="375"/>
      <c r="DJ4" s="375"/>
      <c r="DK4" s="375"/>
      <c r="DL4" s="375"/>
      <c r="DM4" s="375"/>
      <c r="DN4" s="375"/>
      <c r="DO4" s="375"/>
      <c r="DP4" s="375"/>
      <c r="DQ4" s="375"/>
      <c r="DR4" s="375"/>
      <c r="DS4" s="375"/>
      <c r="DT4" s="375"/>
      <c r="DU4" s="375"/>
      <c r="DV4" s="375"/>
      <c r="DW4" s="375"/>
      <c r="DX4" s="375"/>
      <c r="DY4" s="375"/>
      <c r="DZ4" s="375"/>
      <c r="EA4" s="375"/>
      <c r="EB4" s="375"/>
      <c r="EC4" s="375"/>
      <c r="ED4" s="375"/>
      <c r="EE4" s="376"/>
      <c r="EF4" s="374"/>
      <c r="EG4" s="375"/>
      <c r="EH4" s="375"/>
      <c r="EI4" s="375"/>
      <c r="EJ4" s="375"/>
      <c r="EK4" s="375"/>
      <c r="EL4" s="375"/>
      <c r="EM4" s="375"/>
      <c r="EN4" s="375"/>
      <c r="EO4" s="375"/>
      <c r="EP4" s="375"/>
      <c r="EQ4" s="375"/>
      <c r="ER4" s="375"/>
      <c r="ES4" s="375"/>
      <c r="ET4" s="375"/>
      <c r="EU4" s="375"/>
      <c r="EV4" s="375"/>
      <c r="EW4" s="375"/>
      <c r="EX4" s="375"/>
      <c r="EY4" s="375"/>
      <c r="EZ4" s="375"/>
      <c r="FA4" s="375"/>
      <c r="FB4" s="375"/>
      <c r="FC4" s="375"/>
      <c r="FD4" s="375"/>
      <c r="FE4" s="375"/>
      <c r="FF4" s="375"/>
      <c r="FG4" s="375"/>
      <c r="FH4" s="375"/>
      <c r="FI4" s="375"/>
      <c r="FJ4" s="375"/>
      <c r="FK4" s="375"/>
      <c r="FL4" s="376"/>
      <c r="FM4" s="374"/>
      <c r="FN4" s="375"/>
      <c r="FO4" s="375"/>
      <c r="FP4" s="375"/>
      <c r="FQ4" s="375"/>
      <c r="FR4" s="375"/>
      <c r="FS4" s="375"/>
      <c r="FT4" s="375"/>
      <c r="FU4" s="375"/>
      <c r="FV4" s="375"/>
      <c r="FW4" s="375"/>
      <c r="FX4" s="375"/>
      <c r="FY4" s="375"/>
      <c r="FZ4" s="375"/>
      <c r="GA4" s="375"/>
      <c r="GB4" s="375"/>
      <c r="GC4" s="375"/>
      <c r="GD4" s="375"/>
      <c r="GE4" s="375"/>
      <c r="GF4" s="375"/>
      <c r="GG4" s="375"/>
      <c r="GH4" s="375"/>
      <c r="GI4" s="375"/>
      <c r="GJ4" s="375"/>
      <c r="GK4" s="375"/>
      <c r="GL4" s="375"/>
      <c r="GM4" s="375"/>
      <c r="GN4" s="375"/>
      <c r="GO4" s="375"/>
      <c r="GP4" s="375"/>
      <c r="GQ4" s="375"/>
      <c r="GR4" s="375"/>
      <c r="GS4" s="376"/>
      <c r="GT4" s="374"/>
      <c r="GU4" s="375"/>
      <c r="GV4" s="375"/>
      <c r="GW4" s="375"/>
      <c r="GX4" s="375"/>
      <c r="GY4" s="375"/>
      <c r="GZ4" s="375"/>
      <c r="HA4" s="375"/>
      <c r="HB4" s="375"/>
      <c r="HC4" s="375"/>
      <c r="HD4" s="375"/>
      <c r="HE4" s="375"/>
      <c r="HF4" s="375"/>
      <c r="HG4" s="375"/>
      <c r="HH4" s="375"/>
      <c r="HI4" s="375"/>
      <c r="HJ4" s="375"/>
      <c r="HK4" s="375"/>
      <c r="HL4" s="375"/>
      <c r="HM4" s="375"/>
      <c r="HN4" s="375"/>
      <c r="HO4" s="375"/>
      <c r="HP4" s="375"/>
      <c r="HQ4" s="375"/>
      <c r="HR4" s="375"/>
      <c r="HS4" s="375"/>
      <c r="HT4" s="375"/>
      <c r="HU4" s="375"/>
      <c r="HV4" s="375"/>
      <c r="HW4" s="375"/>
      <c r="HX4" s="375"/>
      <c r="HY4" s="375"/>
      <c r="HZ4" s="376"/>
    </row>
    <row r="5" spans="1:234" ht="50.1" customHeight="1">
      <c r="A5" s="448" t="s">
        <v>55</v>
      </c>
      <c r="B5" s="449"/>
      <c r="C5" s="169">
        <v>4</v>
      </c>
      <c r="D5" s="374"/>
      <c r="E5" s="375"/>
      <c r="F5" s="375"/>
      <c r="G5" s="375"/>
      <c r="H5" s="375"/>
      <c r="I5" s="375"/>
      <c r="J5" s="375"/>
      <c r="K5" s="375"/>
      <c r="L5" s="375"/>
      <c r="M5" s="375"/>
      <c r="N5" s="375"/>
      <c r="O5" s="375"/>
      <c r="P5" s="375"/>
      <c r="Q5" s="375"/>
      <c r="R5" s="375"/>
      <c r="S5" s="375"/>
      <c r="T5" s="375"/>
      <c r="U5" s="375"/>
      <c r="V5" s="375"/>
      <c r="W5" s="375"/>
      <c r="X5" s="375"/>
      <c r="Y5" s="375"/>
      <c r="Z5" s="375"/>
      <c r="AA5" s="375"/>
      <c r="AB5" s="375"/>
      <c r="AC5" s="375"/>
      <c r="AD5" s="375"/>
      <c r="AE5" s="375"/>
      <c r="AF5" s="375"/>
      <c r="AG5" s="375"/>
      <c r="AH5" s="375"/>
      <c r="AI5" s="375"/>
      <c r="AJ5" s="376"/>
      <c r="AK5" s="374"/>
      <c r="AL5" s="375"/>
      <c r="AM5" s="375"/>
      <c r="AN5" s="375"/>
      <c r="AO5" s="375"/>
      <c r="AP5" s="375"/>
      <c r="AQ5" s="375"/>
      <c r="AR5" s="375"/>
      <c r="AS5" s="375"/>
      <c r="AT5" s="375"/>
      <c r="AU5" s="375"/>
      <c r="AV5" s="375"/>
      <c r="AW5" s="375"/>
      <c r="AX5" s="375"/>
      <c r="AY5" s="375"/>
      <c r="AZ5" s="375"/>
      <c r="BA5" s="375"/>
      <c r="BB5" s="375"/>
      <c r="BC5" s="375"/>
      <c r="BD5" s="375"/>
      <c r="BE5" s="375"/>
      <c r="BF5" s="375"/>
      <c r="BG5" s="375"/>
      <c r="BH5" s="375"/>
      <c r="BI5" s="375"/>
      <c r="BJ5" s="375"/>
      <c r="BK5" s="375"/>
      <c r="BL5" s="375"/>
      <c r="BM5" s="375"/>
      <c r="BN5" s="375"/>
      <c r="BO5" s="375"/>
      <c r="BP5" s="375"/>
      <c r="BQ5" s="376"/>
      <c r="BR5" s="374"/>
      <c r="BS5" s="375"/>
      <c r="BT5" s="375"/>
      <c r="BU5" s="375"/>
      <c r="BV5" s="375"/>
      <c r="BW5" s="375"/>
      <c r="BX5" s="375"/>
      <c r="BY5" s="375"/>
      <c r="BZ5" s="375"/>
      <c r="CA5" s="375"/>
      <c r="CB5" s="375"/>
      <c r="CC5" s="375"/>
      <c r="CD5" s="375"/>
      <c r="CE5" s="375"/>
      <c r="CF5" s="375"/>
      <c r="CG5" s="375"/>
      <c r="CH5" s="375"/>
      <c r="CI5" s="375"/>
      <c r="CJ5" s="375"/>
      <c r="CK5" s="375"/>
      <c r="CL5" s="375"/>
      <c r="CM5" s="375"/>
      <c r="CN5" s="375"/>
      <c r="CO5" s="375"/>
      <c r="CP5" s="375"/>
      <c r="CQ5" s="375"/>
      <c r="CR5" s="375"/>
      <c r="CS5" s="375"/>
      <c r="CT5" s="375"/>
      <c r="CU5" s="375"/>
      <c r="CV5" s="375"/>
      <c r="CW5" s="375"/>
      <c r="CX5" s="376"/>
      <c r="CY5" s="374"/>
      <c r="CZ5" s="375"/>
      <c r="DA5" s="375"/>
      <c r="DB5" s="375"/>
      <c r="DC5" s="375"/>
      <c r="DD5" s="375"/>
      <c r="DE5" s="375"/>
      <c r="DF5" s="375"/>
      <c r="DG5" s="375"/>
      <c r="DH5" s="375"/>
      <c r="DI5" s="375"/>
      <c r="DJ5" s="375"/>
      <c r="DK5" s="375"/>
      <c r="DL5" s="375"/>
      <c r="DM5" s="375"/>
      <c r="DN5" s="375"/>
      <c r="DO5" s="375"/>
      <c r="DP5" s="375"/>
      <c r="DQ5" s="375"/>
      <c r="DR5" s="375"/>
      <c r="DS5" s="375"/>
      <c r="DT5" s="375"/>
      <c r="DU5" s="375"/>
      <c r="DV5" s="375"/>
      <c r="DW5" s="375"/>
      <c r="DX5" s="375"/>
      <c r="DY5" s="375"/>
      <c r="DZ5" s="375"/>
      <c r="EA5" s="375"/>
      <c r="EB5" s="375"/>
      <c r="EC5" s="375"/>
      <c r="ED5" s="375"/>
      <c r="EE5" s="376"/>
      <c r="EF5" s="374"/>
      <c r="EG5" s="375"/>
      <c r="EH5" s="375"/>
      <c r="EI5" s="375"/>
      <c r="EJ5" s="375"/>
      <c r="EK5" s="375"/>
      <c r="EL5" s="375"/>
      <c r="EM5" s="375"/>
      <c r="EN5" s="375"/>
      <c r="EO5" s="375"/>
      <c r="EP5" s="375"/>
      <c r="EQ5" s="375"/>
      <c r="ER5" s="375"/>
      <c r="ES5" s="375"/>
      <c r="ET5" s="375"/>
      <c r="EU5" s="375"/>
      <c r="EV5" s="375"/>
      <c r="EW5" s="375"/>
      <c r="EX5" s="375"/>
      <c r="EY5" s="375"/>
      <c r="EZ5" s="375"/>
      <c r="FA5" s="375"/>
      <c r="FB5" s="375"/>
      <c r="FC5" s="375"/>
      <c r="FD5" s="375"/>
      <c r="FE5" s="375"/>
      <c r="FF5" s="375"/>
      <c r="FG5" s="375"/>
      <c r="FH5" s="375"/>
      <c r="FI5" s="375"/>
      <c r="FJ5" s="375"/>
      <c r="FK5" s="375"/>
      <c r="FL5" s="376"/>
      <c r="FM5" s="374"/>
      <c r="FN5" s="375"/>
      <c r="FO5" s="375"/>
      <c r="FP5" s="375"/>
      <c r="FQ5" s="375"/>
      <c r="FR5" s="375"/>
      <c r="FS5" s="375"/>
      <c r="FT5" s="375"/>
      <c r="FU5" s="375"/>
      <c r="FV5" s="375"/>
      <c r="FW5" s="375"/>
      <c r="FX5" s="375"/>
      <c r="FY5" s="375"/>
      <c r="FZ5" s="375"/>
      <c r="GA5" s="375"/>
      <c r="GB5" s="375"/>
      <c r="GC5" s="375"/>
      <c r="GD5" s="375"/>
      <c r="GE5" s="375"/>
      <c r="GF5" s="375"/>
      <c r="GG5" s="375"/>
      <c r="GH5" s="375"/>
      <c r="GI5" s="375"/>
      <c r="GJ5" s="375"/>
      <c r="GK5" s="375"/>
      <c r="GL5" s="375"/>
      <c r="GM5" s="375"/>
      <c r="GN5" s="375"/>
      <c r="GO5" s="375"/>
      <c r="GP5" s="375"/>
      <c r="GQ5" s="375"/>
      <c r="GR5" s="375"/>
      <c r="GS5" s="376"/>
      <c r="GT5" s="374"/>
      <c r="GU5" s="375"/>
      <c r="GV5" s="375"/>
      <c r="GW5" s="375"/>
      <c r="GX5" s="375"/>
      <c r="GY5" s="375"/>
      <c r="GZ5" s="375"/>
      <c r="HA5" s="375"/>
      <c r="HB5" s="375"/>
      <c r="HC5" s="375"/>
      <c r="HD5" s="375"/>
      <c r="HE5" s="375"/>
      <c r="HF5" s="375"/>
      <c r="HG5" s="375"/>
      <c r="HH5" s="375"/>
      <c r="HI5" s="375"/>
      <c r="HJ5" s="375"/>
      <c r="HK5" s="375"/>
      <c r="HL5" s="375"/>
      <c r="HM5" s="375"/>
      <c r="HN5" s="375"/>
      <c r="HO5" s="375"/>
      <c r="HP5" s="375"/>
      <c r="HQ5" s="375"/>
      <c r="HR5" s="375"/>
      <c r="HS5" s="375"/>
      <c r="HT5" s="375"/>
      <c r="HU5" s="375"/>
      <c r="HV5" s="375"/>
      <c r="HW5" s="375"/>
      <c r="HX5" s="375"/>
      <c r="HY5" s="375"/>
      <c r="HZ5" s="376"/>
    </row>
    <row r="6" spans="1:234" ht="50.1" customHeight="1">
      <c r="A6" s="448" t="s">
        <v>3571</v>
      </c>
      <c r="B6" s="449"/>
      <c r="C6" s="170">
        <v>41152</v>
      </c>
      <c r="D6" s="374"/>
      <c r="E6" s="375"/>
      <c r="F6" s="375"/>
      <c r="G6" s="375"/>
      <c r="H6" s="375"/>
      <c r="I6" s="375"/>
      <c r="J6" s="375"/>
      <c r="K6" s="375"/>
      <c r="L6" s="375"/>
      <c r="M6" s="375"/>
      <c r="N6" s="375"/>
      <c r="O6" s="375"/>
      <c r="P6" s="375"/>
      <c r="Q6" s="375"/>
      <c r="R6" s="375"/>
      <c r="S6" s="375"/>
      <c r="T6" s="375"/>
      <c r="U6" s="375"/>
      <c r="V6" s="375"/>
      <c r="W6" s="375"/>
      <c r="X6" s="375"/>
      <c r="Y6" s="375"/>
      <c r="Z6" s="375"/>
      <c r="AA6" s="375"/>
      <c r="AB6" s="375"/>
      <c r="AC6" s="375"/>
      <c r="AD6" s="375"/>
      <c r="AE6" s="375"/>
      <c r="AF6" s="375"/>
      <c r="AG6" s="375"/>
      <c r="AH6" s="375"/>
      <c r="AI6" s="375"/>
      <c r="AJ6" s="376"/>
      <c r="AK6" s="374"/>
      <c r="AL6" s="375"/>
      <c r="AM6" s="375"/>
      <c r="AN6" s="375"/>
      <c r="AO6" s="375"/>
      <c r="AP6" s="375"/>
      <c r="AQ6" s="375"/>
      <c r="AR6" s="375"/>
      <c r="AS6" s="375"/>
      <c r="AT6" s="375"/>
      <c r="AU6" s="375"/>
      <c r="AV6" s="375"/>
      <c r="AW6" s="375"/>
      <c r="AX6" s="375"/>
      <c r="AY6" s="375"/>
      <c r="AZ6" s="375"/>
      <c r="BA6" s="375"/>
      <c r="BB6" s="375"/>
      <c r="BC6" s="375"/>
      <c r="BD6" s="375"/>
      <c r="BE6" s="375"/>
      <c r="BF6" s="375"/>
      <c r="BG6" s="375"/>
      <c r="BH6" s="375"/>
      <c r="BI6" s="375"/>
      <c r="BJ6" s="375"/>
      <c r="BK6" s="375"/>
      <c r="BL6" s="375"/>
      <c r="BM6" s="375"/>
      <c r="BN6" s="375"/>
      <c r="BO6" s="375"/>
      <c r="BP6" s="375"/>
      <c r="BQ6" s="376"/>
      <c r="BR6" s="374"/>
      <c r="BS6" s="375"/>
      <c r="BT6" s="375"/>
      <c r="BU6" s="375"/>
      <c r="BV6" s="375"/>
      <c r="BW6" s="375"/>
      <c r="BX6" s="375"/>
      <c r="BY6" s="375"/>
      <c r="BZ6" s="375"/>
      <c r="CA6" s="375"/>
      <c r="CB6" s="375"/>
      <c r="CC6" s="375"/>
      <c r="CD6" s="375"/>
      <c r="CE6" s="375"/>
      <c r="CF6" s="375"/>
      <c r="CG6" s="375"/>
      <c r="CH6" s="375"/>
      <c r="CI6" s="375"/>
      <c r="CJ6" s="375"/>
      <c r="CK6" s="375"/>
      <c r="CL6" s="375"/>
      <c r="CM6" s="375"/>
      <c r="CN6" s="375"/>
      <c r="CO6" s="375"/>
      <c r="CP6" s="375"/>
      <c r="CQ6" s="375"/>
      <c r="CR6" s="375"/>
      <c r="CS6" s="375"/>
      <c r="CT6" s="375"/>
      <c r="CU6" s="375"/>
      <c r="CV6" s="375"/>
      <c r="CW6" s="375"/>
      <c r="CX6" s="376"/>
      <c r="CY6" s="374"/>
      <c r="CZ6" s="375"/>
      <c r="DA6" s="375"/>
      <c r="DB6" s="375"/>
      <c r="DC6" s="375"/>
      <c r="DD6" s="375"/>
      <c r="DE6" s="375"/>
      <c r="DF6" s="375"/>
      <c r="DG6" s="375"/>
      <c r="DH6" s="375"/>
      <c r="DI6" s="375"/>
      <c r="DJ6" s="375"/>
      <c r="DK6" s="375"/>
      <c r="DL6" s="375"/>
      <c r="DM6" s="375"/>
      <c r="DN6" s="375"/>
      <c r="DO6" s="375"/>
      <c r="DP6" s="375"/>
      <c r="DQ6" s="375"/>
      <c r="DR6" s="375"/>
      <c r="DS6" s="375"/>
      <c r="DT6" s="375"/>
      <c r="DU6" s="375"/>
      <c r="DV6" s="375"/>
      <c r="DW6" s="375"/>
      <c r="DX6" s="375"/>
      <c r="DY6" s="375"/>
      <c r="DZ6" s="375"/>
      <c r="EA6" s="375"/>
      <c r="EB6" s="375"/>
      <c r="EC6" s="375"/>
      <c r="ED6" s="375"/>
      <c r="EE6" s="376"/>
      <c r="EF6" s="374"/>
      <c r="EG6" s="375"/>
      <c r="EH6" s="375"/>
      <c r="EI6" s="375"/>
      <c r="EJ6" s="375"/>
      <c r="EK6" s="375"/>
      <c r="EL6" s="375"/>
      <c r="EM6" s="375"/>
      <c r="EN6" s="375"/>
      <c r="EO6" s="375"/>
      <c r="EP6" s="375"/>
      <c r="EQ6" s="375"/>
      <c r="ER6" s="375"/>
      <c r="ES6" s="375"/>
      <c r="ET6" s="375"/>
      <c r="EU6" s="375"/>
      <c r="EV6" s="375"/>
      <c r="EW6" s="375"/>
      <c r="EX6" s="375"/>
      <c r="EY6" s="375"/>
      <c r="EZ6" s="375"/>
      <c r="FA6" s="375"/>
      <c r="FB6" s="375"/>
      <c r="FC6" s="375"/>
      <c r="FD6" s="375"/>
      <c r="FE6" s="375"/>
      <c r="FF6" s="375"/>
      <c r="FG6" s="375"/>
      <c r="FH6" s="375"/>
      <c r="FI6" s="375"/>
      <c r="FJ6" s="375"/>
      <c r="FK6" s="375"/>
      <c r="FL6" s="376"/>
      <c r="FM6" s="374"/>
      <c r="FN6" s="375"/>
      <c r="FO6" s="375"/>
      <c r="FP6" s="375"/>
      <c r="FQ6" s="375"/>
      <c r="FR6" s="375"/>
      <c r="FS6" s="375"/>
      <c r="FT6" s="375"/>
      <c r="FU6" s="375"/>
      <c r="FV6" s="375"/>
      <c r="FW6" s="375"/>
      <c r="FX6" s="375"/>
      <c r="FY6" s="375"/>
      <c r="FZ6" s="375"/>
      <c r="GA6" s="375"/>
      <c r="GB6" s="375"/>
      <c r="GC6" s="375"/>
      <c r="GD6" s="375"/>
      <c r="GE6" s="375"/>
      <c r="GF6" s="375"/>
      <c r="GG6" s="375"/>
      <c r="GH6" s="375"/>
      <c r="GI6" s="375"/>
      <c r="GJ6" s="375"/>
      <c r="GK6" s="375"/>
      <c r="GL6" s="375"/>
      <c r="GM6" s="375"/>
      <c r="GN6" s="375"/>
      <c r="GO6" s="375"/>
      <c r="GP6" s="375"/>
      <c r="GQ6" s="375"/>
      <c r="GR6" s="375"/>
      <c r="GS6" s="376"/>
      <c r="GT6" s="374"/>
      <c r="GU6" s="375"/>
      <c r="GV6" s="375"/>
      <c r="GW6" s="375"/>
      <c r="GX6" s="375"/>
      <c r="GY6" s="375"/>
      <c r="GZ6" s="375"/>
      <c r="HA6" s="375"/>
      <c r="HB6" s="375"/>
      <c r="HC6" s="375"/>
      <c r="HD6" s="375"/>
      <c r="HE6" s="375"/>
      <c r="HF6" s="375"/>
      <c r="HG6" s="375"/>
      <c r="HH6" s="375"/>
      <c r="HI6" s="375"/>
      <c r="HJ6" s="375"/>
      <c r="HK6" s="375"/>
      <c r="HL6" s="375"/>
      <c r="HM6" s="375"/>
      <c r="HN6" s="375"/>
      <c r="HO6" s="375"/>
      <c r="HP6" s="375"/>
      <c r="HQ6" s="375"/>
      <c r="HR6" s="375"/>
      <c r="HS6" s="375"/>
      <c r="HT6" s="375"/>
      <c r="HU6" s="375"/>
      <c r="HV6" s="375"/>
      <c r="HW6" s="375"/>
      <c r="HX6" s="375"/>
      <c r="HY6" s="375"/>
      <c r="HZ6" s="376"/>
    </row>
    <row r="7" spans="1:234" ht="60" customHeight="1" outlineLevel="1">
      <c r="A7" s="448" t="s">
        <v>1707</v>
      </c>
      <c r="B7" s="449"/>
      <c r="C7" s="117"/>
      <c r="D7" s="374"/>
      <c r="E7" s="375"/>
      <c r="F7" s="375"/>
      <c r="G7" s="375"/>
      <c r="H7" s="375"/>
      <c r="I7" s="375"/>
      <c r="J7" s="375"/>
      <c r="K7" s="375"/>
      <c r="L7" s="375"/>
      <c r="M7" s="375"/>
      <c r="N7" s="375"/>
      <c r="O7" s="375"/>
      <c r="P7" s="375"/>
      <c r="Q7" s="375"/>
      <c r="R7" s="375"/>
      <c r="S7" s="375"/>
      <c r="T7" s="375"/>
      <c r="U7" s="375"/>
      <c r="V7" s="375"/>
      <c r="W7" s="375"/>
      <c r="X7" s="375"/>
      <c r="Y7" s="375"/>
      <c r="Z7" s="375"/>
      <c r="AA7" s="375"/>
      <c r="AB7" s="375"/>
      <c r="AC7" s="375"/>
      <c r="AD7" s="375"/>
      <c r="AE7" s="375"/>
      <c r="AF7" s="375"/>
      <c r="AG7" s="375"/>
      <c r="AH7" s="375"/>
      <c r="AI7" s="375"/>
      <c r="AJ7" s="376"/>
      <c r="AK7" s="374"/>
      <c r="AL7" s="375"/>
      <c r="AM7" s="375"/>
      <c r="AN7" s="375"/>
      <c r="AO7" s="375"/>
      <c r="AP7" s="375"/>
      <c r="AQ7" s="375"/>
      <c r="AR7" s="375"/>
      <c r="AS7" s="375"/>
      <c r="AT7" s="375"/>
      <c r="AU7" s="375"/>
      <c r="AV7" s="375"/>
      <c r="AW7" s="375"/>
      <c r="AX7" s="375"/>
      <c r="AY7" s="375"/>
      <c r="AZ7" s="375"/>
      <c r="BA7" s="375"/>
      <c r="BB7" s="375"/>
      <c r="BC7" s="375"/>
      <c r="BD7" s="375"/>
      <c r="BE7" s="375"/>
      <c r="BF7" s="375"/>
      <c r="BG7" s="375"/>
      <c r="BH7" s="375"/>
      <c r="BI7" s="375"/>
      <c r="BJ7" s="375"/>
      <c r="BK7" s="375"/>
      <c r="BL7" s="375"/>
      <c r="BM7" s="375"/>
      <c r="BN7" s="375"/>
      <c r="BO7" s="375"/>
      <c r="BP7" s="375"/>
      <c r="BQ7" s="376"/>
      <c r="BR7" s="374"/>
      <c r="BS7" s="375"/>
      <c r="BT7" s="375"/>
      <c r="BU7" s="375"/>
      <c r="BV7" s="375"/>
      <c r="BW7" s="375"/>
      <c r="BX7" s="375"/>
      <c r="BY7" s="375"/>
      <c r="BZ7" s="375"/>
      <c r="CA7" s="375"/>
      <c r="CB7" s="375"/>
      <c r="CC7" s="375"/>
      <c r="CD7" s="375"/>
      <c r="CE7" s="375"/>
      <c r="CF7" s="375"/>
      <c r="CG7" s="375"/>
      <c r="CH7" s="375"/>
      <c r="CI7" s="375"/>
      <c r="CJ7" s="375"/>
      <c r="CK7" s="375"/>
      <c r="CL7" s="375"/>
      <c r="CM7" s="375"/>
      <c r="CN7" s="375"/>
      <c r="CO7" s="375"/>
      <c r="CP7" s="375"/>
      <c r="CQ7" s="375"/>
      <c r="CR7" s="375"/>
      <c r="CS7" s="375"/>
      <c r="CT7" s="375"/>
      <c r="CU7" s="375"/>
      <c r="CV7" s="375"/>
      <c r="CW7" s="375"/>
      <c r="CX7" s="376"/>
      <c r="CY7" s="374"/>
      <c r="CZ7" s="375"/>
      <c r="DA7" s="375"/>
      <c r="DB7" s="375"/>
      <c r="DC7" s="375"/>
      <c r="DD7" s="375"/>
      <c r="DE7" s="375"/>
      <c r="DF7" s="375"/>
      <c r="DG7" s="375"/>
      <c r="DH7" s="375"/>
      <c r="DI7" s="375"/>
      <c r="DJ7" s="375"/>
      <c r="DK7" s="375"/>
      <c r="DL7" s="375"/>
      <c r="DM7" s="375"/>
      <c r="DN7" s="375"/>
      <c r="DO7" s="375"/>
      <c r="DP7" s="375"/>
      <c r="DQ7" s="375"/>
      <c r="DR7" s="375"/>
      <c r="DS7" s="375"/>
      <c r="DT7" s="375"/>
      <c r="DU7" s="375"/>
      <c r="DV7" s="375"/>
      <c r="DW7" s="375"/>
      <c r="DX7" s="375"/>
      <c r="DY7" s="375"/>
      <c r="DZ7" s="375"/>
      <c r="EA7" s="375"/>
      <c r="EB7" s="375"/>
      <c r="EC7" s="375"/>
      <c r="ED7" s="375"/>
      <c r="EE7" s="376"/>
      <c r="EF7" s="374"/>
      <c r="EG7" s="375"/>
      <c r="EH7" s="375"/>
      <c r="EI7" s="375"/>
      <c r="EJ7" s="375"/>
      <c r="EK7" s="375"/>
      <c r="EL7" s="375"/>
      <c r="EM7" s="375"/>
      <c r="EN7" s="375"/>
      <c r="EO7" s="375"/>
      <c r="EP7" s="375"/>
      <c r="EQ7" s="375"/>
      <c r="ER7" s="375"/>
      <c r="ES7" s="375"/>
      <c r="ET7" s="375"/>
      <c r="EU7" s="375"/>
      <c r="EV7" s="375"/>
      <c r="EW7" s="375"/>
      <c r="EX7" s="375"/>
      <c r="EY7" s="375"/>
      <c r="EZ7" s="375"/>
      <c r="FA7" s="375"/>
      <c r="FB7" s="375"/>
      <c r="FC7" s="375"/>
      <c r="FD7" s="375"/>
      <c r="FE7" s="375"/>
      <c r="FF7" s="375"/>
      <c r="FG7" s="375"/>
      <c r="FH7" s="375"/>
      <c r="FI7" s="375"/>
      <c r="FJ7" s="375"/>
      <c r="FK7" s="375"/>
      <c r="FL7" s="376"/>
      <c r="FM7" s="374"/>
      <c r="FN7" s="375"/>
      <c r="FO7" s="375"/>
      <c r="FP7" s="375"/>
      <c r="FQ7" s="375"/>
      <c r="FR7" s="375"/>
      <c r="FS7" s="375"/>
      <c r="FT7" s="375"/>
      <c r="FU7" s="375"/>
      <c r="FV7" s="375"/>
      <c r="FW7" s="375"/>
      <c r="FX7" s="375"/>
      <c r="FY7" s="375"/>
      <c r="FZ7" s="375"/>
      <c r="GA7" s="375"/>
      <c r="GB7" s="375"/>
      <c r="GC7" s="375"/>
      <c r="GD7" s="375"/>
      <c r="GE7" s="375"/>
      <c r="GF7" s="375"/>
      <c r="GG7" s="375"/>
      <c r="GH7" s="375"/>
      <c r="GI7" s="375"/>
      <c r="GJ7" s="375"/>
      <c r="GK7" s="375"/>
      <c r="GL7" s="375"/>
      <c r="GM7" s="375"/>
      <c r="GN7" s="375"/>
      <c r="GO7" s="375"/>
      <c r="GP7" s="375"/>
      <c r="GQ7" s="375"/>
      <c r="GR7" s="375"/>
      <c r="GS7" s="376"/>
      <c r="GT7" s="374"/>
      <c r="GU7" s="375"/>
      <c r="GV7" s="375"/>
      <c r="GW7" s="375"/>
      <c r="GX7" s="375"/>
      <c r="GY7" s="375"/>
      <c r="GZ7" s="375"/>
      <c r="HA7" s="375"/>
      <c r="HB7" s="375"/>
      <c r="HC7" s="375"/>
      <c r="HD7" s="375"/>
      <c r="HE7" s="375"/>
      <c r="HF7" s="375"/>
      <c r="HG7" s="375"/>
      <c r="HH7" s="375"/>
      <c r="HI7" s="375"/>
      <c r="HJ7" s="375"/>
      <c r="HK7" s="375"/>
      <c r="HL7" s="375"/>
      <c r="HM7" s="375"/>
      <c r="HN7" s="375"/>
      <c r="HO7" s="375"/>
      <c r="HP7" s="375"/>
      <c r="HQ7" s="375"/>
      <c r="HR7" s="375"/>
      <c r="HS7" s="375"/>
      <c r="HT7" s="375"/>
      <c r="HU7" s="375"/>
      <c r="HV7" s="375"/>
      <c r="HW7" s="375"/>
      <c r="HX7" s="375"/>
      <c r="HY7" s="375"/>
      <c r="HZ7" s="376"/>
    </row>
    <row r="8" spans="1:234" ht="60" customHeight="1" outlineLevel="1">
      <c r="A8" s="448" t="s">
        <v>1708</v>
      </c>
      <c r="B8" s="449"/>
      <c r="C8" s="117">
        <v>110796</v>
      </c>
      <c r="D8" s="374"/>
      <c r="E8" s="375"/>
      <c r="F8" s="375"/>
      <c r="G8" s="375"/>
      <c r="H8" s="375"/>
      <c r="I8" s="375"/>
      <c r="J8" s="375"/>
      <c r="K8" s="375"/>
      <c r="L8" s="375"/>
      <c r="M8" s="375"/>
      <c r="N8" s="375"/>
      <c r="O8" s="375"/>
      <c r="P8" s="375"/>
      <c r="Q8" s="375"/>
      <c r="R8" s="375"/>
      <c r="S8" s="375"/>
      <c r="T8" s="375"/>
      <c r="U8" s="375"/>
      <c r="V8" s="375"/>
      <c r="W8" s="375"/>
      <c r="X8" s="375"/>
      <c r="Y8" s="375"/>
      <c r="Z8" s="375"/>
      <c r="AA8" s="375"/>
      <c r="AB8" s="375"/>
      <c r="AC8" s="375"/>
      <c r="AD8" s="375"/>
      <c r="AE8" s="375"/>
      <c r="AF8" s="375"/>
      <c r="AG8" s="375"/>
      <c r="AH8" s="375"/>
      <c r="AI8" s="375"/>
      <c r="AJ8" s="376"/>
      <c r="AK8" s="374"/>
      <c r="AL8" s="375"/>
      <c r="AM8" s="375"/>
      <c r="AN8" s="375"/>
      <c r="AO8" s="375"/>
      <c r="AP8" s="375"/>
      <c r="AQ8" s="375"/>
      <c r="AR8" s="375"/>
      <c r="AS8" s="375"/>
      <c r="AT8" s="375"/>
      <c r="AU8" s="375"/>
      <c r="AV8" s="375"/>
      <c r="AW8" s="375"/>
      <c r="AX8" s="375"/>
      <c r="AY8" s="375"/>
      <c r="AZ8" s="375"/>
      <c r="BA8" s="375"/>
      <c r="BB8" s="375"/>
      <c r="BC8" s="375"/>
      <c r="BD8" s="375"/>
      <c r="BE8" s="375"/>
      <c r="BF8" s="375"/>
      <c r="BG8" s="375"/>
      <c r="BH8" s="375"/>
      <c r="BI8" s="375"/>
      <c r="BJ8" s="375"/>
      <c r="BK8" s="375"/>
      <c r="BL8" s="375"/>
      <c r="BM8" s="375"/>
      <c r="BN8" s="375"/>
      <c r="BO8" s="375"/>
      <c r="BP8" s="375"/>
      <c r="BQ8" s="376"/>
      <c r="BR8" s="374"/>
      <c r="BS8" s="375"/>
      <c r="BT8" s="375"/>
      <c r="BU8" s="375"/>
      <c r="BV8" s="375"/>
      <c r="BW8" s="375"/>
      <c r="BX8" s="375"/>
      <c r="BY8" s="375"/>
      <c r="BZ8" s="375"/>
      <c r="CA8" s="375"/>
      <c r="CB8" s="375"/>
      <c r="CC8" s="375"/>
      <c r="CD8" s="375"/>
      <c r="CE8" s="375"/>
      <c r="CF8" s="375"/>
      <c r="CG8" s="375"/>
      <c r="CH8" s="375"/>
      <c r="CI8" s="375"/>
      <c r="CJ8" s="375"/>
      <c r="CK8" s="375"/>
      <c r="CL8" s="375"/>
      <c r="CM8" s="375"/>
      <c r="CN8" s="375"/>
      <c r="CO8" s="375"/>
      <c r="CP8" s="375"/>
      <c r="CQ8" s="375"/>
      <c r="CR8" s="375"/>
      <c r="CS8" s="375"/>
      <c r="CT8" s="375"/>
      <c r="CU8" s="375"/>
      <c r="CV8" s="375"/>
      <c r="CW8" s="375"/>
      <c r="CX8" s="376"/>
      <c r="CY8" s="374"/>
      <c r="CZ8" s="375"/>
      <c r="DA8" s="375"/>
      <c r="DB8" s="375"/>
      <c r="DC8" s="375"/>
      <c r="DD8" s="375"/>
      <c r="DE8" s="375"/>
      <c r="DF8" s="375"/>
      <c r="DG8" s="375"/>
      <c r="DH8" s="375"/>
      <c r="DI8" s="375"/>
      <c r="DJ8" s="375"/>
      <c r="DK8" s="375"/>
      <c r="DL8" s="375"/>
      <c r="DM8" s="375"/>
      <c r="DN8" s="375"/>
      <c r="DO8" s="375"/>
      <c r="DP8" s="375"/>
      <c r="DQ8" s="375"/>
      <c r="DR8" s="375"/>
      <c r="DS8" s="375"/>
      <c r="DT8" s="375"/>
      <c r="DU8" s="375"/>
      <c r="DV8" s="375"/>
      <c r="DW8" s="375"/>
      <c r="DX8" s="375"/>
      <c r="DY8" s="375"/>
      <c r="DZ8" s="375"/>
      <c r="EA8" s="375"/>
      <c r="EB8" s="375"/>
      <c r="EC8" s="375"/>
      <c r="ED8" s="375"/>
      <c r="EE8" s="376"/>
      <c r="EF8" s="374"/>
      <c r="EG8" s="375"/>
      <c r="EH8" s="375"/>
      <c r="EI8" s="375"/>
      <c r="EJ8" s="375"/>
      <c r="EK8" s="375"/>
      <c r="EL8" s="375"/>
      <c r="EM8" s="375"/>
      <c r="EN8" s="375"/>
      <c r="EO8" s="375"/>
      <c r="EP8" s="375"/>
      <c r="EQ8" s="375"/>
      <c r="ER8" s="375"/>
      <c r="ES8" s="375"/>
      <c r="ET8" s="375"/>
      <c r="EU8" s="375"/>
      <c r="EV8" s="375"/>
      <c r="EW8" s="375"/>
      <c r="EX8" s="375"/>
      <c r="EY8" s="375"/>
      <c r="EZ8" s="375"/>
      <c r="FA8" s="375"/>
      <c r="FB8" s="375"/>
      <c r="FC8" s="375"/>
      <c r="FD8" s="375"/>
      <c r="FE8" s="375"/>
      <c r="FF8" s="375"/>
      <c r="FG8" s="375"/>
      <c r="FH8" s="375"/>
      <c r="FI8" s="375"/>
      <c r="FJ8" s="375"/>
      <c r="FK8" s="375"/>
      <c r="FL8" s="376"/>
      <c r="FM8" s="374"/>
      <c r="FN8" s="375"/>
      <c r="FO8" s="375"/>
      <c r="FP8" s="375"/>
      <c r="FQ8" s="375"/>
      <c r="FR8" s="375"/>
      <c r="FS8" s="375"/>
      <c r="FT8" s="375"/>
      <c r="FU8" s="375"/>
      <c r="FV8" s="375"/>
      <c r="FW8" s="375"/>
      <c r="FX8" s="375"/>
      <c r="FY8" s="375"/>
      <c r="FZ8" s="375"/>
      <c r="GA8" s="375"/>
      <c r="GB8" s="375"/>
      <c r="GC8" s="375"/>
      <c r="GD8" s="375"/>
      <c r="GE8" s="375"/>
      <c r="GF8" s="375"/>
      <c r="GG8" s="375"/>
      <c r="GH8" s="375"/>
      <c r="GI8" s="375"/>
      <c r="GJ8" s="375"/>
      <c r="GK8" s="375"/>
      <c r="GL8" s="375"/>
      <c r="GM8" s="375"/>
      <c r="GN8" s="375"/>
      <c r="GO8" s="375"/>
      <c r="GP8" s="375"/>
      <c r="GQ8" s="375"/>
      <c r="GR8" s="375"/>
      <c r="GS8" s="376"/>
      <c r="GT8" s="374"/>
      <c r="GU8" s="375"/>
      <c r="GV8" s="375"/>
      <c r="GW8" s="375"/>
      <c r="GX8" s="375"/>
      <c r="GY8" s="375"/>
      <c r="GZ8" s="375"/>
      <c r="HA8" s="375"/>
      <c r="HB8" s="375"/>
      <c r="HC8" s="375"/>
      <c r="HD8" s="375"/>
      <c r="HE8" s="375"/>
      <c r="HF8" s="375"/>
      <c r="HG8" s="375"/>
      <c r="HH8" s="375"/>
      <c r="HI8" s="375"/>
      <c r="HJ8" s="375"/>
      <c r="HK8" s="375"/>
      <c r="HL8" s="375"/>
      <c r="HM8" s="375"/>
      <c r="HN8" s="375"/>
      <c r="HO8" s="375"/>
      <c r="HP8" s="375"/>
      <c r="HQ8" s="375"/>
      <c r="HR8" s="375"/>
      <c r="HS8" s="375"/>
      <c r="HT8" s="375"/>
      <c r="HU8" s="375"/>
      <c r="HV8" s="375"/>
      <c r="HW8" s="375"/>
      <c r="HX8" s="375"/>
      <c r="HY8" s="375"/>
      <c r="HZ8" s="376"/>
    </row>
    <row r="9" spans="1:234" ht="69.95" customHeight="1" outlineLevel="1">
      <c r="A9" s="448" t="s">
        <v>1709</v>
      </c>
      <c r="B9" s="449"/>
      <c r="C9" s="117">
        <v>38258</v>
      </c>
      <c r="D9" s="374"/>
      <c r="E9" s="375"/>
      <c r="F9" s="375"/>
      <c r="G9" s="375"/>
      <c r="H9" s="375"/>
      <c r="I9" s="375"/>
      <c r="J9" s="375"/>
      <c r="K9" s="375"/>
      <c r="L9" s="375"/>
      <c r="M9" s="375"/>
      <c r="N9" s="375"/>
      <c r="O9" s="375"/>
      <c r="P9" s="375"/>
      <c r="Q9" s="375"/>
      <c r="R9" s="375"/>
      <c r="S9" s="375"/>
      <c r="T9" s="375"/>
      <c r="U9" s="375"/>
      <c r="V9" s="375"/>
      <c r="W9" s="375"/>
      <c r="X9" s="375"/>
      <c r="Y9" s="375"/>
      <c r="Z9" s="375"/>
      <c r="AA9" s="375"/>
      <c r="AB9" s="375"/>
      <c r="AC9" s="375"/>
      <c r="AD9" s="375"/>
      <c r="AE9" s="375"/>
      <c r="AF9" s="375"/>
      <c r="AG9" s="375"/>
      <c r="AH9" s="375"/>
      <c r="AI9" s="375"/>
      <c r="AJ9" s="376"/>
      <c r="AK9" s="374"/>
      <c r="AL9" s="375"/>
      <c r="AM9" s="375"/>
      <c r="AN9" s="375"/>
      <c r="AO9" s="375"/>
      <c r="AP9" s="375"/>
      <c r="AQ9" s="375"/>
      <c r="AR9" s="375"/>
      <c r="AS9" s="375"/>
      <c r="AT9" s="375"/>
      <c r="AU9" s="375"/>
      <c r="AV9" s="375"/>
      <c r="AW9" s="375"/>
      <c r="AX9" s="375"/>
      <c r="AY9" s="375"/>
      <c r="AZ9" s="375"/>
      <c r="BA9" s="375"/>
      <c r="BB9" s="375"/>
      <c r="BC9" s="375"/>
      <c r="BD9" s="375"/>
      <c r="BE9" s="375"/>
      <c r="BF9" s="375"/>
      <c r="BG9" s="375"/>
      <c r="BH9" s="375"/>
      <c r="BI9" s="375"/>
      <c r="BJ9" s="375"/>
      <c r="BK9" s="375"/>
      <c r="BL9" s="375"/>
      <c r="BM9" s="375"/>
      <c r="BN9" s="375"/>
      <c r="BO9" s="375"/>
      <c r="BP9" s="375"/>
      <c r="BQ9" s="376"/>
      <c r="BR9" s="374"/>
      <c r="BS9" s="375"/>
      <c r="BT9" s="375"/>
      <c r="BU9" s="375"/>
      <c r="BV9" s="375"/>
      <c r="BW9" s="375"/>
      <c r="BX9" s="375"/>
      <c r="BY9" s="375"/>
      <c r="BZ9" s="375"/>
      <c r="CA9" s="375"/>
      <c r="CB9" s="375"/>
      <c r="CC9" s="375"/>
      <c r="CD9" s="375"/>
      <c r="CE9" s="375"/>
      <c r="CF9" s="375"/>
      <c r="CG9" s="375"/>
      <c r="CH9" s="375"/>
      <c r="CI9" s="375"/>
      <c r="CJ9" s="375"/>
      <c r="CK9" s="375"/>
      <c r="CL9" s="375"/>
      <c r="CM9" s="375"/>
      <c r="CN9" s="375"/>
      <c r="CO9" s="375"/>
      <c r="CP9" s="375"/>
      <c r="CQ9" s="375"/>
      <c r="CR9" s="375"/>
      <c r="CS9" s="375"/>
      <c r="CT9" s="375"/>
      <c r="CU9" s="375"/>
      <c r="CV9" s="375"/>
      <c r="CW9" s="375"/>
      <c r="CX9" s="376"/>
      <c r="CY9" s="374"/>
      <c r="CZ9" s="375"/>
      <c r="DA9" s="375"/>
      <c r="DB9" s="375"/>
      <c r="DC9" s="375"/>
      <c r="DD9" s="375"/>
      <c r="DE9" s="375"/>
      <c r="DF9" s="375"/>
      <c r="DG9" s="375"/>
      <c r="DH9" s="375"/>
      <c r="DI9" s="375"/>
      <c r="DJ9" s="375"/>
      <c r="DK9" s="375"/>
      <c r="DL9" s="375"/>
      <c r="DM9" s="375"/>
      <c r="DN9" s="375"/>
      <c r="DO9" s="375"/>
      <c r="DP9" s="375"/>
      <c r="DQ9" s="375"/>
      <c r="DR9" s="375"/>
      <c r="DS9" s="375"/>
      <c r="DT9" s="375"/>
      <c r="DU9" s="375"/>
      <c r="DV9" s="375"/>
      <c r="DW9" s="375"/>
      <c r="DX9" s="375"/>
      <c r="DY9" s="375"/>
      <c r="DZ9" s="375"/>
      <c r="EA9" s="375"/>
      <c r="EB9" s="375"/>
      <c r="EC9" s="375"/>
      <c r="ED9" s="375"/>
      <c r="EE9" s="376"/>
      <c r="EF9" s="374"/>
      <c r="EG9" s="375"/>
      <c r="EH9" s="375"/>
      <c r="EI9" s="375"/>
      <c r="EJ9" s="375"/>
      <c r="EK9" s="375"/>
      <c r="EL9" s="375"/>
      <c r="EM9" s="375"/>
      <c r="EN9" s="375"/>
      <c r="EO9" s="375"/>
      <c r="EP9" s="375"/>
      <c r="EQ9" s="375"/>
      <c r="ER9" s="375"/>
      <c r="ES9" s="375"/>
      <c r="ET9" s="375"/>
      <c r="EU9" s="375"/>
      <c r="EV9" s="375"/>
      <c r="EW9" s="375"/>
      <c r="EX9" s="375"/>
      <c r="EY9" s="375"/>
      <c r="EZ9" s="375"/>
      <c r="FA9" s="375"/>
      <c r="FB9" s="375"/>
      <c r="FC9" s="375"/>
      <c r="FD9" s="375"/>
      <c r="FE9" s="375"/>
      <c r="FF9" s="375"/>
      <c r="FG9" s="375"/>
      <c r="FH9" s="375"/>
      <c r="FI9" s="375"/>
      <c r="FJ9" s="375"/>
      <c r="FK9" s="375"/>
      <c r="FL9" s="376"/>
      <c r="FM9" s="374"/>
      <c r="FN9" s="375"/>
      <c r="FO9" s="375"/>
      <c r="FP9" s="375"/>
      <c r="FQ9" s="375"/>
      <c r="FR9" s="375"/>
      <c r="FS9" s="375"/>
      <c r="FT9" s="375"/>
      <c r="FU9" s="375"/>
      <c r="FV9" s="375"/>
      <c r="FW9" s="375"/>
      <c r="FX9" s="375"/>
      <c r="FY9" s="375"/>
      <c r="FZ9" s="375"/>
      <c r="GA9" s="375"/>
      <c r="GB9" s="375"/>
      <c r="GC9" s="375"/>
      <c r="GD9" s="375"/>
      <c r="GE9" s="375"/>
      <c r="GF9" s="375"/>
      <c r="GG9" s="375"/>
      <c r="GH9" s="375"/>
      <c r="GI9" s="375"/>
      <c r="GJ9" s="375"/>
      <c r="GK9" s="375"/>
      <c r="GL9" s="375"/>
      <c r="GM9" s="375"/>
      <c r="GN9" s="375"/>
      <c r="GO9" s="375"/>
      <c r="GP9" s="375"/>
      <c r="GQ9" s="375"/>
      <c r="GR9" s="375"/>
      <c r="GS9" s="376"/>
      <c r="GT9" s="374"/>
      <c r="GU9" s="375"/>
      <c r="GV9" s="375"/>
      <c r="GW9" s="375"/>
      <c r="GX9" s="375"/>
      <c r="GY9" s="375"/>
      <c r="GZ9" s="375"/>
      <c r="HA9" s="375"/>
      <c r="HB9" s="375"/>
      <c r="HC9" s="375"/>
      <c r="HD9" s="375"/>
      <c r="HE9" s="375"/>
      <c r="HF9" s="375"/>
      <c r="HG9" s="375"/>
      <c r="HH9" s="375"/>
      <c r="HI9" s="375"/>
      <c r="HJ9" s="375"/>
      <c r="HK9" s="375"/>
      <c r="HL9" s="375"/>
      <c r="HM9" s="375"/>
      <c r="HN9" s="375"/>
      <c r="HO9" s="375"/>
      <c r="HP9" s="375"/>
      <c r="HQ9" s="375"/>
      <c r="HR9" s="375"/>
      <c r="HS9" s="375"/>
      <c r="HT9" s="375"/>
      <c r="HU9" s="375"/>
      <c r="HV9" s="375"/>
      <c r="HW9" s="375"/>
      <c r="HX9" s="375"/>
      <c r="HY9" s="375"/>
      <c r="HZ9" s="376"/>
    </row>
    <row r="10" spans="1:234" ht="60" customHeight="1" outlineLevel="1">
      <c r="A10" s="448" t="s">
        <v>1710</v>
      </c>
      <c r="B10" s="449"/>
      <c r="C10" s="117">
        <v>54538</v>
      </c>
      <c r="D10" s="374"/>
      <c r="E10" s="375"/>
      <c r="F10" s="375"/>
      <c r="G10" s="375"/>
      <c r="H10" s="375"/>
      <c r="I10" s="375"/>
      <c r="J10" s="375"/>
      <c r="K10" s="375"/>
      <c r="L10" s="375"/>
      <c r="M10" s="375"/>
      <c r="N10" s="375"/>
      <c r="O10" s="375"/>
      <c r="P10" s="375"/>
      <c r="Q10" s="375"/>
      <c r="R10" s="375"/>
      <c r="S10" s="375"/>
      <c r="T10" s="375"/>
      <c r="U10" s="375"/>
      <c r="V10" s="375"/>
      <c r="W10" s="375"/>
      <c r="X10" s="375"/>
      <c r="Y10" s="375"/>
      <c r="Z10" s="375"/>
      <c r="AA10" s="375"/>
      <c r="AB10" s="375"/>
      <c r="AC10" s="375"/>
      <c r="AD10" s="375"/>
      <c r="AE10" s="375"/>
      <c r="AF10" s="375"/>
      <c r="AG10" s="375"/>
      <c r="AH10" s="375"/>
      <c r="AI10" s="375"/>
      <c r="AJ10" s="376"/>
      <c r="AK10" s="374"/>
      <c r="AL10" s="375"/>
      <c r="AM10" s="375"/>
      <c r="AN10" s="375"/>
      <c r="AO10" s="375"/>
      <c r="AP10" s="375"/>
      <c r="AQ10" s="375"/>
      <c r="AR10" s="375"/>
      <c r="AS10" s="375"/>
      <c r="AT10" s="375"/>
      <c r="AU10" s="375"/>
      <c r="AV10" s="375"/>
      <c r="AW10" s="375"/>
      <c r="AX10" s="375"/>
      <c r="AY10" s="375"/>
      <c r="AZ10" s="375"/>
      <c r="BA10" s="375"/>
      <c r="BB10" s="375"/>
      <c r="BC10" s="375"/>
      <c r="BD10" s="375"/>
      <c r="BE10" s="375"/>
      <c r="BF10" s="375"/>
      <c r="BG10" s="375"/>
      <c r="BH10" s="375"/>
      <c r="BI10" s="375"/>
      <c r="BJ10" s="375"/>
      <c r="BK10" s="375"/>
      <c r="BL10" s="375"/>
      <c r="BM10" s="375"/>
      <c r="BN10" s="375"/>
      <c r="BO10" s="375"/>
      <c r="BP10" s="375"/>
      <c r="BQ10" s="376"/>
      <c r="BR10" s="374"/>
      <c r="BS10" s="375"/>
      <c r="BT10" s="375"/>
      <c r="BU10" s="375"/>
      <c r="BV10" s="375"/>
      <c r="BW10" s="375"/>
      <c r="BX10" s="375"/>
      <c r="BY10" s="375"/>
      <c r="BZ10" s="375"/>
      <c r="CA10" s="375"/>
      <c r="CB10" s="375"/>
      <c r="CC10" s="375"/>
      <c r="CD10" s="375"/>
      <c r="CE10" s="375"/>
      <c r="CF10" s="375"/>
      <c r="CG10" s="375"/>
      <c r="CH10" s="375"/>
      <c r="CI10" s="375"/>
      <c r="CJ10" s="375"/>
      <c r="CK10" s="375"/>
      <c r="CL10" s="375"/>
      <c r="CM10" s="375"/>
      <c r="CN10" s="375"/>
      <c r="CO10" s="375"/>
      <c r="CP10" s="375"/>
      <c r="CQ10" s="375"/>
      <c r="CR10" s="375"/>
      <c r="CS10" s="375"/>
      <c r="CT10" s="375"/>
      <c r="CU10" s="375"/>
      <c r="CV10" s="375"/>
      <c r="CW10" s="375"/>
      <c r="CX10" s="376"/>
      <c r="CY10" s="374"/>
      <c r="CZ10" s="375"/>
      <c r="DA10" s="375"/>
      <c r="DB10" s="375"/>
      <c r="DC10" s="375"/>
      <c r="DD10" s="375"/>
      <c r="DE10" s="375"/>
      <c r="DF10" s="375"/>
      <c r="DG10" s="375"/>
      <c r="DH10" s="375"/>
      <c r="DI10" s="375"/>
      <c r="DJ10" s="375"/>
      <c r="DK10" s="375"/>
      <c r="DL10" s="375"/>
      <c r="DM10" s="375"/>
      <c r="DN10" s="375"/>
      <c r="DO10" s="375"/>
      <c r="DP10" s="375"/>
      <c r="DQ10" s="375"/>
      <c r="DR10" s="375"/>
      <c r="DS10" s="375"/>
      <c r="DT10" s="375"/>
      <c r="DU10" s="375"/>
      <c r="DV10" s="375"/>
      <c r="DW10" s="375"/>
      <c r="DX10" s="375"/>
      <c r="DY10" s="375"/>
      <c r="DZ10" s="375"/>
      <c r="EA10" s="375"/>
      <c r="EB10" s="375"/>
      <c r="EC10" s="375"/>
      <c r="ED10" s="375"/>
      <c r="EE10" s="376"/>
      <c r="EF10" s="374"/>
      <c r="EG10" s="375"/>
      <c r="EH10" s="375"/>
      <c r="EI10" s="375"/>
      <c r="EJ10" s="375"/>
      <c r="EK10" s="375"/>
      <c r="EL10" s="375"/>
      <c r="EM10" s="375"/>
      <c r="EN10" s="375"/>
      <c r="EO10" s="375"/>
      <c r="EP10" s="375"/>
      <c r="EQ10" s="375"/>
      <c r="ER10" s="375"/>
      <c r="ES10" s="375"/>
      <c r="ET10" s="375"/>
      <c r="EU10" s="375"/>
      <c r="EV10" s="375"/>
      <c r="EW10" s="375"/>
      <c r="EX10" s="375"/>
      <c r="EY10" s="375"/>
      <c r="EZ10" s="375"/>
      <c r="FA10" s="375"/>
      <c r="FB10" s="375"/>
      <c r="FC10" s="375"/>
      <c r="FD10" s="375"/>
      <c r="FE10" s="375"/>
      <c r="FF10" s="375"/>
      <c r="FG10" s="375"/>
      <c r="FH10" s="375"/>
      <c r="FI10" s="375"/>
      <c r="FJ10" s="375"/>
      <c r="FK10" s="375"/>
      <c r="FL10" s="376"/>
      <c r="FM10" s="374"/>
      <c r="FN10" s="375"/>
      <c r="FO10" s="375"/>
      <c r="FP10" s="375"/>
      <c r="FQ10" s="375"/>
      <c r="FR10" s="375"/>
      <c r="FS10" s="375"/>
      <c r="FT10" s="375"/>
      <c r="FU10" s="375"/>
      <c r="FV10" s="375"/>
      <c r="FW10" s="375"/>
      <c r="FX10" s="375"/>
      <c r="FY10" s="375"/>
      <c r="FZ10" s="375"/>
      <c r="GA10" s="375"/>
      <c r="GB10" s="375"/>
      <c r="GC10" s="375"/>
      <c r="GD10" s="375"/>
      <c r="GE10" s="375"/>
      <c r="GF10" s="375"/>
      <c r="GG10" s="375"/>
      <c r="GH10" s="375"/>
      <c r="GI10" s="375"/>
      <c r="GJ10" s="375"/>
      <c r="GK10" s="375"/>
      <c r="GL10" s="375"/>
      <c r="GM10" s="375"/>
      <c r="GN10" s="375"/>
      <c r="GO10" s="375"/>
      <c r="GP10" s="375"/>
      <c r="GQ10" s="375"/>
      <c r="GR10" s="375"/>
      <c r="GS10" s="376"/>
      <c r="GT10" s="374"/>
      <c r="GU10" s="375"/>
      <c r="GV10" s="375"/>
      <c r="GW10" s="375"/>
      <c r="GX10" s="375"/>
      <c r="GY10" s="375"/>
      <c r="GZ10" s="375"/>
      <c r="HA10" s="375"/>
      <c r="HB10" s="375"/>
      <c r="HC10" s="375"/>
      <c r="HD10" s="375"/>
      <c r="HE10" s="375"/>
      <c r="HF10" s="375"/>
      <c r="HG10" s="375"/>
      <c r="HH10" s="375"/>
      <c r="HI10" s="375"/>
      <c r="HJ10" s="375"/>
      <c r="HK10" s="375"/>
      <c r="HL10" s="375"/>
      <c r="HM10" s="375"/>
      <c r="HN10" s="375"/>
      <c r="HO10" s="375"/>
      <c r="HP10" s="375"/>
      <c r="HQ10" s="375"/>
      <c r="HR10" s="375"/>
      <c r="HS10" s="375"/>
      <c r="HT10" s="375"/>
      <c r="HU10" s="375"/>
      <c r="HV10" s="375"/>
      <c r="HW10" s="375"/>
      <c r="HX10" s="375"/>
      <c r="HY10" s="375"/>
      <c r="HZ10" s="376"/>
    </row>
    <row r="11" spans="1:234" ht="60" customHeight="1" outlineLevel="1">
      <c r="A11" s="448" t="s">
        <v>1711</v>
      </c>
      <c r="B11" s="449"/>
      <c r="C11" s="117">
        <v>18000</v>
      </c>
      <c r="D11" s="374"/>
      <c r="E11" s="375"/>
      <c r="F11" s="375"/>
      <c r="G11" s="375"/>
      <c r="H11" s="375"/>
      <c r="I11" s="375"/>
      <c r="J11" s="375"/>
      <c r="K11" s="375"/>
      <c r="L11" s="375"/>
      <c r="M11" s="375"/>
      <c r="N11" s="375"/>
      <c r="O11" s="375"/>
      <c r="P11" s="375"/>
      <c r="Q11" s="375"/>
      <c r="R11" s="375"/>
      <c r="S11" s="375"/>
      <c r="T11" s="375"/>
      <c r="U11" s="375"/>
      <c r="V11" s="375"/>
      <c r="W11" s="375"/>
      <c r="X11" s="375"/>
      <c r="Y11" s="375"/>
      <c r="Z11" s="375"/>
      <c r="AA11" s="375"/>
      <c r="AB11" s="375"/>
      <c r="AC11" s="375"/>
      <c r="AD11" s="375"/>
      <c r="AE11" s="375"/>
      <c r="AF11" s="375"/>
      <c r="AG11" s="375"/>
      <c r="AH11" s="375"/>
      <c r="AI11" s="375"/>
      <c r="AJ11" s="376"/>
      <c r="AK11" s="374"/>
      <c r="AL11" s="375"/>
      <c r="AM11" s="375"/>
      <c r="AN11" s="375"/>
      <c r="AO11" s="375"/>
      <c r="AP11" s="375"/>
      <c r="AQ11" s="375"/>
      <c r="AR11" s="375"/>
      <c r="AS11" s="375"/>
      <c r="AT11" s="375"/>
      <c r="AU11" s="375"/>
      <c r="AV11" s="375"/>
      <c r="AW11" s="375"/>
      <c r="AX11" s="375"/>
      <c r="AY11" s="375"/>
      <c r="AZ11" s="375"/>
      <c r="BA11" s="375"/>
      <c r="BB11" s="375"/>
      <c r="BC11" s="375"/>
      <c r="BD11" s="375"/>
      <c r="BE11" s="375"/>
      <c r="BF11" s="375"/>
      <c r="BG11" s="375"/>
      <c r="BH11" s="375"/>
      <c r="BI11" s="375"/>
      <c r="BJ11" s="375"/>
      <c r="BK11" s="375"/>
      <c r="BL11" s="375"/>
      <c r="BM11" s="375"/>
      <c r="BN11" s="375"/>
      <c r="BO11" s="375"/>
      <c r="BP11" s="375"/>
      <c r="BQ11" s="376"/>
      <c r="BR11" s="374"/>
      <c r="BS11" s="375"/>
      <c r="BT11" s="375"/>
      <c r="BU11" s="375"/>
      <c r="BV11" s="375"/>
      <c r="BW11" s="375"/>
      <c r="BX11" s="375"/>
      <c r="BY11" s="375"/>
      <c r="BZ11" s="375"/>
      <c r="CA11" s="375"/>
      <c r="CB11" s="375"/>
      <c r="CC11" s="375"/>
      <c r="CD11" s="375"/>
      <c r="CE11" s="375"/>
      <c r="CF11" s="375"/>
      <c r="CG11" s="375"/>
      <c r="CH11" s="375"/>
      <c r="CI11" s="375"/>
      <c r="CJ11" s="375"/>
      <c r="CK11" s="375"/>
      <c r="CL11" s="375"/>
      <c r="CM11" s="375"/>
      <c r="CN11" s="375"/>
      <c r="CO11" s="375"/>
      <c r="CP11" s="375"/>
      <c r="CQ11" s="375"/>
      <c r="CR11" s="375"/>
      <c r="CS11" s="375"/>
      <c r="CT11" s="375"/>
      <c r="CU11" s="375"/>
      <c r="CV11" s="375"/>
      <c r="CW11" s="375"/>
      <c r="CX11" s="376"/>
      <c r="CY11" s="374"/>
      <c r="CZ11" s="375"/>
      <c r="DA11" s="375"/>
      <c r="DB11" s="375"/>
      <c r="DC11" s="375"/>
      <c r="DD11" s="375"/>
      <c r="DE11" s="375"/>
      <c r="DF11" s="375"/>
      <c r="DG11" s="375"/>
      <c r="DH11" s="375"/>
      <c r="DI11" s="375"/>
      <c r="DJ11" s="375"/>
      <c r="DK11" s="375"/>
      <c r="DL11" s="375"/>
      <c r="DM11" s="375"/>
      <c r="DN11" s="375"/>
      <c r="DO11" s="375"/>
      <c r="DP11" s="375"/>
      <c r="DQ11" s="375"/>
      <c r="DR11" s="375"/>
      <c r="DS11" s="375"/>
      <c r="DT11" s="375"/>
      <c r="DU11" s="375"/>
      <c r="DV11" s="375"/>
      <c r="DW11" s="375"/>
      <c r="DX11" s="375"/>
      <c r="DY11" s="375"/>
      <c r="DZ11" s="375"/>
      <c r="EA11" s="375"/>
      <c r="EB11" s="375"/>
      <c r="EC11" s="375"/>
      <c r="ED11" s="375"/>
      <c r="EE11" s="376"/>
      <c r="EF11" s="374"/>
      <c r="EG11" s="375"/>
      <c r="EH11" s="375"/>
      <c r="EI11" s="375"/>
      <c r="EJ11" s="375"/>
      <c r="EK11" s="375"/>
      <c r="EL11" s="375"/>
      <c r="EM11" s="375"/>
      <c r="EN11" s="375"/>
      <c r="EO11" s="375"/>
      <c r="EP11" s="375"/>
      <c r="EQ11" s="375"/>
      <c r="ER11" s="375"/>
      <c r="ES11" s="375"/>
      <c r="ET11" s="375"/>
      <c r="EU11" s="375"/>
      <c r="EV11" s="375"/>
      <c r="EW11" s="375"/>
      <c r="EX11" s="375"/>
      <c r="EY11" s="375"/>
      <c r="EZ11" s="375"/>
      <c r="FA11" s="375"/>
      <c r="FB11" s="375"/>
      <c r="FC11" s="375"/>
      <c r="FD11" s="375"/>
      <c r="FE11" s="375"/>
      <c r="FF11" s="375"/>
      <c r="FG11" s="375"/>
      <c r="FH11" s="375"/>
      <c r="FI11" s="375"/>
      <c r="FJ11" s="375"/>
      <c r="FK11" s="375"/>
      <c r="FL11" s="376"/>
      <c r="FM11" s="374"/>
      <c r="FN11" s="375"/>
      <c r="FO11" s="375"/>
      <c r="FP11" s="375"/>
      <c r="FQ11" s="375"/>
      <c r="FR11" s="375"/>
      <c r="FS11" s="375"/>
      <c r="FT11" s="375"/>
      <c r="FU11" s="375"/>
      <c r="FV11" s="375"/>
      <c r="FW11" s="375"/>
      <c r="FX11" s="375"/>
      <c r="FY11" s="375"/>
      <c r="FZ11" s="375"/>
      <c r="GA11" s="375"/>
      <c r="GB11" s="375"/>
      <c r="GC11" s="375"/>
      <c r="GD11" s="375"/>
      <c r="GE11" s="375"/>
      <c r="GF11" s="375"/>
      <c r="GG11" s="375"/>
      <c r="GH11" s="375"/>
      <c r="GI11" s="375"/>
      <c r="GJ11" s="375"/>
      <c r="GK11" s="375"/>
      <c r="GL11" s="375"/>
      <c r="GM11" s="375"/>
      <c r="GN11" s="375"/>
      <c r="GO11" s="375"/>
      <c r="GP11" s="375"/>
      <c r="GQ11" s="375"/>
      <c r="GR11" s="375"/>
      <c r="GS11" s="376"/>
      <c r="GT11" s="374"/>
      <c r="GU11" s="375"/>
      <c r="GV11" s="375"/>
      <c r="GW11" s="375"/>
      <c r="GX11" s="375"/>
      <c r="GY11" s="375"/>
      <c r="GZ11" s="375"/>
      <c r="HA11" s="375"/>
      <c r="HB11" s="375"/>
      <c r="HC11" s="375"/>
      <c r="HD11" s="375"/>
      <c r="HE11" s="375"/>
      <c r="HF11" s="375"/>
      <c r="HG11" s="375"/>
      <c r="HH11" s="375"/>
      <c r="HI11" s="375"/>
      <c r="HJ11" s="375"/>
      <c r="HK11" s="375"/>
      <c r="HL11" s="375"/>
      <c r="HM11" s="375"/>
      <c r="HN11" s="375"/>
      <c r="HO11" s="375"/>
      <c r="HP11" s="375"/>
      <c r="HQ11" s="375"/>
      <c r="HR11" s="375"/>
      <c r="HS11" s="375"/>
      <c r="HT11" s="375"/>
      <c r="HU11" s="375"/>
      <c r="HV11" s="375"/>
      <c r="HW11" s="375"/>
      <c r="HX11" s="375"/>
      <c r="HY11" s="375"/>
      <c r="HZ11" s="376"/>
    </row>
    <row r="12" spans="1:234" ht="60" customHeight="1" outlineLevel="1" thickBot="1">
      <c r="A12" s="488" t="s">
        <v>1712</v>
      </c>
      <c r="B12" s="489"/>
      <c r="C12" s="118">
        <v>14000</v>
      </c>
      <c r="D12" s="374"/>
      <c r="E12" s="375"/>
      <c r="F12" s="375"/>
      <c r="G12" s="375"/>
      <c r="H12" s="375"/>
      <c r="I12" s="375"/>
      <c r="J12" s="375"/>
      <c r="K12" s="375"/>
      <c r="L12" s="375"/>
      <c r="M12" s="375"/>
      <c r="N12" s="375"/>
      <c r="O12" s="375"/>
      <c r="P12" s="375"/>
      <c r="Q12" s="375"/>
      <c r="R12" s="375"/>
      <c r="S12" s="375"/>
      <c r="T12" s="375"/>
      <c r="U12" s="375"/>
      <c r="V12" s="375"/>
      <c r="W12" s="375"/>
      <c r="X12" s="375"/>
      <c r="Y12" s="375"/>
      <c r="Z12" s="375"/>
      <c r="AA12" s="375"/>
      <c r="AB12" s="375"/>
      <c r="AC12" s="375"/>
      <c r="AD12" s="375"/>
      <c r="AE12" s="375"/>
      <c r="AF12" s="375"/>
      <c r="AG12" s="375"/>
      <c r="AH12" s="375"/>
      <c r="AI12" s="375"/>
      <c r="AJ12" s="376"/>
      <c r="AK12" s="374"/>
      <c r="AL12" s="375"/>
      <c r="AM12" s="375"/>
      <c r="AN12" s="375"/>
      <c r="AO12" s="375"/>
      <c r="AP12" s="375"/>
      <c r="AQ12" s="375"/>
      <c r="AR12" s="375"/>
      <c r="AS12" s="375"/>
      <c r="AT12" s="375"/>
      <c r="AU12" s="375"/>
      <c r="AV12" s="375"/>
      <c r="AW12" s="375"/>
      <c r="AX12" s="375"/>
      <c r="AY12" s="375"/>
      <c r="AZ12" s="375"/>
      <c r="BA12" s="375"/>
      <c r="BB12" s="375"/>
      <c r="BC12" s="375"/>
      <c r="BD12" s="375"/>
      <c r="BE12" s="375"/>
      <c r="BF12" s="375"/>
      <c r="BG12" s="375"/>
      <c r="BH12" s="375"/>
      <c r="BI12" s="375"/>
      <c r="BJ12" s="375"/>
      <c r="BK12" s="375"/>
      <c r="BL12" s="375"/>
      <c r="BM12" s="375"/>
      <c r="BN12" s="375"/>
      <c r="BO12" s="375"/>
      <c r="BP12" s="375"/>
      <c r="BQ12" s="376"/>
      <c r="BR12" s="374"/>
      <c r="BS12" s="375"/>
      <c r="BT12" s="375"/>
      <c r="BU12" s="375"/>
      <c r="BV12" s="375"/>
      <c r="BW12" s="375"/>
      <c r="BX12" s="375"/>
      <c r="BY12" s="375"/>
      <c r="BZ12" s="375"/>
      <c r="CA12" s="375"/>
      <c r="CB12" s="375"/>
      <c r="CC12" s="375"/>
      <c r="CD12" s="375"/>
      <c r="CE12" s="375"/>
      <c r="CF12" s="375"/>
      <c r="CG12" s="375"/>
      <c r="CH12" s="375"/>
      <c r="CI12" s="375"/>
      <c r="CJ12" s="375"/>
      <c r="CK12" s="375"/>
      <c r="CL12" s="375"/>
      <c r="CM12" s="375"/>
      <c r="CN12" s="375"/>
      <c r="CO12" s="375"/>
      <c r="CP12" s="375"/>
      <c r="CQ12" s="375"/>
      <c r="CR12" s="375"/>
      <c r="CS12" s="375"/>
      <c r="CT12" s="375"/>
      <c r="CU12" s="375"/>
      <c r="CV12" s="375"/>
      <c r="CW12" s="375"/>
      <c r="CX12" s="376"/>
      <c r="CY12" s="374"/>
      <c r="CZ12" s="375"/>
      <c r="DA12" s="375"/>
      <c r="DB12" s="375"/>
      <c r="DC12" s="375"/>
      <c r="DD12" s="375"/>
      <c r="DE12" s="375"/>
      <c r="DF12" s="375"/>
      <c r="DG12" s="375"/>
      <c r="DH12" s="375"/>
      <c r="DI12" s="375"/>
      <c r="DJ12" s="375"/>
      <c r="DK12" s="375"/>
      <c r="DL12" s="375"/>
      <c r="DM12" s="375"/>
      <c r="DN12" s="375"/>
      <c r="DO12" s="375"/>
      <c r="DP12" s="375"/>
      <c r="DQ12" s="375"/>
      <c r="DR12" s="375"/>
      <c r="DS12" s="375"/>
      <c r="DT12" s="375"/>
      <c r="DU12" s="375"/>
      <c r="DV12" s="375"/>
      <c r="DW12" s="375"/>
      <c r="DX12" s="375"/>
      <c r="DY12" s="375"/>
      <c r="DZ12" s="375"/>
      <c r="EA12" s="375"/>
      <c r="EB12" s="375"/>
      <c r="EC12" s="375"/>
      <c r="ED12" s="375"/>
      <c r="EE12" s="376"/>
      <c r="EF12" s="374"/>
      <c r="EG12" s="375"/>
      <c r="EH12" s="375"/>
      <c r="EI12" s="375"/>
      <c r="EJ12" s="375"/>
      <c r="EK12" s="375"/>
      <c r="EL12" s="375"/>
      <c r="EM12" s="375"/>
      <c r="EN12" s="375"/>
      <c r="EO12" s="375"/>
      <c r="EP12" s="375"/>
      <c r="EQ12" s="375"/>
      <c r="ER12" s="375"/>
      <c r="ES12" s="375"/>
      <c r="ET12" s="375"/>
      <c r="EU12" s="375"/>
      <c r="EV12" s="375"/>
      <c r="EW12" s="375"/>
      <c r="EX12" s="375"/>
      <c r="EY12" s="375"/>
      <c r="EZ12" s="375"/>
      <c r="FA12" s="375"/>
      <c r="FB12" s="375"/>
      <c r="FC12" s="375"/>
      <c r="FD12" s="375"/>
      <c r="FE12" s="375"/>
      <c r="FF12" s="375"/>
      <c r="FG12" s="375"/>
      <c r="FH12" s="375"/>
      <c r="FI12" s="375"/>
      <c r="FJ12" s="375"/>
      <c r="FK12" s="375"/>
      <c r="FL12" s="376"/>
      <c r="FM12" s="374"/>
      <c r="FN12" s="375"/>
      <c r="FO12" s="375"/>
      <c r="FP12" s="375"/>
      <c r="FQ12" s="375"/>
      <c r="FR12" s="375"/>
      <c r="FS12" s="375"/>
      <c r="FT12" s="375"/>
      <c r="FU12" s="375"/>
      <c r="FV12" s="375"/>
      <c r="FW12" s="375"/>
      <c r="FX12" s="375"/>
      <c r="FY12" s="375"/>
      <c r="FZ12" s="375"/>
      <c r="GA12" s="375"/>
      <c r="GB12" s="375"/>
      <c r="GC12" s="375"/>
      <c r="GD12" s="375"/>
      <c r="GE12" s="375"/>
      <c r="GF12" s="375"/>
      <c r="GG12" s="375"/>
      <c r="GH12" s="375"/>
      <c r="GI12" s="375"/>
      <c r="GJ12" s="375"/>
      <c r="GK12" s="375"/>
      <c r="GL12" s="375"/>
      <c r="GM12" s="375"/>
      <c r="GN12" s="375"/>
      <c r="GO12" s="375"/>
      <c r="GP12" s="375"/>
      <c r="GQ12" s="375"/>
      <c r="GR12" s="375"/>
      <c r="GS12" s="376"/>
      <c r="GT12" s="374"/>
      <c r="GU12" s="375"/>
      <c r="GV12" s="375"/>
      <c r="GW12" s="375"/>
      <c r="GX12" s="375"/>
      <c r="GY12" s="375"/>
      <c r="GZ12" s="375"/>
      <c r="HA12" s="375"/>
      <c r="HB12" s="375"/>
      <c r="HC12" s="375"/>
      <c r="HD12" s="375"/>
      <c r="HE12" s="375"/>
      <c r="HF12" s="375"/>
      <c r="HG12" s="375"/>
      <c r="HH12" s="375"/>
      <c r="HI12" s="375"/>
      <c r="HJ12" s="375"/>
      <c r="HK12" s="375"/>
      <c r="HL12" s="375"/>
      <c r="HM12" s="375"/>
      <c r="HN12" s="375"/>
      <c r="HO12" s="375"/>
      <c r="HP12" s="375"/>
      <c r="HQ12" s="375"/>
      <c r="HR12" s="375"/>
      <c r="HS12" s="375"/>
      <c r="HT12" s="375"/>
      <c r="HU12" s="375"/>
      <c r="HV12" s="375"/>
      <c r="HW12" s="375"/>
      <c r="HX12" s="375"/>
      <c r="HY12" s="375"/>
      <c r="HZ12" s="376"/>
    </row>
    <row r="13" spans="1:234" ht="65.099999999999994" customHeight="1" outlineLevel="1" thickBot="1">
      <c r="A13" s="420" t="s">
        <v>3065</v>
      </c>
      <c r="B13" s="421"/>
      <c r="C13" s="119">
        <f>SUM(C9+C10+C11+C12)</f>
        <v>124796</v>
      </c>
      <c r="D13" s="374"/>
      <c r="E13" s="375"/>
      <c r="F13" s="375"/>
      <c r="G13" s="375"/>
      <c r="H13" s="375"/>
      <c r="I13" s="375"/>
      <c r="J13" s="375"/>
      <c r="K13" s="375"/>
      <c r="L13" s="375"/>
      <c r="M13" s="375"/>
      <c r="N13" s="375"/>
      <c r="O13" s="375"/>
      <c r="P13" s="375"/>
      <c r="Q13" s="375"/>
      <c r="R13" s="375"/>
      <c r="S13" s="375"/>
      <c r="T13" s="375"/>
      <c r="U13" s="375"/>
      <c r="V13" s="375"/>
      <c r="W13" s="375"/>
      <c r="X13" s="375"/>
      <c r="Y13" s="375"/>
      <c r="Z13" s="375"/>
      <c r="AA13" s="375"/>
      <c r="AB13" s="375"/>
      <c r="AC13" s="375"/>
      <c r="AD13" s="375"/>
      <c r="AE13" s="375"/>
      <c r="AF13" s="375"/>
      <c r="AG13" s="375"/>
      <c r="AH13" s="375"/>
      <c r="AI13" s="375"/>
      <c r="AJ13" s="376"/>
      <c r="AK13" s="374"/>
      <c r="AL13" s="375"/>
      <c r="AM13" s="375"/>
      <c r="AN13" s="375"/>
      <c r="AO13" s="375"/>
      <c r="AP13" s="375"/>
      <c r="AQ13" s="375"/>
      <c r="AR13" s="375"/>
      <c r="AS13" s="375"/>
      <c r="AT13" s="375"/>
      <c r="AU13" s="375"/>
      <c r="AV13" s="375"/>
      <c r="AW13" s="375"/>
      <c r="AX13" s="375"/>
      <c r="AY13" s="375"/>
      <c r="AZ13" s="375"/>
      <c r="BA13" s="375"/>
      <c r="BB13" s="375"/>
      <c r="BC13" s="375"/>
      <c r="BD13" s="375"/>
      <c r="BE13" s="375"/>
      <c r="BF13" s="375"/>
      <c r="BG13" s="375"/>
      <c r="BH13" s="375"/>
      <c r="BI13" s="375"/>
      <c r="BJ13" s="375"/>
      <c r="BK13" s="375"/>
      <c r="BL13" s="375"/>
      <c r="BM13" s="375"/>
      <c r="BN13" s="375"/>
      <c r="BO13" s="375"/>
      <c r="BP13" s="375"/>
      <c r="BQ13" s="376"/>
      <c r="BR13" s="374"/>
      <c r="BS13" s="375"/>
      <c r="BT13" s="375"/>
      <c r="BU13" s="375"/>
      <c r="BV13" s="375"/>
      <c r="BW13" s="375"/>
      <c r="BX13" s="375"/>
      <c r="BY13" s="375"/>
      <c r="BZ13" s="375"/>
      <c r="CA13" s="375"/>
      <c r="CB13" s="375"/>
      <c r="CC13" s="375"/>
      <c r="CD13" s="375"/>
      <c r="CE13" s="375"/>
      <c r="CF13" s="375"/>
      <c r="CG13" s="375"/>
      <c r="CH13" s="375"/>
      <c r="CI13" s="375"/>
      <c r="CJ13" s="375"/>
      <c r="CK13" s="375"/>
      <c r="CL13" s="375"/>
      <c r="CM13" s="375"/>
      <c r="CN13" s="375"/>
      <c r="CO13" s="375"/>
      <c r="CP13" s="375"/>
      <c r="CQ13" s="375"/>
      <c r="CR13" s="375"/>
      <c r="CS13" s="375"/>
      <c r="CT13" s="375"/>
      <c r="CU13" s="375"/>
      <c r="CV13" s="375"/>
      <c r="CW13" s="375"/>
      <c r="CX13" s="376"/>
      <c r="CY13" s="374"/>
      <c r="CZ13" s="375"/>
      <c r="DA13" s="375"/>
      <c r="DB13" s="375"/>
      <c r="DC13" s="375"/>
      <c r="DD13" s="375"/>
      <c r="DE13" s="375"/>
      <c r="DF13" s="375"/>
      <c r="DG13" s="375"/>
      <c r="DH13" s="375"/>
      <c r="DI13" s="375"/>
      <c r="DJ13" s="375"/>
      <c r="DK13" s="375"/>
      <c r="DL13" s="375"/>
      <c r="DM13" s="375"/>
      <c r="DN13" s="375"/>
      <c r="DO13" s="375"/>
      <c r="DP13" s="375"/>
      <c r="DQ13" s="375"/>
      <c r="DR13" s="375"/>
      <c r="DS13" s="375"/>
      <c r="DT13" s="375"/>
      <c r="DU13" s="375"/>
      <c r="DV13" s="375"/>
      <c r="DW13" s="375"/>
      <c r="DX13" s="375"/>
      <c r="DY13" s="375"/>
      <c r="DZ13" s="375"/>
      <c r="EA13" s="375"/>
      <c r="EB13" s="375"/>
      <c r="EC13" s="375"/>
      <c r="ED13" s="375"/>
      <c r="EE13" s="376"/>
      <c r="EF13" s="374"/>
      <c r="EG13" s="375"/>
      <c r="EH13" s="375"/>
      <c r="EI13" s="375"/>
      <c r="EJ13" s="375"/>
      <c r="EK13" s="375"/>
      <c r="EL13" s="375"/>
      <c r="EM13" s="375"/>
      <c r="EN13" s="375"/>
      <c r="EO13" s="375"/>
      <c r="EP13" s="375"/>
      <c r="EQ13" s="375"/>
      <c r="ER13" s="375"/>
      <c r="ES13" s="375"/>
      <c r="ET13" s="375"/>
      <c r="EU13" s="375"/>
      <c r="EV13" s="375"/>
      <c r="EW13" s="375"/>
      <c r="EX13" s="375"/>
      <c r="EY13" s="375"/>
      <c r="EZ13" s="375"/>
      <c r="FA13" s="375"/>
      <c r="FB13" s="375"/>
      <c r="FC13" s="375"/>
      <c r="FD13" s="375"/>
      <c r="FE13" s="375"/>
      <c r="FF13" s="375"/>
      <c r="FG13" s="375"/>
      <c r="FH13" s="375"/>
      <c r="FI13" s="375"/>
      <c r="FJ13" s="375"/>
      <c r="FK13" s="375"/>
      <c r="FL13" s="376"/>
      <c r="FM13" s="374"/>
      <c r="FN13" s="375"/>
      <c r="FO13" s="375"/>
      <c r="FP13" s="375"/>
      <c r="FQ13" s="375"/>
      <c r="FR13" s="375"/>
      <c r="FS13" s="375"/>
      <c r="FT13" s="375"/>
      <c r="FU13" s="375"/>
      <c r="FV13" s="375"/>
      <c r="FW13" s="375"/>
      <c r="FX13" s="375"/>
      <c r="FY13" s="375"/>
      <c r="FZ13" s="375"/>
      <c r="GA13" s="375"/>
      <c r="GB13" s="375"/>
      <c r="GC13" s="375"/>
      <c r="GD13" s="375"/>
      <c r="GE13" s="375"/>
      <c r="GF13" s="375"/>
      <c r="GG13" s="375"/>
      <c r="GH13" s="375"/>
      <c r="GI13" s="375"/>
      <c r="GJ13" s="375"/>
      <c r="GK13" s="375"/>
      <c r="GL13" s="375"/>
      <c r="GM13" s="375"/>
      <c r="GN13" s="375"/>
      <c r="GO13" s="375"/>
      <c r="GP13" s="375"/>
      <c r="GQ13" s="375"/>
      <c r="GR13" s="375"/>
      <c r="GS13" s="376"/>
      <c r="GT13" s="374"/>
      <c r="GU13" s="375"/>
      <c r="GV13" s="375"/>
      <c r="GW13" s="375"/>
      <c r="GX13" s="375"/>
      <c r="GY13" s="375"/>
      <c r="GZ13" s="375"/>
      <c r="HA13" s="375"/>
      <c r="HB13" s="375"/>
      <c r="HC13" s="375"/>
      <c r="HD13" s="375"/>
      <c r="HE13" s="375"/>
      <c r="HF13" s="375"/>
      <c r="HG13" s="375"/>
      <c r="HH13" s="375"/>
      <c r="HI13" s="375"/>
      <c r="HJ13" s="375"/>
      <c r="HK13" s="375"/>
      <c r="HL13" s="375"/>
      <c r="HM13" s="375"/>
      <c r="HN13" s="375"/>
      <c r="HO13" s="375"/>
      <c r="HP13" s="375"/>
      <c r="HQ13" s="375"/>
      <c r="HR13" s="375"/>
      <c r="HS13" s="375"/>
      <c r="HT13" s="375"/>
      <c r="HU13" s="375"/>
      <c r="HV13" s="375"/>
      <c r="HW13" s="375"/>
      <c r="HX13" s="375"/>
      <c r="HY13" s="375"/>
      <c r="HZ13" s="376"/>
    </row>
    <row r="14" spans="1:234" ht="100.5" customHeight="1" outlineLevel="1" thickBot="1">
      <c r="A14" s="420" t="s">
        <v>3322</v>
      </c>
      <c r="B14" s="421"/>
      <c r="C14" s="119">
        <f>SUM(M18+AT18+CA18+DH18+EO18+FV18+HC18)</f>
        <v>50395</v>
      </c>
      <c r="D14" s="39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91"/>
      <c r="AI14" s="391"/>
      <c r="AJ14" s="392"/>
      <c r="AK14" s="390"/>
      <c r="AL14" s="391"/>
      <c r="AM14" s="391"/>
      <c r="AN14" s="391"/>
      <c r="AO14" s="391"/>
      <c r="AP14" s="391"/>
      <c r="AQ14" s="391"/>
      <c r="AR14" s="391"/>
      <c r="AS14" s="391"/>
      <c r="AT14" s="391"/>
      <c r="AU14" s="391"/>
      <c r="AV14" s="391"/>
      <c r="AW14" s="391"/>
      <c r="AX14" s="391"/>
      <c r="AY14" s="391"/>
      <c r="AZ14" s="391"/>
      <c r="BA14" s="391"/>
      <c r="BB14" s="391"/>
      <c r="BC14" s="391"/>
      <c r="BD14" s="391"/>
      <c r="BE14" s="391"/>
      <c r="BF14" s="391"/>
      <c r="BG14" s="391"/>
      <c r="BH14" s="391"/>
      <c r="BI14" s="391"/>
      <c r="BJ14" s="391"/>
      <c r="BK14" s="391"/>
      <c r="BL14" s="391"/>
      <c r="BM14" s="391"/>
      <c r="BN14" s="391"/>
      <c r="BO14" s="391"/>
      <c r="BP14" s="391"/>
      <c r="BQ14" s="392"/>
      <c r="BR14" s="390"/>
      <c r="BS14" s="391"/>
      <c r="BT14" s="391"/>
      <c r="BU14" s="391"/>
      <c r="BV14" s="391"/>
      <c r="BW14" s="391"/>
      <c r="BX14" s="391"/>
      <c r="BY14" s="391"/>
      <c r="BZ14" s="391"/>
      <c r="CA14" s="391"/>
      <c r="CB14" s="391"/>
      <c r="CC14" s="391"/>
      <c r="CD14" s="391"/>
      <c r="CE14" s="391"/>
      <c r="CF14" s="391"/>
      <c r="CG14" s="391"/>
      <c r="CH14" s="391"/>
      <c r="CI14" s="391"/>
      <c r="CJ14" s="391"/>
      <c r="CK14" s="391"/>
      <c r="CL14" s="391"/>
      <c r="CM14" s="391"/>
      <c r="CN14" s="391"/>
      <c r="CO14" s="391"/>
      <c r="CP14" s="391"/>
      <c r="CQ14" s="391"/>
      <c r="CR14" s="391"/>
      <c r="CS14" s="391"/>
      <c r="CT14" s="391"/>
      <c r="CU14" s="391"/>
      <c r="CV14" s="391"/>
      <c r="CW14" s="391"/>
      <c r="CX14" s="392"/>
      <c r="CY14" s="390"/>
      <c r="CZ14" s="391"/>
      <c r="DA14" s="391"/>
      <c r="DB14" s="391"/>
      <c r="DC14" s="391"/>
      <c r="DD14" s="391"/>
      <c r="DE14" s="391"/>
      <c r="DF14" s="391"/>
      <c r="DG14" s="391"/>
      <c r="DH14" s="391"/>
      <c r="DI14" s="391"/>
      <c r="DJ14" s="391"/>
      <c r="DK14" s="391"/>
      <c r="DL14" s="391"/>
      <c r="DM14" s="391"/>
      <c r="DN14" s="391"/>
      <c r="DO14" s="391"/>
      <c r="DP14" s="391"/>
      <c r="DQ14" s="391"/>
      <c r="DR14" s="391"/>
      <c r="DS14" s="391"/>
      <c r="DT14" s="391"/>
      <c r="DU14" s="391"/>
      <c r="DV14" s="391"/>
      <c r="DW14" s="391"/>
      <c r="DX14" s="391"/>
      <c r="DY14" s="391"/>
      <c r="DZ14" s="391"/>
      <c r="EA14" s="391"/>
      <c r="EB14" s="391"/>
      <c r="EC14" s="391"/>
      <c r="ED14" s="391"/>
      <c r="EE14" s="392"/>
      <c r="EF14" s="390"/>
      <c r="EG14" s="391"/>
      <c r="EH14" s="391"/>
      <c r="EI14" s="391"/>
      <c r="EJ14" s="391"/>
      <c r="EK14" s="391"/>
      <c r="EL14" s="391"/>
      <c r="EM14" s="391"/>
      <c r="EN14" s="391"/>
      <c r="EO14" s="391"/>
      <c r="EP14" s="391"/>
      <c r="EQ14" s="391"/>
      <c r="ER14" s="391"/>
      <c r="ES14" s="391"/>
      <c r="ET14" s="391"/>
      <c r="EU14" s="391"/>
      <c r="EV14" s="391"/>
      <c r="EW14" s="391"/>
      <c r="EX14" s="391"/>
      <c r="EY14" s="391"/>
      <c r="EZ14" s="391"/>
      <c r="FA14" s="391"/>
      <c r="FB14" s="391"/>
      <c r="FC14" s="391"/>
      <c r="FD14" s="391"/>
      <c r="FE14" s="391"/>
      <c r="FF14" s="391"/>
      <c r="FG14" s="391"/>
      <c r="FH14" s="391"/>
      <c r="FI14" s="391"/>
      <c r="FJ14" s="391"/>
      <c r="FK14" s="391"/>
      <c r="FL14" s="392"/>
      <c r="FM14" s="390"/>
      <c r="FN14" s="391"/>
      <c r="FO14" s="391"/>
      <c r="FP14" s="391"/>
      <c r="FQ14" s="391"/>
      <c r="FR14" s="391"/>
      <c r="FS14" s="391"/>
      <c r="FT14" s="391"/>
      <c r="FU14" s="391"/>
      <c r="FV14" s="391"/>
      <c r="FW14" s="391"/>
      <c r="FX14" s="391"/>
      <c r="FY14" s="391"/>
      <c r="FZ14" s="391"/>
      <c r="GA14" s="391"/>
      <c r="GB14" s="391"/>
      <c r="GC14" s="391"/>
      <c r="GD14" s="391"/>
      <c r="GE14" s="391"/>
      <c r="GF14" s="391"/>
      <c r="GG14" s="391"/>
      <c r="GH14" s="391"/>
      <c r="GI14" s="391"/>
      <c r="GJ14" s="391"/>
      <c r="GK14" s="391"/>
      <c r="GL14" s="391"/>
      <c r="GM14" s="391"/>
      <c r="GN14" s="391"/>
      <c r="GO14" s="391"/>
      <c r="GP14" s="391"/>
      <c r="GQ14" s="391"/>
      <c r="GR14" s="391"/>
      <c r="GS14" s="392"/>
      <c r="GT14" s="390"/>
      <c r="GU14" s="391"/>
      <c r="GV14" s="391"/>
      <c r="GW14" s="391"/>
      <c r="GX14" s="391"/>
      <c r="GY14" s="391"/>
      <c r="GZ14" s="391"/>
      <c r="HA14" s="391"/>
      <c r="HB14" s="391"/>
      <c r="HC14" s="391"/>
      <c r="HD14" s="391"/>
      <c r="HE14" s="391"/>
      <c r="HF14" s="391"/>
      <c r="HG14" s="391"/>
      <c r="HH14" s="391"/>
      <c r="HI14" s="391"/>
      <c r="HJ14" s="391"/>
      <c r="HK14" s="391"/>
      <c r="HL14" s="391"/>
      <c r="HM14" s="391"/>
      <c r="HN14" s="391"/>
      <c r="HO14" s="391"/>
      <c r="HP14" s="391"/>
      <c r="HQ14" s="391"/>
      <c r="HR14" s="391"/>
      <c r="HS14" s="391"/>
      <c r="HT14" s="391"/>
      <c r="HU14" s="391"/>
      <c r="HV14" s="391"/>
      <c r="HW14" s="391"/>
      <c r="HX14" s="391"/>
      <c r="HY14" s="391"/>
      <c r="HZ14" s="392"/>
    </row>
    <row r="15" spans="1:234" s="175" customFormat="1" ht="20.100000000000001" customHeight="1" thickBot="1">
      <c r="A15" s="469" t="s">
        <v>668</v>
      </c>
      <c r="B15" s="470"/>
      <c r="C15" s="470"/>
      <c r="D15" s="171"/>
      <c r="E15" s="171"/>
      <c r="F15" s="171"/>
      <c r="G15" s="171"/>
      <c r="H15" s="171"/>
      <c r="I15" s="171"/>
      <c r="J15" s="171"/>
      <c r="K15" s="171"/>
      <c r="L15" s="171"/>
      <c r="M15" s="171"/>
      <c r="N15" s="171"/>
      <c r="O15" s="171"/>
      <c r="P15" s="171"/>
      <c r="Q15" s="171"/>
      <c r="R15" s="171"/>
      <c r="S15" s="171"/>
      <c r="T15" s="171"/>
      <c r="U15" s="171"/>
      <c r="V15" s="171"/>
      <c r="W15" s="171"/>
      <c r="X15" s="171"/>
      <c r="Y15" s="171"/>
      <c r="Z15" s="171"/>
      <c r="AA15" s="172"/>
      <c r="AB15" s="173"/>
      <c r="AC15" s="173"/>
      <c r="AD15" s="173"/>
      <c r="AE15" s="173"/>
      <c r="AF15" s="173"/>
      <c r="AG15" s="173"/>
      <c r="AH15" s="173"/>
      <c r="AI15" s="173"/>
      <c r="AJ15" s="173"/>
      <c r="AK15" s="174"/>
      <c r="AL15" s="174"/>
      <c r="AM15" s="174"/>
      <c r="AN15" s="174"/>
      <c r="AO15" s="174"/>
      <c r="AP15" s="174"/>
      <c r="AQ15" s="174"/>
      <c r="AR15" s="174"/>
      <c r="AS15" s="174"/>
      <c r="AT15" s="174"/>
      <c r="AU15" s="174"/>
      <c r="AV15" s="174"/>
      <c r="AW15" s="174"/>
      <c r="AX15" s="174"/>
      <c r="AY15" s="174"/>
      <c r="AZ15" s="174"/>
      <c r="BA15" s="174"/>
      <c r="BB15" s="174"/>
      <c r="BC15" s="174"/>
      <c r="BD15" s="174"/>
      <c r="BE15" s="174"/>
      <c r="BF15" s="174"/>
      <c r="BG15" s="174"/>
      <c r="BH15" s="174"/>
      <c r="BI15" s="173"/>
      <c r="BJ15" s="173"/>
      <c r="BK15" s="173"/>
      <c r="BL15" s="173"/>
      <c r="BM15" s="173"/>
      <c r="BN15" s="173"/>
      <c r="BO15" s="173"/>
      <c r="BP15" s="173"/>
      <c r="BQ15" s="173"/>
      <c r="BR15" s="174"/>
      <c r="BS15" s="174"/>
      <c r="BT15" s="174"/>
      <c r="BU15" s="174"/>
      <c r="BV15" s="174"/>
      <c r="BW15" s="174"/>
      <c r="BX15" s="174"/>
      <c r="BY15" s="174"/>
      <c r="BZ15" s="174"/>
      <c r="CA15" s="174"/>
      <c r="CB15" s="174"/>
      <c r="CC15" s="174"/>
      <c r="CD15" s="174"/>
      <c r="CE15" s="174"/>
      <c r="CF15" s="174"/>
      <c r="CG15" s="174"/>
      <c r="CH15" s="174"/>
      <c r="CI15" s="174"/>
      <c r="CJ15" s="174"/>
      <c r="CK15" s="174"/>
      <c r="CL15" s="174"/>
      <c r="CM15" s="174"/>
      <c r="CN15" s="174"/>
      <c r="CO15" s="174"/>
      <c r="CP15" s="173"/>
      <c r="CQ15" s="173"/>
      <c r="CR15" s="173"/>
      <c r="CS15" s="173"/>
      <c r="CT15" s="173"/>
      <c r="CU15" s="173"/>
      <c r="CV15" s="173"/>
      <c r="CW15" s="173"/>
      <c r="CX15" s="173"/>
      <c r="CY15" s="174"/>
      <c r="CZ15" s="174"/>
      <c r="DA15" s="174"/>
      <c r="DB15" s="174"/>
      <c r="DC15" s="174"/>
      <c r="DD15" s="174"/>
      <c r="DE15" s="174"/>
      <c r="DF15" s="174"/>
      <c r="DG15" s="174"/>
      <c r="DH15" s="174"/>
      <c r="DI15" s="174"/>
      <c r="DJ15" s="174"/>
      <c r="DK15" s="174"/>
      <c r="DL15" s="174"/>
      <c r="DM15" s="174"/>
      <c r="DN15" s="174"/>
      <c r="DO15" s="174"/>
      <c r="DP15" s="174"/>
      <c r="DQ15" s="174"/>
      <c r="DR15" s="174"/>
      <c r="DS15" s="174"/>
      <c r="DT15" s="174"/>
      <c r="DU15" s="174"/>
      <c r="DV15" s="174"/>
      <c r="DW15" s="173"/>
      <c r="DX15" s="173"/>
      <c r="DY15" s="173"/>
      <c r="DZ15" s="173"/>
      <c r="EA15" s="173"/>
      <c r="EB15" s="173"/>
      <c r="EC15" s="173"/>
      <c r="ED15" s="173"/>
      <c r="EE15" s="173"/>
      <c r="EF15" s="174"/>
      <c r="EG15" s="174"/>
      <c r="EH15" s="174"/>
      <c r="EI15" s="174"/>
      <c r="EJ15" s="174"/>
      <c r="EK15" s="174"/>
      <c r="EL15" s="174"/>
      <c r="EM15" s="174"/>
      <c r="EN15" s="174"/>
      <c r="EO15" s="174"/>
      <c r="EP15" s="174"/>
      <c r="EQ15" s="174"/>
      <c r="ER15" s="174"/>
      <c r="ES15" s="174"/>
      <c r="ET15" s="174"/>
      <c r="EU15" s="174"/>
      <c r="EV15" s="174"/>
      <c r="EW15" s="174"/>
      <c r="EX15" s="174"/>
      <c r="EY15" s="174"/>
      <c r="EZ15" s="174"/>
      <c r="FA15" s="174"/>
      <c r="FB15" s="174"/>
      <c r="FC15" s="174"/>
      <c r="FD15" s="173"/>
      <c r="FE15" s="173"/>
      <c r="FF15" s="173"/>
      <c r="FG15" s="173"/>
      <c r="FH15" s="173"/>
      <c r="FI15" s="173"/>
      <c r="FJ15" s="173"/>
      <c r="FK15" s="173"/>
      <c r="FL15" s="173"/>
      <c r="FM15" s="174"/>
      <c r="FN15" s="174"/>
      <c r="FO15" s="174"/>
      <c r="FP15" s="174"/>
      <c r="FQ15" s="174"/>
      <c r="FR15" s="174"/>
      <c r="FS15" s="174"/>
      <c r="FT15" s="174"/>
      <c r="FU15" s="174"/>
      <c r="FV15" s="174"/>
      <c r="FW15" s="174"/>
      <c r="FX15" s="174"/>
      <c r="FY15" s="174"/>
      <c r="FZ15" s="174"/>
      <c r="GA15" s="174"/>
      <c r="GB15" s="174"/>
      <c r="GC15" s="174"/>
      <c r="GD15" s="174"/>
      <c r="GE15" s="174"/>
      <c r="GF15" s="174"/>
      <c r="GG15" s="174"/>
      <c r="GH15" s="174"/>
      <c r="GI15" s="174"/>
      <c r="GJ15" s="174"/>
      <c r="GK15" s="173"/>
      <c r="GL15" s="173"/>
      <c r="GM15" s="173"/>
      <c r="GN15" s="173"/>
      <c r="GO15" s="173"/>
      <c r="GP15" s="173"/>
      <c r="GQ15" s="173"/>
      <c r="GR15" s="173"/>
      <c r="GS15" s="173"/>
      <c r="GT15" s="174"/>
      <c r="GU15" s="174"/>
      <c r="GV15" s="174"/>
      <c r="GW15" s="174"/>
      <c r="GX15" s="174"/>
      <c r="GY15" s="174"/>
      <c r="GZ15" s="174"/>
      <c r="HA15" s="174"/>
      <c r="HB15" s="174"/>
      <c r="HC15" s="174"/>
      <c r="HD15" s="174"/>
      <c r="HE15" s="174"/>
      <c r="HF15" s="174"/>
      <c r="HG15" s="174"/>
      <c r="HH15" s="174"/>
      <c r="HI15" s="174"/>
      <c r="HJ15" s="174"/>
      <c r="HK15" s="174"/>
      <c r="HL15" s="174"/>
      <c r="HM15" s="174"/>
      <c r="HN15" s="174"/>
      <c r="HO15" s="174"/>
      <c r="HP15" s="174"/>
      <c r="HQ15" s="174"/>
      <c r="HR15" s="173"/>
      <c r="HS15" s="173"/>
      <c r="HT15" s="173"/>
      <c r="HU15" s="173"/>
      <c r="HV15" s="173"/>
      <c r="HW15" s="173"/>
      <c r="HX15" s="173"/>
      <c r="HY15" s="173"/>
      <c r="HZ15" s="173"/>
    </row>
    <row r="16" spans="1:234" s="4" customFormat="1" ht="69.95" customHeight="1" thickBot="1">
      <c r="A16" s="417" t="s">
        <v>3066</v>
      </c>
      <c r="B16" s="418"/>
      <c r="C16" s="419"/>
      <c r="D16" s="176" t="s">
        <v>1745</v>
      </c>
      <c r="E16" s="377" t="s">
        <v>3573</v>
      </c>
      <c r="F16" s="378"/>
      <c r="G16" s="99" t="s">
        <v>1746</v>
      </c>
      <c r="H16" s="382" t="s">
        <v>613</v>
      </c>
      <c r="I16" s="383"/>
      <c r="J16" s="383"/>
      <c r="K16" s="383"/>
      <c r="L16" s="383"/>
      <c r="M16" s="383"/>
      <c r="N16" s="383"/>
      <c r="O16" s="383"/>
      <c r="P16" s="383"/>
      <c r="Q16" s="383"/>
      <c r="R16" s="383"/>
      <c r="S16" s="383"/>
      <c r="T16" s="383"/>
      <c r="U16" s="383"/>
      <c r="V16" s="383"/>
      <c r="W16" s="383"/>
      <c r="X16" s="383"/>
      <c r="Y16" s="383"/>
      <c r="Z16" s="383"/>
      <c r="AA16" s="383"/>
      <c r="AB16" s="383"/>
      <c r="AC16" s="383"/>
      <c r="AD16" s="383"/>
      <c r="AE16" s="383"/>
      <c r="AF16" s="383"/>
      <c r="AG16" s="383"/>
      <c r="AH16" s="383"/>
      <c r="AI16" s="383"/>
      <c r="AJ16" s="384"/>
      <c r="AK16" s="99" t="s">
        <v>1745</v>
      </c>
      <c r="AL16" s="377" t="s">
        <v>3573</v>
      </c>
      <c r="AM16" s="378"/>
      <c r="AN16" s="99" t="s">
        <v>1746</v>
      </c>
      <c r="AO16" s="382" t="s">
        <v>3333</v>
      </c>
      <c r="AP16" s="383"/>
      <c r="AQ16" s="383"/>
      <c r="AR16" s="383"/>
      <c r="AS16" s="383"/>
      <c r="AT16" s="383"/>
      <c r="AU16" s="383"/>
      <c r="AV16" s="383"/>
      <c r="AW16" s="383"/>
      <c r="AX16" s="383"/>
      <c r="AY16" s="383"/>
      <c r="AZ16" s="383"/>
      <c r="BA16" s="383"/>
      <c r="BB16" s="383"/>
      <c r="BC16" s="383"/>
      <c r="BD16" s="383"/>
      <c r="BE16" s="383"/>
      <c r="BF16" s="383"/>
      <c r="BG16" s="383"/>
      <c r="BH16" s="383"/>
      <c r="BI16" s="383"/>
      <c r="BJ16" s="383"/>
      <c r="BK16" s="383"/>
      <c r="BL16" s="383"/>
      <c r="BM16" s="383"/>
      <c r="BN16" s="383"/>
      <c r="BO16" s="383"/>
      <c r="BP16" s="383"/>
      <c r="BQ16" s="384"/>
      <c r="BR16" s="99" t="s">
        <v>1745</v>
      </c>
      <c r="BS16" s="377" t="s">
        <v>3573</v>
      </c>
      <c r="BT16" s="378"/>
      <c r="BU16" s="99" t="s">
        <v>1746</v>
      </c>
      <c r="BV16" s="382" t="s">
        <v>614</v>
      </c>
      <c r="BW16" s="383"/>
      <c r="BX16" s="383"/>
      <c r="BY16" s="383"/>
      <c r="BZ16" s="383"/>
      <c r="CA16" s="383"/>
      <c r="CB16" s="383"/>
      <c r="CC16" s="383"/>
      <c r="CD16" s="383"/>
      <c r="CE16" s="383"/>
      <c r="CF16" s="383"/>
      <c r="CG16" s="383"/>
      <c r="CH16" s="383"/>
      <c r="CI16" s="383"/>
      <c r="CJ16" s="383"/>
      <c r="CK16" s="383"/>
      <c r="CL16" s="383"/>
      <c r="CM16" s="383"/>
      <c r="CN16" s="383"/>
      <c r="CO16" s="383"/>
      <c r="CP16" s="383"/>
      <c r="CQ16" s="383"/>
      <c r="CR16" s="383"/>
      <c r="CS16" s="383"/>
      <c r="CT16" s="383"/>
      <c r="CU16" s="383"/>
      <c r="CV16" s="383"/>
      <c r="CW16" s="383"/>
      <c r="CX16" s="384"/>
      <c r="CY16" s="99" t="s">
        <v>1745</v>
      </c>
      <c r="CZ16" s="377" t="s">
        <v>3573</v>
      </c>
      <c r="DA16" s="378"/>
      <c r="DB16" s="99" t="s">
        <v>1746</v>
      </c>
      <c r="DC16" s="382" t="s">
        <v>2895</v>
      </c>
      <c r="DD16" s="383"/>
      <c r="DE16" s="383"/>
      <c r="DF16" s="383"/>
      <c r="DG16" s="383"/>
      <c r="DH16" s="383"/>
      <c r="DI16" s="383"/>
      <c r="DJ16" s="383"/>
      <c r="DK16" s="383"/>
      <c r="DL16" s="383"/>
      <c r="DM16" s="383"/>
      <c r="DN16" s="383"/>
      <c r="DO16" s="383"/>
      <c r="DP16" s="383"/>
      <c r="DQ16" s="383"/>
      <c r="DR16" s="383"/>
      <c r="DS16" s="383"/>
      <c r="DT16" s="383"/>
      <c r="DU16" s="383"/>
      <c r="DV16" s="383"/>
      <c r="DW16" s="383"/>
      <c r="DX16" s="383"/>
      <c r="DY16" s="383"/>
      <c r="DZ16" s="383"/>
      <c r="EA16" s="383"/>
      <c r="EB16" s="383"/>
      <c r="EC16" s="383"/>
      <c r="ED16" s="383"/>
      <c r="EE16" s="384"/>
      <c r="EF16" s="99" t="s">
        <v>1745</v>
      </c>
      <c r="EG16" s="377" t="s">
        <v>3573</v>
      </c>
      <c r="EH16" s="378"/>
      <c r="EI16" s="99" t="s">
        <v>1746</v>
      </c>
      <c r="EJ16" s="382" t="s">
        <v>2970</v>
      </c>
      <c r="EK16" s="383"/>
      <c r="EL16" s="383"/>
      <c r="EM16" s="383"/>
      <c r="EN16" s="383"/>
      <c r="EO16" s="383"/>
      <c r="EP16" s="383"/>
      <c r="EQ16" s="383"/>
      <c r="ER16" s="383"/>
      <c r="ES16" s="383"/>
      <c r="ET16" s="383"/>
      <c r="EU16" s="383"/>
      <c r="EV16" s="383"/>
      <c r="EW16" s="383"/>
      <c r="EX16" s="383"/>
      <c r="EY16" s="383"/>
      <c r="EZ16" s="383"/>
      <c r="FA16" s="383"/>
      <c r="FB16" s="383"/>
      <c r="FC16" s="383"/>
      <c r="FD16" s="383"/>
      <c r="FE16" s="383"/>
      <c r="FF16" s="383"/>
      <c r="FG16" s="383"/>
      <c r="FH16" s="383"/>
      <c r="FI16" s="383"/>
      <c r="FJ16" s="383"/>
      <c r="FK16" s="383"/>
      <c r="FL16" s="384"/>
      <c r="FM16" s="99" t="s">
        <v>1745</v>
      </c>
      <c r="FN16" s="377" t="s">
        <v>3573</v>
      </c>
      <c r="FO16" s="378"/>
      <c r="FP16" s="99" t="s">
        <v>1746</v>
      </c>
      <c r="FQ16" s="382" t="s">
        <v>3334</v>
      </c>
      <c r="FR16" s="383"/>
      <c r="FS16" s="383"/>
      <c r="FT16" s="383"/>
      <c r="FU16" s="383"/>
      <c r="FV16" s="383"/>
      <c r="FW16" s="383"/>
      <c r="FX16" s="383"/>
      <c r="FY16" s="383"/>
      <c r="FZ16" s="383"/>
      <c r="GA16" s="383"/>
      <c r="GB16" s="383"/>
      <c r="GC16" s="383"/>
      <c r="GD16" s="383"/>
      <c r="GE16" s="383"/>
      <c r="GF16" s="383"/>
      <c r="GG16" s="383"/>
      <c r="GH16" s="383"/>
      <c r="GI16" s="383"/>
      <c r="GJ16" s="383"/>
      <c r="GK16" s="383"/>
      <c r="GL16" s="383"/>
      <c r="GM16" s="383"/>
      <c r="GN16" s="383"/>
      <c r="GO16" s="383"/>
      <c r="GP16" s="383"/>
      <c r="GQ16" s="383"/>
      <c r="GR16" s="383"/>
      <c r="GS16" s="384"/>
      <c r="GT16" s="99" t="s">
        <v>1745</v>
      </c>
      <c r="GU16" s="377"/>
      <c r="GV16" s="378"/>
      <c r="GW16" s="99" t="s">
        <v>1746</v>
      </c>
      <c r="GX16" s="382"/>
      <c r="GY16" s="383"/>
      <c r="GZ16" s="383"/>
      <c r="HA16" s="383"/>
      <c r="HB16" s="383"/>
      <c r="HC16" s="383"/>
      <c r="HD16" s="383"/>
      <c r="HE16" s="383"/>
      <c r="HF16" s="383"/>
      <c r="HG16" s="383"/>
      <c r="HH16" s="383"/>
      <c r="HI16" s="383"/>
      <c r="HJ16" s="383"/>
      <c r="HK16" s="383"/>
      <c r="HL16" s="383"/>
      <c r="HM16" s="383"/>
      <c r="HN16" s="383"/>
      <c r="HO16" s="383"/>
      <c r="HP16" s="383"/>
      <c r="HQ16" s="383"/>
      <c r="HR16" s="383"/>
      <c r="HS16" s="383"/>
      <c r="HT16" s="383"/>
      <c r="HU16" s="383"/>
      <c r="HV16" s="383"/>
      <c r="HW16" s="383"/>
      <c r="HX16" s="383"/>
      <c r="HY16" s="383"/>
      <c r="HZ16" s="384"/>
    </row>
    <row r="17" spans="1:234" s="33" customFormat="1" ht="69.95" customHeight="1" outlineLevel="1" thickBot="1">
      <c r="A17" s="417" t="s">
        <v>3074</v>
      </c>
      <c r="B17" s="418"/>
      <c r="C17" s="419"/>
      <c r="D17" s="114" t="s">
        <v>1747</v>
      </c>
      <c r="E17" s="259" t="s">
        <v>660</v>
      </c>
      <c r="F17" s="178" t="s">
        <v>2961</v>
      </c>
      <c r="G17" s="260">
        <v>1790</v>
      </c>
      <c r="H17" s="178" t="s">
        <v>2962</v>
      </c>
      <c r="I17" s="260">
        <v>2494</v>
      </c>
      <c r="J17" s="178" t="s">
        <v>2963</v>
      </c>
      <c r="K17" s="261">
        <v>1856</v>
      </c>
      <c r="L17" s="53" t="s">
        <v>1748</v>
      </c>
      <c r="M17" s="259"/>
      <c r="N17" s="178" t="s">
        <v>2961</v>
      </c>
      <c r="O17" s="260"/>
      <c r="P17" s="178" t="s">
        <v>2962</v>
      </c>
      <c r="Q17" s="260"/>
      <c r="R17" s="178" t="s">
        <v>2963</v>
      </c>
      <c r="S17" s="262"/>
      <c r="T17" s="53" t="s">
        <v>143</v>
      </c>
      <c r="U17" s="259"/>
      <c r="V17" s="178" t="s">
        <v>2961</v>
      </c>
      <c r="W17" s="260"/>
      <c r="X17" s="178" t="s">
        <v>2962</v>
      </c>
      <c r="Y17" s="260"/>
      <c r="Z17" s="179" t="s">
        <v>2963</v>
      </c>
      <c r="AA17" s="262"/>
      <c r="AB17" s="114" t="s">
        <v>143</v>
      </c>
      <c r="AC17" s="259"/>
      <c r="AD17" s="178" t="s">
        <v>2961</v>
      </c>
      <c r="AE17" s="260"/>
      <c r="AF17" s="178" t="s">
        <v>2962</v>
      </c>
      <c r="AG17" s="260"/>
      <c r="AH17" s="178" t="s">
        <v>2963</v>
      </c>
      <c r="AI17" s="263"/>
      <c r="AJ17" s="267"/>
      <c r="AK17" s="114" t="s">
        <v>1747</v>
      </c>
      <c r="AL17" s="259" t="s">
        <v>2881</v>
      </c>
      <c r="AM17" s="178" t="s">
        <v>2961</v>
      </c>
      <c r="AN17" s="260">
        <v>3937</v>
      </c>
      <c r="AO17" s="178" t="s">
        <v>2962</v>
      </c>
      <c r="AP17" s="260">
        <v>9836</v>
      </c>
      <c r="AQ17" s="178" t="s">
        <v>2963</v>
      </c>
      <c r="AR17" s="261">
        <v>7462</v>
      </c>
      <c r="AS17" s="53" t="s">
        <v>1748</v>
      </c>
      <c r="AT17" s="259" t="s">
        <v>2959</v>
      </c>
      <c r="AU17" s="178" t="s">
        <v>2961</v>
      </c>
      <c r="AV17" s="260">
        <v>1577</v>
      </c>
      <c r="AW17" s="178" t="s">
        <v>2962</v>
      </c>
      <c r="AX17" s="260"/>
      <c r="AY17" s="178" t="s">
        <v>2963</v>
      </c>
      <c r="AZ17" s="262"/>
      <c r="BA17" s="53" t="s">
        <v>143</v>
      </c>
      <c r="BB17" s="259" t="s">
        <v>2883</v>
      </c>
      <c r="BC17" s="178" t="s">
        <v>2961</v>
      </c>
      <c r="BD17" s="260">
        <v>432</v>
      </c>
      <c r="BE17" s="178" t="s">
        <v>2962</v>
      </c>
      <c r="BF17" s="260"/>
      <c r="BG17" s="179" t="s">
        <v>2963</v>
      </c>
      <c r="BH17" s="262"/>
      <c r="BI17" s="114" t="s">
        <v>143</v>
      </c>
      <c r="BJ17" s="259" t="s">
        <v>2882</v>
      </c>
      <c r="BK17" s="178" t="s">
        <v>2961</v>
      </c>
      <c r="BL17" s="260">
        <v>30</v>
      </c>
      <c r="BM17" s="178" t="s">
        <v>2962</v>
      </c>
      <c r="BN17" s="260"/>
      <c r="BO17" s="178" t="s">
        <v>2963</v>
      </c>
      <c r="BP17" s="263"/>
      <c r="BQ17" s="267"/>
      <c r="BR17" s="114" t="s">
        <v>1747</v>
      </c>
      <c r="BS17" s="259" t="s">
        <v>2885</v>
      </c>
      <c r="BT17" s="178" t="s">
        <v>2961</v>
      </c>
      <c r="BU17" s="260">
        <v>6376</v>
      </c>
      <c r="BV17" s="178" t="s">
        <v>2962</v>
      </c>
      <c r="BW17" s="260"/>
      <c r="BX17" s="178" t="s">
        <v>2963</v>
      </c>
      <c r="BY17" s="261"/>
      <c r="BZ17" s="53" t="s">
        <v>1748</v>
      </c>
      <c r="CA17" s="259"/>
      <c r="CB17" s="178" t="s">
        <v>2961</v>
      </c>
      <c r="CC17" s="260"/>
      <c r="CD17" s="178" t="s">
        <v>2962</v>
      </c>
      <c r="CE17" s="260"/>
      <c r="CF17" s="178" t="s">
        <v>2963</v>
      </c>
      <c r="CG17" s="262"/>
      <c r="CH17" s="53" t="s">
        <v>143</v>
      </c>
      <c r="CI17" s="259"/>
      <c r="CJ17" s="178" t="s">
        <v>2961</v>
      </c>
      <c r="CK17" s="260"/>
      <c r="CL17" s="178" t="s">
        <v>2962</v>
      </c>
      <c r="CM17" s="260"/>
      <c r="CN17" s="179" t="s">
        <v>2963</v>
      </c>
      <c r="CO17" s="262"/>
      <c r="CP17" s="114" t="s">
        <v>143</v>
      </c>
      <c r="CQ17" s="259"/>
      <c r="CR17" s="178" t="s">
        <v>2961</v>
      </c>
      <c r="CS17" s="260"/>
      <c r="CT17" s="178" t="s">
        <v>2962</v>
      </c>
      <c r="CU17" s="260"/>
      <c r="CV17" s="178" t="s">
        <v>2963</v>
      </c>
      <c r="CW17" s="263"/>
      <c r="CX17" s="267"/>
      <c r="CY17" s="114" t="s">
        <v>1747</v>
      </c>
      <c r="CZ17" s="259" t="s">
        <v>2890</v>
      </c>
      <c r="DA17" s="178" t="s">
        <v>2961</v>
      </c>
      <c r="DB17" s="260">
        <v>4517</v>
      </c>
      <c r="DC17" s="178" t="s">
        <v>2962</v>
      </c>
      <c r="DD17" s="260">
        <v>3221</v>
      </c>
      <c r="DE17" s="178" t="s">
        <v>2963</v>
      </c>
      <c r="DF17" s="261">
        <v>3047</v>
      </c>
      <c r="DG17" s="53" t="s">
        <v>1748</v>
      </c>
      <c r="DH17" s="259"/>
      <c r="DI17" s="178" t="s">
        <v>2961</v>
      </c>
      <c r="DJ17" s="260"/>
      <c r="DK17" s="178" t="s">
        <v>2962</v>
      </c>
      <c r="DL17" s="260"/>
      <c r="DM17" s="178" t="s">
        <v>2963</v>
      </c>
      <c r="DN17" s="262"/>
      <c r="DO17" s="53" t="s">
        <v>143</v>
      </c>
      <c r="DP17" s="259"/>
      <c r="DQ17" s="178" t="s">
        <v>2961</v>
      </c>
      <c r="DR17" s="260"/>
      <c r="DS17" s="178" t="s">
        <v>2962</v>
      </c>
      <c r="DT17" s="260"/>
      <c r="DU17" s="179" t="s">
        <v>2963</v>
      </c>
      <c r="DV17" s="262"/>
      <c r="DW17" s="114" t="s">
        <v>143</v>
      </c>
      <c r="DX17" s="259"/>
      <c r="DY17" s="178" t="s">
        <v>2961</v>
      </c>
      <c r="DZ17" s="260"/>
      <c r="EA17" s="178" t="s">
        <v>2962</v>
      </c>
      <c r="EB17" s="260"/>
      <c r="EC17" s="178" t="s">
        <v>2963</v>
      </c>
      <c r="ED17" s="263"/>
      <c r="EE17" s="267"/>
      <c r="EF17" s="114" t="s">
        <v>1747</v>
      </c>
      <c r="EG17" s="259" t="s">
        <v>2881</v>
      </c>
      <c r="EH17" s="178" t="s">
        <v>2961</v>
      </c>
      <c r="EI17" s="260">
        <v>2066</v>
      </c>
      <c r="EJ17" s="178" t="s">
        <v>2962</v>
      </c>
      <c r="EK17" s="260"/>
      <c r="EL17" s="178" t="s">
        <v>2963</v>
      </c>
      <c r="EM17" s="261"/>
      <c r="EN17" s="53" t="s">
        <v>1748</v>
      </c>
      <c r="EO17" s="259" t="s">
        <v>2959</v>
      </c>
      <c r="EP17" s="178" t="s">
        <v>2961</v>
      </c>
      <c r="EQ17" s="260">
        <v>828</v>
      </c>
      <c r="ER17" s="178" t="s">
        <v>2962</v>
      </c>
      <c r="ES17" s="260"/>
      <c r="ET17" s="178" t="s">
        <v>2963</v>
      </c>
      <c r="EU17" s="262"/>
      <c r="EV17" s="53" t="s">
        <v>143</v>
      </c>
      <c r="EW17" s="259" t="s">
        <v>2883</v>
      </c>
      <c r="EX17" s="178" t="s">
        <v>2961</v>
      </c>
      <c r="EY17" s="260">
        <v>227</v>
      </c>
      <c r="EZ17" s="178" t="s">
        <v>2962</v>
      </c>
      <c r="FA17" s="260"/>
      <c r="FB17" s="179" t="s">
        <v>2963</v>
      </c>
      <c r="FC17" s="262"/>
      <c r="FD17" s="114" t="s">
        <v>143</v>
      </c>
      <c r="FE17" s="259" t="s">
        <v>2885</v>
      </c>
      <c r="FF17" s="178" t="s">
        <v>2961</v>
      </c>
      <c r="FG17" s="260">
        <v>199</v>
      </c>
      <c r="FH17" s="178" t="s">
        <v>2962</v>
      </c>
      <c r="FI17" s="260"/>
      <c r="FJ17" s="178" t="s">
        <v>2963</v>
      </c>
      <c r="FK17" s="263"/>
      <c r="FL17" s="267"/>
      <c r="FM17" s="114" t="s">
        <v>1747</v>
      </c>
      <c r="FN17" s="259" t="s">
        <v>2892</v>
      </c>
      <c r="FO17" s="178" t="s">
        <v>2961</v>
      </c>
      <c r="FP17" s="260">
        <v>500</v>
      </c>
      <c r="FQ17" s="178" t="s">
        <v>2962</v>
      </c>
      <c r="FR17" s="260"/>
      <c r="FS17" s="178" t="s">
        <v>2963</v>
      </c>
      <c r="FT17" s="261"/>
      <c r="FU17" s="53" t="s">
        <v>1748</v>
      </c>
      <c r="FV17" s="259"/>
      <c r="FW17" s="178" t="s">
        <v>2961</v>
      </c>
      <c r="FX17" s="260"/>
      <c r="FY17" s="178" t="s">
        <v>2962</v>
      </c>
      <c r="FZ17" s="260"/>
      <c r="GA17" s="178" t="s">
        <v>2963</v>
      </c>
      <c r="GB17" s="262"/>
      <c r="GC17" s="53" t="s">
        <v>143</v>
      </c>
      <c r="GD17" s="259"/>
      <c r="GE17" s="178" t="s">
        <v>2961</v>
      </c>
      <c r="GF17" s="260"/>
      <c r="GG17" s="178" t="s">
        <v>2962</v>
      </c>
      <c r="GH17" s="260"/>
      <c r="GI17" s="179" t="s">
        <v>2963</v>
      </c>
      <c r="GJ17" s="262"/>
      <c r="GK17" s="114" t="s">
        <v>143</v>
      </c>
      <c r="GL17" s="259"/>
      <c r="GM17" s="178" t="s">
        <v>2961</v>
      </c>
      <c r="GN17" s="260"/>
      <c r="GO17" s="178" t="s">
        <v>2962</v>
      </c>
      <c r="GP17" s="260"/>
      <c r="GQ17" s="178" t="s">
        <v>2963</v>
      </c>
      <c r="GR17" s="263"/>
      <c r="GS17" s="267"/>
      <c r="GT17" s="114" t="s">
        <v>1747</v>
      </c>
      <c r="GU17" s="259"/>
      <c r="GV17" s="178" t="s">
        <v>2961</v>
      </c>
      <c r="GW17" s="260"/>
      <c r="GX17" s="178" t="s">
        <v>2962</v>
      </c>
      <c r="GY17" s="260"/>
      <c r="GZ17" s="178" t="s">
        <v>2963</v>
      </c>
      <c r="HA17" s="261"/>
      <c r="HB17" s="53" t="s">
        <v>1748</v>
      </c>
      <c r="HC17" s="259"/>
      <c r="HD17" s="178" t="s">
        <v>2961</v>
      </c>
      <c r="HE17" s="260"/>
      <c r="HF17" s="178" t="s">
        <v>2962</v>
      </c>
      <c r="HG17" s="260"/>
      <c r="HH17" s="178" t="s">
        <v>2963</v>
      </c>
      <c r="HI17" s="262"/>
      <c r="HJ17" s="53" t="s">
        <v>143</v>
      </c>
      <c r="HK17" s="259"/>
      <c r="HL17" s="178" t="s">
        <v>2961</v>
      </c>
      <c r="HM17" s="260"/>
      <c r="HN17" s="178" t="s">
        <v>2962</v>
      </c>
      <c r="HO17" s="260"/>
      <c r="HP17" s="179" t="s">
        <v>2963</v>
      </c>
      <c r="HQ17" s="262"/>
      <c r="HR17" s="114" t="s">
        <v>143</v>
      </c>
      <c r="HS17" s="259"/>
      <c r="HT17" s="178" t="s">
        <v>2961</v>
      </c>
      <c r="HU17" s="260"/>
      <c r="HV17" s="178" t="s">
        <v>2962</v>
      </c>
      <c r="HW17" s="260"/>
      <c r="HX17" s="178" t="s">
        <v>2963</v>
      </c>
      <c r="HY17" s="263"/>
      <c r="HZ17" s="267"/>
    </row>
    <row r="18" spans="1:234" ht="69.95" customHeight="1" outlineLevel="1" thickBot="1">
      <c r="A18" s="422" t="s">
        <v>2964</v>
      </c>
      <c r="B18" s="426"/>
      <c r="C18" s="430"/>
      <c r="D18" s="180"/>
      <c r="E18" s="181"/>
      <c r="F18" s="182" t="s">
        <v>664</v>
      </c>
      <c r="G18" s="237">
        <v>1790</v>
      </c>
      <c r="H18" s="183" t="s">
        <v>665</v>
      </c>
      <c r="I18" s="107">
        <v>2494</v>
      </c>
      <c r="J18" s="183" t="s">
        <v>666</v>
      </c>
      <c r="K18" s="107">
        <v>1856</v>
      </c>
      <c r="L18" s="183" t="s">
        <v>667</v>
      </c>
      <c r="M18" s="48">
        <v>6140</v>
      </c>
      <c r="N18" s="56"/>
      <c r="O18" s="56"/>
      <c r="P18" s="56"/>
      <c r="Q18" s="56"/>
      <c r="R18" s="56"/>
      <c r="S18" s="56"/>
      <c r="T18" s="56"/>
      <c r="U18" s="56"/>
      <c r="V18" s="56"/>
      <c r="W18" s="56"/>
      <c r="X18" s="56"/>
      <c r="Y18" s="56"/>
      <c r="Z18" s="56"/>
      <c r="AA18" s="56"/>
      <c r="AB18" s="56"/>
      <c r="AC18" s="56"/>
      <c r="AD18" s="56"/>
      <c r="AE18" s="56"/>
      <c r="AF18" s="56"/>
      <c r="AG18" s="56"/>
      <c r="AH18" s="56"/>
      <c r="AI18" s="56"/>
      <c r="AJ18" s="57"/>
      <c r="AK18" s="181"/>
      <c r="AL18" s="181"/>
      <c r="AM18" s="182" t="s">
        <v>664</v>
      </c>
      <c r="AN18" s="237">
        <v>5977</v>
      </c>
      <c r="AO18" s="183" t="s">
        <v>665</v>
      </c>
      <c r="AP18" s="107">
        <v>9836</v>
      </c>
      <c r="AQ18" s="183" t="s">
        <v>666</v>
      </c>
      <c r="AR18" s="107">
        <v>7462</v>
      </c>
      <c r="AS18" s="183" t="s">
        <v>667</v>
      </c>
      <c r="AT18" s="48">
        <v>23275</v>
      </c>
      <c r="AU18" s="56"/>
      <c r="AV18" s="56"/>
      <c r="AW18" s="56"/>
      <c r="AX18" s="56"/>
      <c r="AY18" s="56"/>
      <c r="AZ18" s="56"/>
      <c r="BA18" s="56"/>
      <c r="BB18" s="56"/>
      <c r="BC18" s="56"/>
      <c r="BD18" s="56"/>
      <c r="BE18" s="56"/>
      <c r="BF18" s="56"/>
      <c r="BG18" s="56"/>
      <c r="BH18" s="56"/>
      <c r="BI18" s="56"/>
      <c r="BJ18" s="56"/>
      <c r="BK18" s="56"/>
      <c r="BL18" s="56"/>
      <c r="BM18" s="56"/>
      <c r="BN18" s="56"/>
      <c r="BO18" s="56"/>
      <c r="BP18" s="56"/>
      <c r="BQ18" s="57"/>
      <c r="BR18" s="181"/>
      <c r="BS18" s="181"/>
      <c r="BT18" s="182" t="s">
        <v>664</v>
      </c>
      <c r="BU18" s="237">
        <v>6376</v>
      </c>
      <c r="BV18" s="183" t="s">
        <v>665</v>
      </c>
      <c r="BW18" s="107"/>
      <c r="BX18" s="183" t="s">
        <v>666</v>
      </c>
      <c r="BY18" s="107"/>
      <c r="BZ18" s="183" t="s">
        <v>667</v>
      </c>
      <c r="CA18" s="48">
        <v>6376</v>
      </c>
      <c r="CB18" s="56"/>
      <c r="CC18" s="56"/>
      <c r="CD18" s="56"/>
      <c r="CE18" s="56"/>
      <c r="CF18" s="56"/>
      <c r="CG18" s="56"/>
      <c r="CH18" s="56"/>
      <c r="CI18" s="56"/>
      <c r="CJ18" s="56"/>
      <c r="CK18" s="56"/>
      <c r="CL18" s="56"/>
      <c r="CM18" s="56"/>
      <c r="CN18" s="56"/>
      <c r="CO18" s="56"/>
      <c r="CP18" s="56"/>
      <c r="CQ18" s="56"/>
      <c r="CR18" s="56"/>
      <c r="CS18" s="56"/>
      <c r="CT18" s="56"/>
      <c r="CU18" s="56"/>
      <c r="CV18" s="56"/>
      <c r="CW18" s="56"/>
      <c r="CX18" s="57"/>
      <c r="CY18" s="181"/>
      <c r="CZ18" s="181"/>
      <c r="DA18" s="182" t="s">
        <v>664</v>
      </c>
      <c r="DB18" s="237">
        <v>4517</v>
      </c>
      <c r="DC18" s="183" t="s">
        <v>665</v>
      </c>
      <c r="DD18" s="107">
        <v>3221</v>
      </c>
      <c r="DE18" s="183" t="s">
        <v>666</v>
      </c>
      <c r="DF18" s="107">
        <v>3047</v>
      </c>
      <c r="DG18" s="183" t="s">
        <v>667</v>
      </c>
      <c r="DH18" s="48">
        <v>10785</v>
      </c>
      <c r="DI18" s="56"/>
      <c r="DJ18" s="56"/>
      <c r="DK18" s="56"/>
      <c r="DL18" s="56"/>
      <c r="DM18" s="56"/>
      <c r="DN18" s="56"/>
      <c r="DO18" s="56"/>
      <c r="DP18" s="56"/>
      <c r="DQ18" s="56"/>
      <c r="DR18" s="56"/>
      <c r="DS18" s="56"/>
      <c r="DT18" s="56"/>
      <c r="DU18" s="56"/>
      <c r="DV18" s="56"/>
      <c r="DW18" s="56"/>
      <c r="DX18" s="56"/>
      <c r="DY18" s="56"/>
      <c r="DZ18" s="56"/>
      <c r="EA18" s="56"/>
      <c r="EB18" s="56"/>
      <c r="EC18" s="56"/>
      <c r="ED18" s="56"/>
      <c r="EE18" s="57"/>
      <c r="EF18" s="181"/>
      <c r="EG18" s="181"/>
      <c r="EH18" s="182" t="s">
        <v>664</v>
      </c>
      <c r="EI18" s="237">
        <v>3319</v>
      </c>
      <c r="EJ18" s="183" t="s">
        <v>665</v>
      </c>
      <c r="EK18" s="107"/>
      <c r="EL18" s="183" t="s">
        <v>666</v>
      </c>
      <c r="EM18" s="107"/>
      <c r="EN18" s="183" t="s">
        <v>667</v>
      </c>
      <c r="EO18" s="48">
        <v>3319</v>
      </c>
      <c r="EP18" s="56"/>
      <c r="EQ18" s="56"/>
      <c r="ER18" s="56"/>
      <c r="ES18" s="56"/>
      <c r="ET18" s="56"/>
      <c r="EU18" s="56"/>
      <c r="EV18" s="56"/>
      <c r="EW18" s="56"/>
      <c r="EX18" s="56"/>
      <c r="EY18" s="56"/>
      <c r="EZ18" s="56"/>
      <c r="FA18" s="56"/>
      <c r="FB18" s="56"/>
      <c r="FC18" s="56"/>
      <c r="FD18" s="56"/>
      <c r="FE18" s="56"/>
      <c r="FF18" s="56"/>
      <c r="FG18" s="56"/>
      <c r="FH18" s="56"/>
      <c r="FI18" s="56"/>
      <c r="FJ18" s="56"/>
      <c r="FK18" s="56"/>
      <c r="FL18" s="57"/>
      <c r="FM18" s="181"/>
      <c r="FN18" s="181"/>
      <c r="FO18" s="182" t="s">
        <v>664</v>
      </c>
      <c r="FP18" s="237">
        <v>500</v>
      </c>
      <c r="FQ18" s="183" t="s">
        <v>665</v>
      </c>
      <c r="FR18" s="107"/>
      <c r="FS18" s="183" t="s">
        <v>666</v>
      </c>
      <c r="FT18" s="107"/>
      <c r="FU18" s="183" t="s">
        <v>667</v>
      </c>
      <c r="FV18" s="48">
        <v>500</v>
      </c>
      <c r="FW18" s="56"/>
      <c r="FX18" s="56"/>
      <c r="FY18" s="56"/>
      <c r="FZ18" s="56"/>
      <c r="GA18" s="56"/>
      <c r="GB18" s="56"/>
      <c r="GC18" s="56"/>
      <c r="GD18" s="56"/>
      <c r="GE18" s="56"/>
      <c r="GF18" s="56"/>
      <c r="GG18" s="56"/>
      <c r="GH18" s="56"/>
      <c r="GI18" s="56"/>
      <c r="GJ18" s="56"/>
      <c r="GK18" s="56"/>
      <c r="GL18" s="56"/>
      <c r="GM18" s="56"/>
      <c r="GN18" s="56"/>
      <c r="GO18" s="56"/>
      <c r="GP18" s="56"/>
      <c r="GQ18" s="56"/>
      <c r="GR18" s="56"/>
      <c r="GS18" s="57"/>
      <c r="GT18" s="181"/>
      <c r="GU18" s="181"/>
      <c r="GV18" s="182" t="s">
        <v>664</v>
      </c>
      <c r="GW18" s="106"/>
      <c r="GX18" s="183" t="s">
        <v>665</v>
      </c>
      <c r="GY18" s="107"/>
      <c r="GZ18" s="183" t="s">
        <v>666</v>
      </c>
      <c r="HA18" s="107"/>
      <c r="HB18" s="183" t="s">
        <v>667</v>
      </c>
      <c r="HC18" s="48">
        <v>0</v>
      </c>
      <c r="HD18" s="56"/>
      <c r="HE18" s="56"/>
      <c r="HF18" s="56"/>
      <c r="HG18" s="56"/>
      <c r="HH18" s="56"/>
      <c r="HI18" s="56"/>
      <c r="HJ18" s="56"/>
      <c r="HK18" s="56"/>
      <c r="HL18" s="56"/>
      <c r="HM18" s="56"/>
      <c r="HN18" s="56"/>
      <c r="HO18" s="56"/>
      <c r="HP18" s="56"/>
      <c r="HQ18" s="56"/>
      <c r="HR18" s="56"/>
      <c r="HS18" s="56"/>
      <c r="HT18" s="56"/>
      <c r="HU18" s="56"/>
      <c r="HV18" s="56"/>
      <c r="HW18" s="56"/>
      <c r="HX18" s="56"/>
      <c r="HY18" s="56"/>
      <c r="HZ18" s="57"/>
    </row>
    <row r="19" spans="1:234" s="33" customFormat="1" ht="69.95" customHeight="1" outlineLevel="1" thickTop="1" thickBot="1">
      <c r="A19" s="417" t="s">
        <v>3075</v>
      </c>
      <c r="B19" s="418"/>
      <c r="C19" s="418"/>
      <c r="D19" s="184" t="s">
        <v>102</v>
      </c>
      <c r="E19" s="385" t="s">
        <v>3335</v>
      </c>
      <c r="F19" s="386"/>
      <c r="G19" s="50" t="s">
        <v>103</v>
      </c>
      <c r="H19" s="385" t="s">
        <v>3336</v>
      </c>
      <c r="I19" s="386"/>
      <c r="J19" s="50" t="s">
        <v>104</v>
      </c>
      <c r="K19" s="385"/>
      <c r="L19" s="386"/>
      <c r="M19" s="50" t="s">
        <v>105</v>
      </c>
      <c r="N19" s="385"/>
      <c r="O19" s="386"/>
      <c r="P19" s="50" t="s">
        <v>106</v>
      </c>
      <c r="Q19" s="385"/>
      <c r="R19" s="386"/>
      <c r="S19" s="50" t="s">
        <v>107</v>
      </c>
      <c r="T19" s="385"/>
      <c r="U19" s="386"/>
      <c r="V19" s="50" t="s">
        <v>642</v>
      </c>
      <c r="W19" s="385"/>
      <c r="X19" s="386"/>
      <c r="Y19" s="50" t="s">
        <v>643</v>
      </c>
      <c r="Z19" s="385"/>
      <c r="AA19" s="386"/>
      <c r="AB19" s="113" t="s">
        <v>384</v>
      </c>
      <c r="AC19" s="385"/>
      <c r="AD19" s="386"/>
      <c r="AE19" s="50" t="s">
        <v>385</v>
      </c>
      <c r="AF19" s="385"/>
      <c r="AG19" s="386"/>
      <c r="AH19" s="50" t="s">
        <v>386</v>
      </c>
      <c r="AI19" s="393"/>
      <c r="AJ19" s="386"/>
      <c r="AK19" s="85" t="s">
        <v>108</v>
      </c>
      <c r="AL19" s="385" t="s">
        <v>3337</v>
      </c>
      <c r="AM19" s="386"/>
      <c r="AN19" s="50" t="s">
        <v>109</v>
      </c>
      <c r="AO19" s="385" t="s">
        <v>3338</v>
      </c>
      <c r="AP19" s="386"/>
      <c r="AQ19" s="50" t="s">
        <v>110</v>
      </c>
      <c r="AR19" s="385" t="s">
        <v>3339</v>
      </c>
      <c r="AS19" s="386"/>
      <c r="AT19" s="50" t="s">
        <v>111</v>
      </c>
      <c r="AU19" s="385" t="s">
        <v>3340</v>
      </c>
      <c r="AV19" s="386"/>
      <c r="AW19" s="50" t="s">
        <v>112</v>
      </c>
      <c r="AX19" s="385" t="s">
        <v>3341</v>
      </c>
      <c r="AY19" s="386"/>
      <c r="AZ19" s="50" t="s">
        <v>113</v>
      </c>
      <c r="BA19" s="385"/>
      <c r="BB19" s="386"/>
      <c r="BC19" s="50" t="s">
        <v>640</v>
      </c>
      <c r="BD19" s="385"/>
      <c r="BE19" s="386"/>
      <c r="BF19" s="50" t="s">
        <v>641</v>
      </c>
      <c r="BG19" s="385"/>
      <c r="BH19" s="386"/>
      <c r="BI19" s="50" t="s">
        <v>387</v>
      </c>
      <c r="BJ19" s="385"/>
      <c r="BK19" s="386"/>
      <c r="BL19" s="50" t="s">
        <v>388</v>
      </c>
      <c r="BM19" s="385"/>
      <c r="BN19" s="386"/>
      <c r="BO19" s="50" t="s">
        <v>389</v>
      </c>
      <c r="BP19" s="393"/>
      <c r="BQ19" s="386"/>
      <c r="BR19" s="85" t="s">
        <v>114</v>
      </c>
      <c r="BS19" s="385" t="s">
        <v>3342</v>
      </c>
      <c r="BT19" s="386"/>
      <c r="BU19" s="50" t="s">
        <v>115</v>
      </c>
      <c r="BV19" s="385"/>
      <c r="BW19" s="386"/>
      <c r="BX19" s="50" t="s">
        <v>116</v>
      </c>
      <c r="BY19" s="385"/>
      <c r="BZ19" s="386"/>
      <c r="CA19" s="50" t="s">
        <v>117</v>
      </c>
      <c r="CB19" s="385"/>
      <c r="CC19" s="386"/>
      <c r="CD19" s="50" t="s">
        <v>118</v>
      </c>
      <c r="CE19" s="385"/>
      <c r="CF19" s="386"/>
      <c r="CG19" s="50" t="s">
        <v>119</v>
      </c>
      <c r="CH19" s="385"/>
      <c r="CI19" s="386"/>
      <c r="CJ19" s="50" t="s">
        <v>644</v>
      </c>
      <c r="CK19" s="385"/>
      <c r="CL19" s="386"/>
      <c r="CM19" s="50" t="s">
        <v>645</v>
      </c>
      <c r="CN19" s="385"/>
      <c r="CO19" s="386"/>
      <c r="CP19" s="50" t="s">
        <v>390</v>
      </c>
      <c r="CQ19" s="385"/>
      <c r="CR19" s="386"/>
      <c r="CS19" s="50" t="s">
        <v>391</v>
      </c>
      <c r="CT19" s="385"/>
      <c r="CU19" s="386"/>
      <c r="CV19" s="50" t="s">
        <v>392</v>
      </c>
      <c r="CW19" s="393"/>
      <c r="CX19" s="386"/>
      <c r="CY19" s="85" t="s">
        <v>120</v>
      </c>
      <c r="CZ19" s="385" t="s">
        <v>3343</v>
      </c>
      <c r="DA19" s="386"/>
      <c r="DB19" s="50" t="s">
        <v>121</v>
      </c>
      <c r="DC19" s="385"/>
      <c r="DD19" s="386"/>
      <c r="DE19" s="50" t="s">
        <v>122</v>
      </c>
      <c r="DF19" s="385"/>
      <c r="DG19" s="386"/>
      <c r="DH19" s="50" t="s">
        <v>123</v>
      </c>
      <c r="DI19" s="385"/>
      <c r="DJ19" s="386"/>
      <c r="DK19" s="50" t="s">
        <v>124</v>
      </c>
      <c r="DL19" s="385"/>
      <c r="DM19" s="386"/>
      <c r="DN19" s="50" t="s">
        <v>125</v>
      </c>
      <c r="DO19" s="385"/>
      <c r="DP19" s="386"/>
      <c r="DQ19" s="50" t="s">
        <v>646</v>
      </c>
      <c r="DR19" s="385"/>
      <c r="DS19" s="386"/>
      <c r="DT19" s="50" t="s">
        <v>647</v>
      </c>
      <c r="DU19" s="385"/>
      <c r="DV19" s="386"/>
      <c r="DW19" s="50" t="s">
        <v>393</v>
      </c>
      <c r="DX19" s="385"/>
      <c r="DY19" s="386"/>
      <c r="DZ19" s="50" t="s">
        <v>394</v>
      </c>
      <c r="EA19" s="385"/>
      <c r="EB19" s="386"/>
      <c r="EC19" s="50" t="s">
        <v>395</v>
      </c>
      <c r="ED19" s="393"/>
      <c r="EE19" s="386"/>
      <c r="EF19" s="85" t="s">
        <v>126</v>
      </c>
      <c r="EG19" s="385" t="s">
        <v>3344</v>
      </c>
      <c r="EH19" s="386"/>
      <c r="EI19" s="50" t="s">
        <v>127</v>
      </c>
      <c r="EJ19" s="385"/>
      <c r="EK19" s="386"/>
      <c r="EL19" s="50" t="s">
        <v>128</v>
      </c>
      <c r="EM19" s="385"/>
      <c r="EN19" s="386"/>
      <c r="EO19" s="50" t="s">
        <v>129</v>
      </c>
      <c r="EP19" s="385"/>
      <c r="EQ19" s="386"/>
      <c r="ER19" s="50" t="s">
        <v>130</v>
      </c>
      <c r="ES19" s="385"/>
      <c r="ET19" s="386"/>
      <c r="EU19" s="50" t="s">
        <v>131</v>
      </c>
      <c r="EV19" s="385"/>
      <c r="EW19" s="386"/>
      <c r="EX19" s="50" t="s">
        <v>396</v>
      </c>
      <c r="EY19" s="385"/>
      <c r="EZ19" s="386"/>
      <c r="FA19" s="50" t="s">
        <v>397</v>
      </c>
      <c r="FB19" s="385"/>
      <c r="FC19" s="386"/>
      <c r="FD19" s="50" t="s">
        <v>398</v>
      </c>
      <c r="FE19" s="385"/>
      <c r="FF19" s="386"/>
      <c r="FG19" s="50" t="s">
        <v>399</v>
      </c>
      <c r="FH19" s="385"/>
      <c r="FI19" s="386"/>
      <c r="FJ19" s="50" t="s">
        <v>3345</v>
      </c>
      <c r="FK19" s="393"/>
      <c r="FL19" s="386"/>
      <c r="FM19" s="85" t="s">
        <v>132</v>
      </c>
      <c r="FN19" s="385" t="s">
        <v>3346</v>
      </c>
      <c r="FO19" s="386"/>
      <c r="FP19" s="50" t="s">
        <v>133</v>
      </c>
      <c r="FQ19" s="385" t="s">
        <v>3347</v>
      </c>
      <c r="FR19" s="386"/>
      <c r="FS19" s="50" t="s">
        <v>134</v>
      </c>
      <c r="FT19" s="385" t="s">
        <v>3348</v>
      </c>
      <c r="FU19" s="386"/>
      <c r="FV19" s="50" t="s">
        <v>688</v>
      </c>
      <c r="FW19" s="385" t="s">
        <v>3349</v>
      </c>
      <c r="FX19" s="386"/>
      <c r="FY19" s="50" t="s">
        <v>135</v>
      </c>
      <c r="FZ19" s="385" t="s">
        <v>3350</v>
      </c>
      <c r="GA19" s="386"/>
      <c r="GB19" s="50" t="s">
        <v>136</v>
      </c>
      <c r="GC19" s="385" t="s">
        <v>3351</v>
      </c>
      <c r="GD19" s="386"/>
      <c r="GE19" s="50" t="s">
        <v>401</v>
      </c>
      <c r="GF19" s="385" t="s">
        <v>3352</v>
      </c>
      <c r="GG19" s="386"/>
      <c r="GH19" s="50" t="s">
        <v>402</v>
      </c>
      <c r="GI19" s="385"/>
      <c r="GJ19" s="386"/>
      <c r="GK19" s="50" t="s">
        <v>403</v>
      </c>
      <c r="GL19" s="385"/>
      <c r="GM19" s="386"/>
      <c r="GN19" s="50" t="s">
        <v>404</v>
      </c>
      <c r="GO19" s="385"/>
      <c r="GP19" s="386"/>
      <c r="GQ19" s="50" t="s">
        <v>400</v>
      </c>
      <c r="GR19" s="393"/>
      <c r="GS19" s="386"/>
      <c r="GT19" s="85" t="s">
        <v>137</v>
      </c>
      <c r="GU19" s="385"/>
      <c r="GV19" s="386"/>
      <c r="GW19" s="50" t="s">
        <v>138</v>
      </c>
      <c r="GX19" s="385"/>
      <c r="GY19" s="386"/>
      <c r="GZ19" s="50" t="s">
        <v>139</v>
      </c>
      <c r="HA19" s="385"/>
      <c r="HB19" s="386"/>
      <c r="HC19" s="50" t="s">
        <v>140</v>
      </c>
      <c r="HD19" s="385"/>
      <c r="HE19" s="386"/>
      <c r="HF19" s="50" t="s">
        <v>141</v>
      </c>
      <c r="HG19" s="385"/>
      <c r="HH19" s="386"/>
      <c r="HI19" s="50" t="s">
        <v>142</v>
      </c>
      <c r="HJ19" s="385"/>
      <c r="HK19" s="386"/>
      <c r="HL19" s="50" t="s">
        <v>405</v>
      </c>
      <c r="HM19" s="385"/>
      <c r="HN19" s="386"/>
      <c r="HO19" s="50" t="s">
        <v>406</v>
      </c>
      <c r="HP19" s="385"/>
      <c r="HQ19" s="386"/>
      <c r="HR19" s="50" t="s">
        <v>407</v>
      </c>
      <c r="HS19" s="385"/>
      <c r="HT19" s="386"/>
      <c r="HU19" s="50" t="s">
        <v>408</v>
      </c>
      <c r="HV19" s="385"/>
      <c r="HW19" s="386"/>
      <c r="HX19" s="50" t="s">
        <v>409</v>
      </c>
      <c r="HY19" s="393"/>
      <c r="HZ19" s="386"/>
    </row>
    <row r="20" spans="1:234" ht="30" customHeight="1" outlineLevel="1" thickBot="1">
      <c r="A20" s="422" t="s">
        <v>639</v>
      </c>
      <c r="B20" s="426"/>
      <c r="C20" s="426"/>
      <c r="D20" s="387" t="s">
        <v>1196</v>
      </c>
      <c r="E20" s="388"/>
      <c r="F20" s="389"/>
      <c r="G20" s="387"/>
      <c r="H20" s="388"/>
      <c r="I20" s="389"/>
      <c r="J20" s="387"/>
      <c r="K20" s="388"/>
      <c r="L20" s="389"/>
      <c r="M20" s="387"/>
      <c r="N20" s="388"/>
      <c r="O20" s="389"/>
      <c r="P20" s="387"/>
      <c r="Q20" s="388"/>
      <c r="R20" s="389"/>
      <c r="S20" s="387"/>
      <c r="T20" s="388"/>
      <c r="U20" s="389"/>
      <c r="V20" s="387"/>
      <c r="W20" s="388"/>
      <c r="X20" s="389"/>
      <c r="Y20" s="387"/>
      <c r="Z20" s="388"/>
      <c r="AA20" s="389"/>
      <c r="AB20" s="387"/>
      <c r="AC20" s="388"/>
      <c r="AD20" s="389"/>
      <c r="AE20" s="387"/>
      <c r="AF20" s="388"/>
      <c r="AG20" s="389"/>
      <c r="AH20" s="387"/>
      <c r="AI20" s="388"/>
      <c r="AJ20" s="389"/>
      <c r="AK20" s="387"/>
      <c r="AL20" s="388"/>
      <c r="AM20" s="389"/>
      <c r="AN20" s="387"/>
      <c r="AO20" s="388"/>
      <c r="AP20" s="389"/>
      <c r="AQ20" s="387"/>
      <c r="AR20" s="388"/>
      <c r="AS20" s="389"/>
      <c r="AT20" s="387"/>
      <c r="AU20" s="388"/>
      <c r="AV20" s="389"/>
      <c r="AW20" s="387"/>
      <c r="AX20" s="388"/>
      <c r="AY20" s="389"/>
      <c r="AZ20" s="387"/>
      <c r="BA20" s="388"/>
      <c r="BB20" s="389"/>
      <c r="BC20" s="387"/>
      <c r="BD20" s="388"/>
      <c r="BE20" s="389"/>
      <c r="BF20" s="387"/>
      <c r="BG20" s="388"/>
      <c r="BH20" s="389"/>
      <c r="BI20" s="387"/>
      <c r="BJ20" s="388"/>
      <c r="BK20" s="389"/>
      <c r="BL20" s="387"/>
      <c r="BM20" s="388"/>
      <c r="BN20" s="389"/>
      <c r="BO20" s="387"/>
      <c r="BP20" s="388"/>
      <c r="BQ20" s="389"/>
      <c r="BR20" s="387"/>
      <c r="BS20" s="388"/>
      <c r="BT20" s="389"/>
      <c r="BU20" s="387"/>
      <c r="BV20" s="388"/>
      <c r="BW20" s="389"/>
      <c r="BX20" s="387"/>
      <c r="BY20" s="388"/>
      <c r="BZ20" s="389"/>
      <c r="CA20" s="387"/>
      <c r="CB20" s="388"/>
      <c r="CC20" s="389"/>
      <c r="CD20" s="387"/>
      <c r="CE20" s="388"/>
      <c r="CF20" s="389"/>
      <c r="CG20" s="387"/>
      <c r="CH20" s="388"/>
      <c r="CI20" s="389"/>
      <c r="CJ20" s="387"/>
      <c r="CK20" s="388"/>
      <c r="CL20" s="389"/>
      <c r="CM20" s="387"/>
      <c r="CN20" s="388"/>
      <c r="CO20" s="389"/>
      <c r="CP20" s="387"/>
      <c r="CQ20" s="388"/>
      <c r="CR20" s="389"/>
      <c r="CS20" s="387"/>
      <c r="CT20" s="388"/>
      <c r="CU20" s="389"/>
      <c r="CV20" s="387"/>
      <c r="CW20" s="388"/>
      <c r="CX20" s="389"/>
      <c r="CY20" s="387" t="s">
        <v>1196</v>
      </c>
      <c r="CZ20" s="388"/>
      <c r="DA20" s="389"/>
      <c r="DB20" s="387"/>
      <c r="DC20" s="388"/>
      <c r="DD20" s="389"/>
      <c r="DE20" s="387"/>
      <c r="DF20" s="388"/>
      <c r="DG20" s="389"/>
      <c r="DH20" s="387"/>
      <c r="DI20" s="388"/>
      <c r="DJ20" s="389"/>
      <c r="DK20" s="387"/>
      <c r="DL20" s="388"/>
      <c r="DM20" s="389"/>
      <c r="DN20" s="387"/>
      <c r="DO20" s="388"/>
      <c r="DP20" s="389"/>
      <c r="DQ20" s="387"/>
      <c r="DR20" s="388"/>
      <c r="DS20" s="389"/>
      <c r="DT20" s="387"/>
      <c r="DU20" s="388"/>
      <c r="DV20" s="389"/>
      <c r="DW20" s="387"/>
      <c r="DX20" s="388"/>
      <c r="DY20" s="389"/>
      <c r="DZ20" s="387"/>
      <c r="EA20" s="388"/>
      <c r="EB20" s="389"/>
      <c r="EC20" s="387"/>
      <c r="ED20" s="388"/>
      <c r="EE20" s="389"/>
      <c r="EF20" s="387"/>
      <c r="EG20" s="388"/>
      <c r="EH20" s="389"/>
      <c r="EI20" s="387"/>
      <c r="EJ20" s="388"/>
      <c r="EK20" s="389"/>
      <c r="EL20" s="387"/>
      <c r="EM20" s="388"/>
      <c r="EN20" s="389"/>
      <c r="EO20" s="387"/>
      <c r="EP20" s="388"/>
      <c r="EQ20" s="389"/>
      <c r="ER20" s="387"/>
      <c r="ES20" s="388"/>
      <c r="ET20" s="389"/>
      <c r="EU20" s="387"/>
      <c r="EV20" s="388"/>
      <c r="EW20" s="389"/>
      <c r="EX20" s="387"/>
      <c r="EY20" s="388"/>
      <c r="EZ20" s="389"/>
      <c r="FA20" s="387"/>
      <c r="FB20" s="388"/>
      <c r="FC20" s="389"/>
      <c r="FD20" s="387"/>
      <c r="FE20" s="388"/>
      <c r="FF20" s="389"/>
      <c r="FG20" s="387"/>
      <c r="FH20" s="388"/>
      <c r="FI20" s="389"/>
      <c r="FJ20" s="387"/>
      <c r="FK20" s="388"/>
      <c r="FL20" s="389"/>
      <c r="FM20" s="387"/>
      <c r="FN20" s="388"/>
      <c r="FO20" s="389"/>
      <c r="FP20" s="387"/>
      <c r="FQ20" s="388"/>
      <c r="FR20" s="389"/>
      <c r="FS20" s="387"/>
      <c r="FT20" s="388"/>
      <c r="FU20" s="389"/>
      <c r="FV20" s="387"/>
      <c r="FW20" s="388"/>
      <c r="FX20" s="389"/>
      <c r="FY20" s="387"/>
      <c r="FZ20" s="388"/>
      <c r="GA20" s="389"/>
      <c r="GB20" s="387"/>
      <c r="GC20" s="388"/>
      <c r="GD20" s="389"/>
      <c r="GE20" s="387"/>
      <c r="GF20" s="388"/>
      <c r="GG20" s="389"/>
      <c r="GH20" s="387"/>
      <c r="GI20" s="388"/>
      <c r="GJ20" s="389"/>
      <c r="GK20" s="387"/>
      <c r="GL20" s="388"/>
      <c r="GM20" s="389"/>
      <c r="GN20" s="387"/>
      <c r="GO20" s="388"/>
      <c r="GP20" s="389"/>
      <c r="GQ20" s="387"/>
      <c r="GR20" s="388"/>
      <c r="GS20" s="389"/>
      <c r="GT20" s="387"/>
      <c r="GU20" s="388"/>
      <c r="GV20" s="389"/>
      <c r="GW20" s="387"/>
      <c r="GX20" s="388"/>
      <c r="GY20" s="389"/>
      <c r="GZ20" s="387"/>
      <c r="HA20" s="388"/>
      <c r="HB20" s="389"/>
      <c r="HC20" s="387"/>
      <c r="HD20" s="388"/>
      <c r="HE20" s="389"/>
      <c r="HF20" s="387"/>
      <c r="HG20" s="388"/>
      <c r="HH20" s="389"/>
      <c r="HI20" s="387"/>
      <c r="HJ20" s="388"/>
      <c r="HK20" s="389"/>
      <c r="HL20" s="387"/>
      <c r="HM20" s="388"/>
      <c r="HN20" s="389"/>
      <c r="HO20" s="387"/>
      <c r="HP20" s="388"/>
      <c r="HQ20" s="389"/>
      <c r="HR20" s="387"/>
      <c r="HS20" s="388"/>
      <c r="HT20" s="389"/>
      <c r="HU20" s="387"/>
      <c r="HV20" s="388"/>
      <c r="HW20" s="389"/>
      <c r="HX20" s="387"/>
      <c r="HY20" s="388"/>
      <c r="HZ20" s="389"/>
    </row>
    <row r="21" spans="1:234" ht="61.5" customHeight="1" outlineLevel="1" thickBot="1">
      <c r="A21" s="423" t="s">
        <v>3098</v>
      </c>
      <c r="B21" s="424"/>
      <c r="C21" s="425"/>
      <c r="D21" s="247" t="s">
        <v>2896</v>
      </c>
      <c r="E21" s="151" t="s">
        <v>1749</v>
      </c>
      <c r="F21" s="152"/>
      <c r="G21" s="248"/>
      <c r="H21" s="151" t="s">
        <v>1749</v>
      </c>
      <c r="I21" s="152"/>
      <c r="J21" s="248"/>
      <c r="K21" s="151" t="s">
        <v>1749</v>
      </c>
      <c r="L21" s="152"/>
      <c r="M21" s="248"/>
      <c r="N21" s="151" t="s">
        <v>1749</v>
      </c>
      <c r="O21" s="152"/>
      <c r="P21" s="248"/>
      <c r="Q21" s="151" t="s">
        <v>1749</v>
      </c>
      <c r="R21" s="152"/>
      <c r="S21" s="248"/>
      <c r="T21" s="151" t="s">
        <v>1749</v>
      </c>
      <c r="U21" s="152"/>
      <c r="V21" s="248"/>
      <c r="W21" s="151" t="s">
        <v>1749</v>
      </c>
      <c r="X21" s="152"/>
      <c r="Y21" s="248"/>
      <c r="Z21" s="151" t="s">
        <v>1749</v>
      </c>
      <c r="AA21" s="152"/>
      <c r="AB21" s="248"/>
      <c r="AC21" s="151" t="s">
        <v>1749</v>
      </c>
      <c r="AD21" s="152"/>
      <c r="AE21" s="248"/>
      <c r="AF21" s="151" t="s">
        <v>1749</v>
      </c>
      <c r="AG21" s="152"/>
      <c r="AH21" s="248"/>
      <c r="AI21" s="151" t="s">
        <v>1749</v>
      </c>
      <c r="AJ21" s="152"/>
      <c r="AK21" s="248" t="s">
        <v>2896</v>
      </c>
      <c r="AL21" s="151" t="s">
        <v>1749</v>
      </c>
      <c r="AM21" s="152"/>
      <c r="AN21" s="248" t="s">
        <v>2896</v>
      </c>
      <c r="AO21" s="151" t="s">
        <v>1749</v>
      </c>
      <c r="AP21" s="154"/>
      <c r="AQ21" s="248" t="s">
        <v>2896</v>
      </c>
      <c r="AR21" s="151" t="s">
        <v>1749</v>
      </c>
      <c r="AS21" s="152"/>
      <c r="AT21" s="248" t="s">
        <v>2896</v>
      </c>
      <c r="AU21" s="151" t="s">
        <v>1749</v>
      </c>
      <c r="AV21" s="152"/>
      <c r="AW21" s="248" t="s">
        <v>2896</v>
      </c>
      <c r="AX21" s="151" t="s">
        <v>1749</v>
      </c>
      <c r="AY21" s="152"/>
      <c r="AZ21" s="248" t="s">
        <v>2896</v>
      </c>
      <c r="BA21" s="151" t="s">
        <v>1749</v>
      </c>
      <c r="BB21" s="152"/>
      <c r="BC21" s="248"/>
      <c r="BD21" s="151" t="s">
        <v>1749</v>
      </c>
      <c r="BE21" s="152"/>
      <c r="BF21" s="248"/>
      <c r="BG21" s="155" t="s">
        <v>1749</v>
      </c>
      <c r="BH21" s="158"/>
      <c r="BI21" s="248"/>
      <c r="BJ21" s="151" t="s">
        <v>1749</v>
      </c>
      <c r="BK21" s="152"/>
      <c r="BL21" s="248"/>
      <c r="BM21" s="155" t="s">
        <v>1749</v>
      </c>
      <c r="BN21" s="158"/>
      <c r="BO21" s="248"/>
      <c r="BP21" s="151" t="s">
        <v>1749</v>
      </c>
      <c r="BQ21" s="152"/>
      <c r="BR21" s="248"/>
      <c r="BS21" s="155" t="s">
        <v>1749</v>
      </c>
      <c r="BT21" s="158"/>
      <c r="BU21" s="248"/>
      <c r="BV21" s="151" t="s">
        <v>1749</v>
      </c>
      <c r="BW21" s="152"/>
      <c r="BX21" s="248"/>
      <c r="BY21" s="155" t="s">
        <v>1749</v>
      </c>
      <c r="BZ21" s="158"/>
      <c r="CA21" s="248"/>
      <c r="CB21" s="151" t="s">
        <v>1749</v>
      </c>
      <c r="CC21" s="152"/>
      <c r="CD21" s="248"/>
      <c r="CE21" s="155" t="s">
        <v>1749</v>
      </c>
      <c r="CF21" s="158"/>
      <c r="CG21" s="248"/>
      <c r="CH21" s="151" t="s">
        <v>1749</v>
      </c>
      <c r="CI21" s="152"/>
      <c r="CJ21" s="248"/>
      <c r="CK21" s="155" t="s">
        <v>1749</v>
      </c>
      <c r="CL21" s="158"/>
      <c r="CM21" s="248"/>
      <c r="CN21" s="151" t="s">
        <v>1749</v>
      </c>
      <c r="CO21" s="152"/>
      <c r="CP21" s="248"/>
      <c r="CQ21" s="155" t="s">
        <v>1749</v>
      </c>
      <c r="CR21" s="158"/>
      <c r="CS21" s="248"/>
      <c r="CT21" s="151" t="s">
        <v>1749</v>
      </c>
      <c r="CU21" s="152"/>
      <c r="CV21" s="248"/>
      <c r="CW21" s="155" t="s">
        <v>1749</v>
      </c>
      <c r="CX21" s="158"/>
      <c r="CY21" s="248"/>
      <c r="CZ21" s="151" t="s">
        <v>1749</v>
      </c>
      <c r="DA21" s="152"/>
      <c r="DB21" s="248"/>
      <c r="DC21" s="155" t="s">
        <v>1749</v>
      </c>
      <c r="DD21" s="158"/>
      <c r="DE21" s="248"/>
      <c r="DF21" s="151" t="s">
        <v>1749</v>
      </c>
      <c r="DG21" s="152"/>
      <c r="DH21" s="248"/>
      <c r="DI21" s="155" t="s">
        <v>1749</v>
      </c>
      <c r="DJ21" s="158"/>
      <c r="DK21" s="248"/>
      <c r="DL21" s="151" t="s">
        <v>1749</v>
      </c>
      <c r="DM21" s="152"/>
      <c r="DN21" s="248"/>
      <c r="DO21" s="155" t="s">
        <v>1749</v>
      </c>
      <c r="DP21" s="158"/>
      <c r="DQ21" s="248"/>
      <c r="DR21" s="151" t="s">
        <v>1749</v>
      </c>
      <c r="DS21" s="152"/>
      <c r="DT21" s="248"/>
      <c r="DU21" s="155" t="s">
        <v>1749</v>
      </c>
      <c r="DV21" s="158"/>
      <c r="DW21" s="248"/>
      <c r="DX21" s="151" t="s">
        <v>1749</v>
      </c>
      <c r="DY21" s="152"/>
      <c r="DZ21" s="248"/>
      <c r="EA21" s="155" t="s">
        <v>1749</v>
      </c>
      <c r="EB21" s="158"/>
      <c r="EC21" s="248"/>
      <c r="ED21" s="151" t="s">
        <v>1749</v>
      </c>
      <c r="EE21" s="152"/>
      <c r="EF21" s="248"/>
      <c r="EG21" s="155" t="s">
        <v>1749</v>
      </c>
      <c r="EH21" s="158"/>
      <c r="EI21" s="248"/>
      <c r="EJ21" s="151" t="s">
        <v>1749</v>
      </c>
      <c r="EK21" s="152"/>
      <c r="EL21" s="248"/>
      <c r="EM21" s="155" t="s">
        <v>1749</v>
      </c>
      <c r="EN21" s="158"/>
      <c r="EO21" s="248"/>
      <c r="EP21" s="151" t="s">
        <v>1749</v>
      </c>
      <c r="EQ21" s="152"/>
      <c r="ER21" s="248"/>
      <c r="ES21" s="155" t="s">
        <v>1749</v>
      </c>
      <c r="ET21" s="158"/>
      <c r="EU21" s="248"/>
      <c r="EV21" s="151" t="s">
        <v>1749</v>
      </c>
      <c r="EW21" s="152"/>
      <c r="EX21" s="248"/>
      <c r="EY21" s="155" t="s">
        <v>1749</v>
      </c>
      <c r="EZ21" s="158"/>
      <c r="FA21" s="248"/>
      <c r="FB21" s="151" t="s">
        <v>1749</v>
      </c>
      <c r="FC21" s="152"/>
      <c r="FD21" s="248"/>
      <c r="FE21" s="155" t="s">
        <v>1749</v>
      </c>
      <c r="FF21" s="158"/>
      <c r="FG21" s="248"/>
      <c r="FH21" s="151" t="s">
        <v>1749</v>
      </c>
      <c r="FI21" s="152"/>
      <c r="FJ21" s="248"/>
      <c r="FK21" s="155" t="s">
        <v>1749</v>
      </c>
      <c r="FL21" s="158"/>
      <c r="FM21" s="248"/>
      <c r="FN21" s="151" t="s">
        <v>1749</v>
      </c>
      <c r="FO21" s="152"/>
      <c r="FP21" s="248"/>
      <c r="FQ21" s="155" t="s">
        <v>1749</v>
      </c>
      <c r="FR21" s="158"/>
      <c r="FS21" s="248"/>
      <c r="FT21" s="151" t="s">
        <v>1749</v>
      </c>
      <c r="FU21" s="152"/>
      <c r="FV21" s="248"/>
      <c r="FW21" s="155" t="s">
        <v>1749</v>
      </c>
      <c r="FX21" s="158"/>
      <c r="FY21" s="248"/>
      <c r="FZ21" s="151" t="s">
        <v>1749</v>
      </c>
      <c r="GA21" s="152"/>
      <c r="GB21" s="248"/>
      <c r="GC21" s="155" t="s">
        <v>1749</v>
      </c>
      <c r="GD21" s="158"/>
      <c r="GE21" s="248"/>
      <c r="GF21" s="151" t="s">
        <v>1749</v>
      </c>
      <c r="GG21" s="152"/>
      <c r="GH21" s="248"/>
      <c r="GI21" s="155" t="s">
        <v>1749</v>
      </c>
      <c r="GJ21" s="158"/>
      <c r="GK21" s="248"/>
      <c r="GL21" s="151" t="s">
        <v>1749</v>
      </c>
      <c r="GM21" s="152"/>
      <c r="GN21" s="248"/>
      <c r="GO21" s="155" t="s">
        <v>1749</v>
      </c>
      <c r="GP21" s="158"/>
      <c r="GQ21" s="248"/>
      <c r="GR21" s="151" t="s">
        <v>1749</v>
      </c>
      <c r="GS21" s="152"/>
      <c r="GT21" s="248"/>
      <c r="GU21" s="155" t="s">
        <v>1749</v>
      </c>
      <c r="GV21" s="158"/>
      <c r="GW21" s="248"/>
      <c r="GX21" s="151" t="s">
        <v>1749</v>
      </c>
      <c r="GY21" s="152"/>
      <c r="GZ21" s="248"/>
      <c r="HA21" s="155" t="s">
        <v>1749</v>
      </c>
      <c r="HB21" s="158"/>
      <c r="HC21" s="248"/>
      <c r="HD21" s="151" t="s">
        <v>1749</v>
      </c>
      <c r="HE21" s="152"/>
      <c r="HF21" s="248"/>
      <c r="HG21" s="155" t="s">
        <v>1749</v>
      </c>
      <c r="HH21" s="158"/>
      <c r="HI21" s="248"/>
      <c r="HJ21" s="151" t="s">
        <v>1749</v>
      </c>
      <c r="HK21" s="152"/>
      <c r="HL21" s="248"/>
      <c r="HM21" s="155" t="s">
        <v>1749</v>
      </c>
      <c r="HN21" s="158"/>
      <c r="HO21" s="248"/>
      <c r="HP21" s="151" t="s">
        <v>1749</v>
      </c>
      <c r="HQ21" s="152"/>
      <c r="HR21" s="248"/>
      <c r="HS21" s="155" t="s">
        <v>1749</v>
      </c>
      <c r="HT21" s="158"/>
      <c r="HU21" s="248"/>
      <c r="HV21" s="151" t="s">
        <v>1749</v>
      </c>
      <c r="HW21" s="152"/>
      <c r="HX21" s="248"/>
      <c r="HY21" s="155" t="s">
        <v>1749</v>
      </c>
      <c r="HZ21" s="158"/>
    </row>
    <row r="22" spans="1:234" s="192" customFormat="1" ht="39.75" customHeight="1" thickTop="1" thickBot="1">
      <c r="A22" s="471" t="s">
        <v>633</v>
      </c>
      <c r="B22" s="472"/>
      <c r="C22" s="473"/>
      <c r="D22" s="185" t="s">
        <v>735</v>
      </c>
      <c r="E22" s="186" t="s">
        <v>736</v>
      </c>
      <c r="F22" s="186" t="s">
        <v>737</v>
      </c>
      <c r="G22" s="187" t="s">
        <v>738</v>
      </c>
      <c r="H22" s="187" t="s">
        <v>739</v>
      </c>
      <c r="I22" s="187" t="s">
        <v>740</v>
      </c>
      <c r="J22" s="187" t="s">
        <v>741</v>
      </c>
      <c r="K22" s="187" t="s">
        <v>742</v>
      </c>
      <c r="L22" s="187" t="s">
        <v>743</v>
      </c>
      <c r="M22" s="187" t="s">
        <v>744</v>
      </c>
      <c r="N22" s="187" t="s">
        <v>745</v>
      </c>
      <c r="O22" s="187" t="s">
        <v>746</v>
      </c>
      <c r="P22" s="187" t="s">
        <v>747</v>
      </c>
      <c r="Q22" s="187" t="s">
        <v>748</v>
      </c>
      <c r="R22" s="187" t="s">
        <v>749</v>
      </c>
      <c r="S22" s="187" t="s">
        <v>750</v>
      </c>
      <c r="T22" s="188" t="s">
        <v>751</v>
      </c>
      <c r="U22" s="188" t="s">
        <v>752</v>
      </c>
      <c r="V22" s="188" t="s">
        <v>753</v>
      </c>
      <c r="W22" s="188" t="s">
        <v>754</v>
      </c>
      <c r="X22" s="188" t="s">
        <v>755</v>
      </c>
      <c r="Y22" s="188" t="s">
        <v>756</v>
      </c>
      <c r="Z22" s="188" t="s">
        <v>757</v>
      </c>
      <c r="AA22" s="187" t="s">
        <v>758</v>
      </c>
      <c r="AB22" s="189" t="s">
        <v>759</v>
      </c>
      <c r="AC22" s="188" t="s">
        <v>760</v>
      </c>
      <c r="AD22" s="188" t="s">
        <v>761</v>
      </c>
      <c r="AE22" s="188" t="s">
        <v>762</v>
      </c>
      <c r="AF22" s="188" t="s">
        <v>763</v>
      </c>
      <c r="AG22" s="188" t="s">
        <v>1704</v>
      </c>
      <c r="AH22" s="188" t="s">
        <v>764</v>
      </c>
      <c r="AI22" s="188" t="s">
        <v>765</v>
      </c>
      <c r="AJ22" s="190" t="s">
        <v>1751</v>
      </c>
      <c r="AK22" s="186" t="s">
        <v>2406</v>
      </c>
      <c r="AL22" s="186" t="s">
        <v>2407</v>
      </c>
      <c r="AM22" s="186" t="s">
        <v>2408</v>
      </c>
      <c r="AN22" s="191" t="s">
        <v>2217</v>
      </c>
      <c r="AO22" s="187" t="s">
        <v>2219</v>
      </c>
      <c r="AP22" s="187" t="s">
        <v>2220</v>
      </c>
      <c r="AQ22" s="187" t="s">
        <v>2222</v>
      </c>
      <c r="AR22" s="187" t="s">
        <v>2224</v>
      </c>
      <c r="AS22" s="187" t="s">
        <v>2226</v>
      </c>
      <c r="AT22" s="187" t="s">
        <v>2227</v>
      </c>
      <c r="AU22" s="187" t="s">
        <v>2228</v>
      </c>
      <c r="AV22" s="187" t="s">
        <v>2229</v>
      </c>
      <c r="AW22" s="187" t="s">
        <v>2230</v>
      </c>
      <c r="AX22" s="187" t="s">
        <v>2232</v>
      </c>
      <c r="AY22" s="187" t="s">
        <v>2234</v>
      </c>
      <c r="AZ22" s="187" t="s">
        <v>2236</v>
      </c>
      <c r="BA22" s="188" t="s">
        <v>2238</v>
      </c>
      <c r="BB22" s="188" t="s">
        <v>2240</v>
      </c>
      <c r="BC22" s="188" t="s">
        <v>2242</v>
      </c>
      <c r="BD22" s="188" t="s">
        <v>2244</v>
      </c>
      <c r="BE22" s="188" t="s">
        <v>2246</v>
      </c>
      <c r="BF22" s="188" t="s">
        <v>2248</v>
      </c>
      <c r="BG22" s="188" t="s">
        <v>2250</v>
      </c>
      <c r="BH22" s="188" t="s">
        <v>2251</v>
      </c>
      <c r="BI22" s="187" t="s">
        <v>2252</v>
      </c>
      <c r="BJ22" s="188" t="s">
        <v>2253</v>
      </c>
      <c r="BK22" s="188" t="s">
        <v>2254</v>
      </c>
      <c r="BL22" s="188" t="s">
        <v>2255</v>
      </c>
      <c r="BM22" s="188" t="s">
        <v>2256</v>
      </c>
      <c r="BN22" s="188" t="s">
        <v>2307</v>
      </c>
      <c r="BO22" s="188" t="s">
        <v>2257</v>
      </c>
      <c r="BP22" s="187" t="s">
        <v>2258</v>
      </c>
      <c r="BQ22" s="190" t="s">
        <v>1751</v>
      </c>
      <c r="BR22" s="186" t="s">
        <v>2409</v>
      </c>
      <c r="BS22" s="186" t="s">
        <v>2410</v>
      </c>
      <c r="BT22" s="186" t="s">
        <v>2411</v>
      </c>
      <c r="BU22" s="187" t="s">
        <v>2312</v>
      </c>
      <c r="BV22" s="187" t="s">
        <v>2314</v>
      </c>
      <c r="BW22" s="187" t="s">
        <v>2316</v>
      </c>
      <c r="BX22" s="187" t="s">
        <v>2317</v>
      </c>
      <c r="BY22" s="187" t="s">
        <v>2319</v>
      </c>
      <c r="BZ22" s="187" t="s">
        <v>2321</v>
      </c>
      <c r="CA22" s="187" t="s">
        <v>2323</v>
      </c>
      <c r="CB22" s="187" t="s">
        <v>2325</v>
      </c>
      <c r="CC22" s="187" t="s">
        <v>2327</v>
      </c>
      <c r="CD22" s="187" t="s">
        <v>2329</v>
      </c>
      <c r="CE22" s="187" t="s">
        <v>2331</v>
      </c>
      <c r="CF22" s="187" t="s">
        <v>2333</v>
      </c>
      <c r="CG22" s="187" t="s">
        <v>2335</v>
      </c>
      <c r="CH22" s="188" t="s">
        <v>2337</v>
      </c>
      <c r="CI22" s="188" t="s">
        <v>2339</v>
      </c>
      <c r="CJ22" s="188" t="s">
        <v>2341</v>
      </c>
      <c r="CK22" s="188" t="s">
        <v>2343</v>
      </c>
      <c r="CL22" s="188" t="s">
        <v>2345</v>
      </c>
      <c r="CM22" s="188" t="s">
        <v>2347</v>
      </c>
      <c r="CN22" s="188" t="s">
        <v>2349</v>
      </c>
      <c r="CO22" s="188" t="s">
        <v>2351</v>
      </c>
      <c r="CP22" s="187" t="s">
        <v>2353</v>
      </c>
      <c r="CQ22" s="188" t="s">
        <v>2355</v>
      </c>
      <c r="CR22" s="188" t="s">
        <v>2357</v>
      </c>
      <c r="CS22" s="188" t="s">
        <v>2359</v>
      </c>
      <c r="CT22" s="188" t="s">
        <v>2361</v>
      </c>
      <c r="CU22" s="188" t="s">
        <v>1703</v>
      </c>
      <c r="CV22" s="188" t="s">
        <v>2364</v>
      </c>
      <c r="CW22" s="188" t="s">
        <v>2366</v>
      </c>
      <c r="CX22" s="190" t="s">
        <v>1751</v>
      </c>
      <c r="CY22" s="186" t="s">
        <v>2412</v>
      </c>
      <c r="CZ22" s="186" t="s">
        <v>2413</v>
      </c>
      <c r="DA22" s="186" t="s">
        <v>2414</v>
      </c>
      <c r="DB22" s="187" t="s">
        <v>2434</v>
      </c>
      <c r="DC22" s="187" t="s">
        <v>2436</v>
      </c>
      <c r="DD22" s="187" t="s">
        <v>2438</v>
      </c>
      <c r="DE22" s="187" t="s">
        <v>2440</v>
      </c>
      <c r="DF22" s="187" t="s">
        <v>2441</v>
      </c>
      <c r="DG22" s="187" t="s">
        <v>2443</v>
      </c>
      <c r="DH22" s="187" t="s">
        <v>2445</v>
      </c>
      <c r="DI22" s="187" t="s">
        <v>2447</v>
      </c>
      <c r="DJ22" s="187" t="s">
        <v>1036</v>
      </c>
      <c r="DK22" s="187" t="s">
        <v>1038</v>
      </c>
      <c r="DL22" s="187" t="s">
        <v>1040</v>
      </c>
      <c r="DM22" s="187" t="s">
        <v>1042</v>
      </c>
      <c r="DN22" s="187" t="s">
        <v>1044</v>
      </c>
      <c r="DO22" s="188" t="s">
        <v>1046</v>
      </c>
      <c r="DP22" s="188" t="s">
        <v>1048</v>
      </c>
      <c r="DQ22" s="188" t="s">
        <v>1050</v>
      </c>
      <c r="DR22" s="188" t="s">
        <v>1052</v>
      </c>
      <c r="DS22" s="188" t="s">
        <v>1054</v>
      </c>
      <c r="DT22" s="188" t="s">
        <v>1056</v>
      </c>
      <c r="DU22" s="188" t="s">
        <v>1058</v>
      </c>
      <c r="DV22" s="188" t="s">
        <v>1060</v>
      </c>
      <c r="DW22" s="187" t="s">
        <v>1062</v>
      </c>
      <c r="DX22" s="188" t="s">
        <v>1064</v>
      </c>
      <c r="DY22" s="188" t="s">
        <v>1066</v>
      </c>
      <c r="DZ22" s="188" t="s">
        <v>1068</v>
      </c>
      <c r="EA22" s="188" t="s">
        <v>1070</v>
      </c>
      <c r="EB22" s="188" t="s">
        <v>1697</v>
      </c>
      <c r="EC22" s="188" t="s">
        <v>1073</v>
      </c>
      <c r="ED22" s="188" t="s">
        <v>1075</v>
      </c>
      <c r="EE22" s="190" t="s">
        <v>1751</v>
      </c>
      <c r="EF22" s="186" t="s">
        <v>2415</v>
      </c>
      <c r="EG22" s="186" t="s">
        <v>2416</v>
      </c>
      <c r="EH22" s="186" t="s">
        <v>2417</v>
      </c>
      <c r="EI22" s="187" t="s">
        <v>3293</v>
      </c>
      <c r="EJ22" s="187" t="s">
        <v>3295</v>
      </c>
      <c r="EK22" s="187" t="s">
        <v>3297</v>
      </c>
      <c r="EL22" s="187" t="s">
        <v>3299</v>
      </c>
      <c r="EM22" s="187" t="s">
        <v>3301</v>
      </c>
      <c r="EN22" s="187" t="s">
        <v>3302</v>
      </c>
      <c r="EO22" s="187" t="s">
        <v>3304</v>
      </c>
      <c r="EP22" s="187" t="s">
        <v>3306</v>
      </c>
      <c r="EQ22" s="187" t="s">
        <v>3308</v>
      </c>
      <c r="ER22" s="187" t="s">
        <v>3310</v>
      </c>
      <c r="ES22" s="187" t="s">
        <v>3312</v>
      </c>
      <c r="ET22" s="187" t="s">
        <v>3314</v>
      </c>
      <c r="EU22" s="187" t="s">
        <v>1677</v>
      </c>
      <c r="EV22" s="188" t="s">
        <v>1679</v>
      </c>
      <c r="EW22" s="188" t="s">
        <v>1681</v>
      </c>
      <c r="EX22" s="188" t="s">
        <v>1683</v>
      </c>
      <c r="EY22" s="188" t="s">
        <v>1685</v>
      </c>
      <c r="EZ22" s="188" t="s">
        <v>1687</v>
      </c>
      <c r="FA22" s="188" t="s">
        <v>1689</v>
      </c>
      <c r="FB22" s="188" t="s">
        <v>1691</v>
      </c>
      <c r="FC22" s="188" t="s">
        <v>1693</v>
      </c>
      <c r="FD22" s="187" t="s">
        <v>2688</v>
      </c>
      <c r="FE22" s="188" t="s">
        <v>2690</v>
      </c>
      <c r="FF22" s="188" t="s">
        <v>2692</v>
      </c>
      <c r="FG22" s="188" t="s">
        <v>2694</v>
      </c>
      <c r="FH22" s="188" t="s">
        <v>2696</v>
      </c>
      <c r="FI22" s="188" t="s">
        <v>1698</v>
      </c>
      <c r="FJ22" s="188" t="s">
        <v>2699</v>
      </c>
      <c r="FK22" s="188" t="s">
        <v>2701</v>
      </c>
      <c r="FL22" s="190" t="s">
        <v>1751</v>
      </c>
      <c r="FM22" s="186" t="s">
        <v>2418</v>
      </c>
      <c r="FN22" s="186" t="s">
        <v>2419</v>
      </c>
      <c r="FO22" s="186" t="s">
        <v>2419</v>
      </c>
      <c r="FP22" s="187" t="s">
        <v>2747</v>
      </c>
      <c r="FQ22" s="187" t="s">
        <v>2749</v>
      </c>
      <c r="FR22" s="187" t="s">
        <v>2751</v>
      </c>
      <c r="FS22" s="187" t="s">
        <v>2753</v>
      </c>
      <c r="FT22" s="187" t="s">
        <v>2755</v>
      </c>
      <c r="FU22" s="187" t="s">
        <v>2757</v>
      </c>
      <c r="FV22" s="187" t="s">
        <v>2759</v>
      </c>
      <c r="FW22" s="187" t="s">
        <v>2761</v>
      </c>
      <c r="FX22" s="187" t="s">
        <v>2763</v>
      </c>
      <c r="FY22" s="187" t="s">
        <v>2765</v>
      </c>
      <c r="FZ22" s="187" t="s">
        <v>2767</v>
      </c>
      <c r="GA22" s="187" t="s">
        <v>2769</v>
      </c>
      <c r="GB22" s="187" t="s">
        <v>2771</v>
      </c>
      <c r="GC22" s="188" t="s">
        <v>2773</v>
      </c>
      <c r="GD22" s="188" t="s">
        <v>2775</v>
      </c>
      <c r="GE22" s="188" t="s">
        <v>2777</v>
      </c>
      <c r="GF22" s="188" t="s">
        <v>2779</v>
      </c>
      <c r="GG22" s="188" t="s">
        <v>2781</v>
      </c>
      <c r="GH22" s="188" t="s">
        <v>2783</v>
      </c>
      <c r="GI22" s="188" t="s">
        <v>2785</v>
      </c>
      <c r="GJ22" s="188" t="s">
        <v>2787</v>
      </c>
      <c r="GK22" s="187" t="s">
        <v>2789</v>
      </c>
      <c r="GL22" s="188" t="s">
        <v>2791</v>
      </c>
      <c r="GM22" s="188" t="s">
        <v>2793</v>
      </c>
      <c r="GN22" s="188" t="s">
        <v>2795</v>
      </c>
      <c r="GO22" s="188" t="s">
        <v>2797</v>
      </c>
      <c r="GP22" s="188" t="s">
        <v>1699</v>
      </c>
      <c r="GQ22" s="188" t="s">
        <v>2800</v>
      </c>
      <c r="GR22" s="188" t="s">
        <v>2802</v>
      </c>
      <c r="GS22" s="190" t="s">
        <v>1751</v>
      </c>
      <c r="GT22" s="186" t="s">
        <v>2421</v>
      </c>
      <c r="GU22" s="186" t="s">
        <v>2422</v>
      </c>
      <c r="GV22" s="186" t="s">
        <v>2423</v>
      </c>
      <c r="GW22" s="187" t="s">
        <v>2852</v>
      </c>
      <c r="GX22" s="187" t="s">
        <v>2854</v>
      </c>
      <c r="GY22" s="187" t="s">
        <v>2856</v>
      </c>
      <c r="GZ22" s="187" t="s">
        <v>2858</v>
      </c>
      <c r="HA22" s="187" t="s">
        <v>2860</v>
      </c>
      <c r="HB22" s="187" t="s">
        <v>2862</v>
      </c>
      <c r="HC22" s="187" t="s">
        <v>2864</v>
      </c>
      <c r="HD22" s="187" t="s">
        <v>2866</v>
      </c>
      <c r="HE22" s="187" t="s">
        <v>2868</v>
      </c>
      <c r="HF22" s="187" t="s">
        <v>2870</v>
      </c>
      <c r="HG22" s="187" t="s">
        <v>2872</v>
      </c>
      <c r="HH22" s="187" t="s">
        <v>2874</v>
      </c>
      <c r="HI22" s="187" t="s">
        <v>2876</v>
      </c>
      <c r="HJ22" s="188" t="s">
        <v>2878</v>
      </c>
      <c r="HK22" s="188" t="s">
        <v>2880</v>
      </c>
      <c r="HL22" s="188" t="s">
        <v>1801</v>
      </c>
      <c r="HM22" s="188" t="s">
        <v>1803</v>
      </c>
      <c r="HN22" s="188" t="s">
        <v>1805</v>
      </c>
      <c r="HO22" s="188" t="s">
        <v>1807</v>
      </c>
      <c r="HP22" s="188" t="s">
        <v>1809</v>
      </c>
      <c r="HQ22" s="188" t="s">
        <v>1811</v>
      </c>
      <c r="HR22" s="188" t="s">
        <v>1813</v>
      </c>
      <c r="HS22" s="188" t="s">
        <v>1815</v>
      </c>
      <c r="HT22" s="188" t="s">
        <v>1817</v>
      </c>
      <c r="HU22" s="188" t="s">
        <v>1819</v>
      </c>
      <c r="HV22" s="188" t="s">
        <v>1821</v>
      </c>
      <c r="HW22" s="188" t="s">
        <v>1700</v>
      </c>
      <c r="HX22" s="188" t="s">
        <v>1824</v>
      </c>
      <c r="HY22" s="188" t="s">
        <v>1826</v>
      </c>
      <c r="HZ22" s="190" t="s">
        <v>1751</v>
      </c>
    </row>
    <row r="23" spans="1:234" ht="343.5" customHeight="1" thickBot="1">
      <c r="A23" s="422" t="s">
        <v>3099</v>
      </c>
      <c r="B23" s="403"/>
      <c r="C23" s="404"/>
      <c r="D23" s="135" t="s">
        <v>3353</v>
      </c>
      <c r="E23" s="136" t="s">
        <v>3354</v>
      </c>
      <c r="F23" s="137" t="s">
        <v>3355</v>
      </c>
      <c r="G23" s="138" t="s">
        <v>3356</v>
      </c>
      <c r="H23" s="139" t="s">
        <v>3357</v>
      </c>
      <c r="I23" s="139" t="s">
        <v>3358</v>
      </c>
      <c r="J23" s="139" t="s">
        <v>3359</v>
      </c>
      <c r="K23" s="139" t="s">
        <v>3360</v>
      </c>
      <c r="L23" s="139" t="s">
        <v>3361</v>
      </c>
      <c r="M23" s="139" t="s">
        <v>3362</v>
      </c>
      <c r="N23" s="139" t="s">
        <v>3363</v>
      </c>
      <c r="O23" s="139" t="s">
        <v>3364</v>
      </c>
      <c r="P23" s="139" t="s">
        <v>3365</v>
      </c>
      <c r="Q23" s="139" t="s">
        <v>3366</v>
      </c>
      <c r="R23" s="139" t="s">
        <v>3367</v>
      </c>
      <c r="S23" s="139"/>
      <c r="T23" s="140"/>
      <c r="U23" s="140"/>
      <c r="V23" s="140"/>
      <c r="W23" s="140"/>
      <c r="X23" s="140"/>
      <c r="Y23" s="140"/>
      <c r="Z23" s="140"/>
      <c r="AA23" s="139"/>
      <c r="AB23" s="138"/>
      <c r="AC23" s="140"/>
      <c r="AD23" s="140"/>
      <c r="AE23" s="140"/>
      <c r="AF23" s="140"/>
      <c r="AG23" s="140"/>
      <c r="AH23" s="140"/>
      <c r="AI23" s="140"/>
      <c r="AJ23" s="100"/>
      <c r="AK23" s="141" t="s">
        <v>3368</v>
      </c>
      <c r="AL23" s="136" t="s">
        <v>3369</v>
      </c>
      <c r="AM23" s="137" t="s">
        <v>3369</v>
      </c>
      <c r="AN23" s="138" t="s">
        <v>3370</v>
      </c>
      <c r="AO23" s="139" t="s">
        <v>3371</v>
      </c>
      <c r="AP23" s="139" t="s">
        <v>3372</v>
      </c>
      <c r="AQ23" s="139" t="s">
        <v>3373</v>
      </c>
      <c r="AR23" s="139" t="s">
        <v>3374</v>
      </c>
      <c r="AS23" s="307" t="s">
        <v>3375</v>
      </c>
      <c r="AT23" s="139" t="s">
        <v>3376</v>
      </c>
      <c r="AU23" s="139" t="s">
        <v>3377</v>
      </c>
      <c r="AV23" s="139" t="s">
        <v>3378</v>
      </c>
      <c r="AW23" s="139" t="s">
        <v>3379</v>
      </c>
      <c r="AX23" s="139" t="s">
        <v>3380</v>
      </c>
      <c r="AY23" s="139" t="s">
        <v>3381</v>
      </c>
      <c r="AZ23" s="139" t="s">
        <v>3382</v>
      </c>
      <c r="BA23" s="140" t="s">
        <v>3383</v>
      </c>
      <c r="BB23" s="140" t="s">
        <v>3384</v>
      </c>
      <c r="BC23" s="140" t="s">
        <v>3385</v>
      </c>
      <c r="BD23" s="140" t="s">
        <v>3386</v>
      </c>
      <c r="BE23" s="140" t="s">
        <v>3387</v>
      </c>
      <c r="BF23" s="140" t="s">
        <v>3388</v>
      </c>
      <c r="BG23" s="140" t="s">
        <v>3389</v>
      </c>
      <c r="BH23" s="140" t="s">
        <v>3390</v>
      </c>
      <c r="BI23" s="139"/>
      <c r="BJ23" s="140"/>
      <c r="BK23" s="140"/>
      <c r="BL23" s="140"/>
      <c r="BM23" s="140"/>
      <c r="BN23" s="140"/>
      <c r="BO23" s="140"/>
      <c r="BP23" s="140"/>
      <c r="BQ23" s="100"/>
      <c r="BR23" s="141" t="s">
        <v>3391</v>
      </c>
      <c r="BS23" s="136"/>
      <c r="BT23" s="137"/>
      <c r="BU23" s="138" t="s">
        <v>3392</v>
      </c>
      <c r="BV23" s="139" t="s">
        <v>3393</v>
      </c>
      <c r="BW23" s="139" t="s">
        <v>3394</v>
      </c>
      <c r="BX23" s="139"/>
      <c r="BY23" s="139"/>
      <c r="BZ23" s="139"/>
      <c r="CA23" s="139"/>
      <c r="CB23" s="139"/>
      <c r="CC23" s="139"/>
      <c r="CD23" s="139"/>
      <c r="CE23" s="139"/>
      <c r="CF23" s="139"/>
      <c r="CG23" s="139"/>
      <c r="CH23" s="140"/>
      <c r="CI23" s="140"/>
      <c r="CJ23" s="140"/>
      <c r="CK23" s="140"/>
      <c r="CL23" s="140"/>
      <c r="CM23" s="140"/>
      <c r="CN23" s="140"/>
      <c r="CO23" s="140"/>
      <c r="CP23" s="139"/>
      <c r="CQ23" s="140"/>
      <c r="CR23" s="140"/>
      <c r="CS23" s="140"/>
      <c r="CT23" s="140"/>
      <c r="CU23" s="140"/>
      <c r="CV23" s="140"/>
      <c r="CW23" s="140"/>
      <c r="CX23" s="100"/>
      <c r="CY23" s="141" t="s">
        <v>3395</v>
      </c>
      <c r="CZ23" s="136" t="s">
        <v>3396</v>
      </c>
      <c r="DA23" s="137" t="s">
        <v>3396</v>
      </c>
      <c r="DB23" s="138" t="s">
        <v>3397</v>
      </c>
      <c r="DC23" s="139" t="s">
        <v>3398</v>
      </c>
      <c r="DD23" s="139" t="s">
        <v>3399</v>
      </c>
      <c r="DE23" s="139" t="s">
        <v>3400</v>
      </c>
      <c r="DF23" s="139" t="s">
        <v>3401</v>
      </c>
      <c r="DG23" s="139" t="s">
        <v>3402</v>
      </c>
      <c r="DH23" s="139" t="s">
        <v>3403</v>
      </c>
      <c r="DI23" s="139" t="s">
        <v>3404</v>
      </c>
      <c r="DJ23" s="139" t="s">
        <v>3405</v>
      </c>
      <c r="DK23" s="139" t="s">
        <v>3406</v>
      </c>
      <c r="DL23" s="139"/>
      <c r="DM23" s="139"/>
      <c r="DN23" s="139"/>
      <c r="DO23" s="140"/>
      <c r="DP23" s="140"/>
      <c r="DQ23" s="140"/>
      <c r="DR23" s="140"/>
      <c r="DS23" s="140"/>
      <c r="DT23" s="140"/>
      <c r="DU23" s="140"/>
      <c r="DV23" s="140"/>
      <c r="DW23" s="139"/>
      <c r="DX23" s="140"/>
      <c r="DY23" s="140"/>
      <c r="DZ23" s="140"/>
      <c r="EA23" s="140"/>
      <c r="EB23" s="140"/>
      <c r="EC23" s="140"/>
      <c r="ED23" s="140"/>
      <c r="EE23" s="100"/>
      <c r="EF23" s="141" t="s">
        <v>3407</v>
      </c>
      <c r="EG23" s="136"/>
      <c r="EH23" s="137"/>
      <c r="EI23" s="138" t="s">
        <v>3408</v>
      </c>
      <c r="EJ23" s="139" t="s">
        <v>3409</v>
      </c>
      <c r="EK23" s="139" t="s">
        <v>3410</v>
      </c>
      <c r="EL23" s="139" t="s">
        <v>3411</v>
      </c>
      <c r="EM23" s="139" t="s">
        <v>3412</v>
      </c>
      <c r="EN23" s="139" t="s">
        <v>3413</v>
      </c>
      <c r="EO23" s="139"/>
      <c r="EP23" s="139"/>
      <c r="EQ23" s="139"/>
      <c r="ER23" s="139"/>
      <c r="ES23" s="139"/>
      <c r="ET23" s="139"/>
      <c r="EU23" s="139"/>
      <c r="EV23" s="140"/>
      <c r="EW23" s="140"/>
      <c r="EX23" s="140"/>
      <c r="EY23" s="140"/>
      <c r="EZ23" s="140"/>
      <c r="FA23" s="140"/>
      <c r="FB23" s="140"/>
      <c r="FC23" s="140"/>
      <c r="FD23" s="139"/>
      <c r="FE23" s="140"/>
      <c r="FF23" s="140"/>
      <c r="FG23" s="140"/>
      <c r="FH23" s="140"/>
      <c r="FI23" s="140"/>
      <c r="FJ23" s="140"/>
      <c r="FK23" s="140"/>
      <c r="FL23" s="100"/>
      <c r="FM23" s="141" t="s">
        <v>3414</v>
      </c>
      <c r="FN23" s="136"/>
      <c r="FO23" s="137"/>
      <c r="FP23" s="138" t="s">
        <v>3415</v>
      </c>
      <c r="FQ23" s="139" t="s">
        <v>3416</v>
      </c>
      <c r="FR23" s="139" t="s">
        <v>3417</v>
      </c>
      <c r="FS23" s="139" t="s">
        <v>3418</v>
      </c>
      <c r="FT23" s="139" t="s">
        <v>3419</v>
      </c>
      <c r="FU23" s="139" t="s">
        <v>3420</v>
      </c>
      <c r="FV23" s="139" t="s">
        <v>3421</v>
      </c>
      <c r="FW23" s="139" t="s">
        <v>3422</v>
      </c>
      <c r="FX23" s="139" t="s">
        <v>2456</v>
      </c>
      <c r="FY23" s="139" t="s">
        <v>2457</v>
      </c>
      <c r="FZ23" s="139" t="s">
        <v>2457</v>
      </c>
      <c r="GA23" s="139" t="s">
        <v>2457</v>
      </c>
      <c r="GB23" s="139" t="s">
        <v>2458</v>
      </c>
      <c r="GC23" s="140" t="s">
        <v>2459</v>
      </c>
      <c r="GD23" s="140" t="s">
        <v>2460</v>
      </c>
      <c r="GE23" s="140"/>
      <c r="GF23" s="140"/>
      <c r="GG23" s="140" t="s">
        <v>2461</v>
      </c>
      <c r="GH23" s="140"/>
      <c r="GI23" s="140"/>
      <c r="GJ23" s="140"/>
      <c r="GK23" s="139"/>
      <c r="GL23" s="140"/>
      <c r="GM23" s="140" t="s">
        <v>2461</v>
      </c>
      <c r="GN23" s="140"/>
      <c r="GO23" s="140"/>
      <c r="GP23" s="140"/>
      <c r="GQ23" s="140"/>
      <c r="GR23" s="140"/>
      <c r="GS23" s="100"/>
      <c r="GT23" s="141"/>
      <c r="GU23" s="136"/>
      <c r="GV23" s="137"/>
      <c r="GW23" s="138"/>
      <c r="GX23" s="139"/>
      <c r="GY23" s="139"/>
      <c r="GZ23" s="139"/>
      <c r="HA23" s="139"/>
      <c r="HB23" s="139"/>
      <c r="HC23" s="139"/>
      <c r="HD23" s="139"/>
      <c r="HE23" s="139"/>
      <c r="HF23" s="139"/>
      <c r="HG23" s="139"/>
      <c r="HH23" s="139"/>
      <c r="HI23" s="139"/>
      <c r="HJ23" s="140"/>
      <c r="HK23" s="140"/>
      <c r="HL23" s="140"/>
      <c r="HM23" s="140"/>
      <c r="HN23" s="140"/>
      <c r="HO23" s="140"/>
      <c r="HP23" s="140"/>
      <c r="HQ23" s="140"/>
      <c r="HR23" s="139"/>
      <c r="HS23" s="140"/>
      <c r="HT23" s="140"/>
      <c r="HU23" s="140"/>
      <c r="HV23" s="140"/>
      <c r="HW23" s="140"/>
      <c r="HX23" s="140"/>
      <c r="HY23" s="140"/>
      <c r="HZ23" s="100"/>
    </row>
    <row r="24" spans="1:234" ht="45" customHeight="1" outlineLevel="1" thickBot="1">
      <c r="A24" s="402" t="s">
        <v>1338</v>
      </c>
      <c r="B24" s="403"/>
      <c r="C24" s="404"/>
      <c r="D24" s="465" t="s">
        <v>2462</v>
      </c>
      <c r="E24" s="466"/>
      <c r="F24" s="466"/>
      <c r="G24" s="466"/>
      <c r="H24" s="466"/>
      <c r="I24" s="466"/>
      <c r="J24" s="466"/>
      <c r="K24" s="466"/>
      <c r="L24" s="466"/>
      <c r="M24" s="466"/>
      <c r="N24" s="466"/>
      <c r="O24" s="466"/>
      <c r="P24" s="466"/>
      <c r="Q24" s="466"/>
      <c r="R24" s="466"/>
      <c r="S24" s="466"/>
      <c r="T24" s="466"/>
      <c r="U24" s="466"/>
      <c r="V24" s="466"/>
      <c r="W24" s="466"/>
      <c r="X24" s="466"/>
      <c r="Y24" s="466"/>
      <c r="Z24" s="466"/>
      <c r="AA24" s="466"/>
      <c r="AB24" s="466"/>
      <c r="AC24" s="466"/>
      <c r="AD24" s="466"/>
      <c r="AE24" s="466"/>
      <c r="AF24" s="466"/>
      <c r="AG24" s="466"/>
      <c r="AH24" s="466"/>
      <c r="AI24" s="466"/>
      <c r="AJ24" s="468"/>
      <c r="AK24" s="465"/>
      <c r="AL24" s="466"/>
      <c r="AM24" s="466"/>
      <c r="AN24" s="466"/>
      <c r="AO24" s="466"/>
      <c r="AP24" s="466"/>
      <c r="AQ24" s="466"/>
      <c r="AR24" s="466"/>
      <c r="AS24" s="466"/>
      <c r="AT24" s="466"/>
      <c r="AU24" s="466"/>
      <c r="AV24" s="466"/>
      <c r="AW24" s="466"/>
      <c r="AX24" s="466"/>
      <c r="AY24" s="466"/>
      <c r="AZ24" s="466"/>
      <c r="BA24" s="466"/>
      <c r="BB24" s="466"/>
      <c r="BC24" s="466"/>
      <c r="BD24" s="466"/>
      <c r="BE24" s="466"/>
      <c r="BF24" s="466"/>
      <c r="BG24" s="466"/>
      <c r="BH24" s="466"/>
      <c r="BI24" s="466"/>
      <c r="BJ24" s="466"/>
      <c r="BK24" s="466"/>
      <c r="BL24" s="466"/>
      <c r="BM24" s="466"/>
      <c r="BN24" s="466"/>
      <c r="BO24" s="466"/>
      <c r="BP24" s="466"/>
      <c r="BQ24" s="468"/>
      <c r="BR24" s="465"/>
      <c r="BS24" s="466"/>
      <c r="BT24" s="466"/>
      <c r="BU24" s="466"/>
      <c r="BV24" s="466"/>
      <c r="BW24" s="466"/>
      <c r="BX24" s="466"/>
      <c r="BY24" s="466"/>
      <c r="BZ24" s="466"/>
      <c r="CA24" s="466"/>
      <c r="CB24" s="466"/>
      <c r="CC24" s="466"/>
      <c r="CD24" s="466"/>
      <c r="CE24" s="466"/>
      <c r="CF24" s="466"/>
      <c r="CG24" s="466"/>
      <c r="CH24" s="466"/>
      <c r="CI24" s="466"/>
      <c r="CJ24" s="466"/>
      <c r="CK24" s="466"/>
      <c r="CL24" s="466"/>
      <c r="CM24" s="466"/>
      <c r="CN24" s="466"/>
      <c r="CO24" s="466"/>
      <c r="CP24" s="466"/>
      <c r="CQ24" s="466"/>
      <c r="CR24" s="466"/>
      <c r="CS24" s="466"/>
      <c r="CT24" s="466"/>
      <c r="CU24" s="466"/>
      <c r="CV24" s="466"/>
      <c r="CW24" s="466"/>
      <c r="CX24" s="468"/>
      <c r="CY24" s="465"/>
      <c r="CZ24" s="466"/>
      <c r="DA24" s="466"/>
      <c r="DB24" s="466"/>
      <c r="DC24" s="466"/>
      <c r="DD24" s="466"/>
      <c r="DE24" s="466"/>
      <c r="DF24" s="466"/>
      <c r="DG24" s="466"/>
      <c r="DH24" s="466"/>
      <c r="DI24" s="466"/>
      <c r="DJ24" s="466"/>
      <c r="DK24" s="466"/>
      <c r="DL24" s="466"/>
      <c r="DM24" s="466"/>
      <c r="DN24" s="466"/>
      <c r="DO24" s="466"/>
      <c r="DP24" s="466"/>
      <c r="DQ24" s="466"/>
      <c r="DR24" s="466"/>
      <c r="DS24" s="466"/>
      <c r="DT24" s="466"/>
      <c r="DU24" s="466"/>
      <c r="DV24" s="466"/>
      <c r="DW24" s="466"/>
      <c r="DX24" s="466"/>
      <c r="DY24" s="466"/>
      <c r="DZ24" s="466"/>
      <c r="EA24" s="466"/>
      <c r="EB24" s="466"/>
      <c r="EC24" s="466"/>
      <c r="ED24" s="466"/>
      <c r="EE24" s="468"/>
      <c r="EF24" s="465"/>
      <c r="EG24" s="466"/>
      <c r="EH24" s="466"/>
      <c r="EI24" s="466"/>
      <c r="EJ24" s="466"/>
      <c r="EK24" s="466"/>
      <c r="EL24" s="466"/>
      <c r="EM24" s="466"/>
      <c r="EN24" s="466"/>
      <c r="EO24" s="466"/>
      <c r="EP24" s="466"/>
      <c r="EQ24" s="466"/>
      <c r="ER24" s="466"/>
      <c r="ES24" s="466"/>
      <c r="ET24" s="466"/>
      <c r="EU24" s="466"/>
      <c r="EV24" s="466"/>
      <c r="EW24" s="466"/>
      <c r="EX24" s="466"/>
      <c r="EY24" s="466"/>
      <c r="EZ24" s="466"/>
      <c r="FA24" s="466"/>
      <c r="FB24" s="466"/>
      <c r="FC24" s="466"/>
      <c r="FD24" s="466"/>
      <c r="FE24" s="466"/>
      <c r="FF24" s="466"/>
      <c r="FG24" s="466"/>
      <c r="FH24" s="466"/>
      <c r="FI24" s="466"/>
      <c r="FJ24" s="466"/>
      <c r="FK24" s="466"/>
      <c r="FL24" s="468"/>
      <c r="FM24" s="465"/>
      <c r="FN24" s="466"/>
      <c r="FO24" s="466"/>
      <c r="FP24" s="466"/>
      <c r="FQ24" s="466"/>
      <c r="FR24" s="466"/>
      <c r="FS24" s="466"/>
      <c r="FT24" s="466"/>
      <c r="FU24" s="466"/>
      <c r="FV24" s="466"/>
      <c r="FW24" s="466"/>
      <c r="FX24" s="466"/>
      <c r="FY24" s="466"/>
      <c r="FZ24" s="466"/>
      <c r="GA24" s="466"/>
      <c r="GB24" s="466"/>
      <c r="GC24" s="466"/>
      <c r="GD24" s="466"/>
      <c r="GE24" s="466"/>
      <c r="GF24" s="466"/>
      <c r="GG24" s="466"/>
      <c r="GH24" s="466"/>
      <c r="GI24" s="466"/>
      <c r="GJ24" s="466"/>
      <c r="GK24" s="466"/>
      <c r="GL24" s="466"/>
      <c r="GM24" s="466"/>
      <c r="GN24" s="466"/>
      <c r="GO24" s="466"/>
      <c r="GP24" s="466"/>
      <c r="GQ24" s="466"/>
      <c r="GR24" s="466"/>
      <c r="GS24" s="468"/>
      <c r="GT24" s="465"/>
      <c r="GU24" s="466"/>
      <c r="GV24" s="466"/>
      <c r="GW24" s="466"/>
      <c r="GX24" s="466"/>
      <c r="GY24" s="466"/>
      <c r="GZ24" s="466"/>
      <c r="HA24" s="466"/>
      <c r="HB24" s="466"/>
      <c r="HC24" s="466"/>
      <c r="HD24" s="466"/>
      <c r="HE24" s="466"/>
      <c r="HF24" s="466"/>
      <c r="HG24" s="466"/>
      <c r="HH24" s="466"/>
      <c r="HI24" s="466"/>
      <c r="HJ24" s="466"/>
      <c r="HK24" s="466"/>
      <c r="HL24" s="466"/>
      <c r="HM24" s="466"/>
      <c r="HN24" s="466"/>
      <c r="HO24" s="466"/>
      <c r="HP24" s="466"/>
      <c r="HQ24" s="466"/>
      <c r="HR24" s="466"/>
      <c r="HS24" s="466"/>
      <c r="HT24" s="466"/>
      <c r="HU24" s="466"/>
      <c r="HV24" s="466"/>
      <c r="HW24" s="466"/>
      <c r="HX24" s="466"/>
      <c r="HY24" s="466"/>
      <c r="HZ24" s="467"/>
    </row>
    <row r="25" spans="1:234" ht="45" customHeight="1" outlineLevel="1" thickBot="1">
      <c r="A25" s="402" t="s">
        <v>1339</v>
      </c>
      <c r="B25" s="403"/>
      <c r="C25" s="404"/>
      <c r="D25" s="115"/>
      <c r="E25" s="101"/>
      <c r="F25" s="101"/>
      <c r="G25" s="394"/>
      <c r="H25" s="395"/>
      <c r="I25" s="395"/>
      <c r="J25" s="395"/>
      <c r="K25" s="395"/>
      <c r="L25" s="395"/>
      <c r="M25" s="395"/>
      <c r="N25" s="395"/>
      <c r="O25" s="395"/>
      <c r="P25" s="395"/>
      <c r="Q25" s="395"/>
      <c r="R25" s="395"/>
      <c r="S25" s="395"/>
      <c r="T25" s="395"/>
      <c r="U25" s="395"/>
      <c r="V25" s="395"/>
      <c r="W25" s="395"/>
      <c r="X25" s="395"/>
      <c r="Y25" s="395"/>
      <c r="Z25" s="395"/>
      <c r="AA25" s="395"/>
      <c r="AB25" s="306"/>
      <c r="AC25" s="306"/>
      <c r="AD25" s="306"/>
      <c r="AE25" s="306"/>
      <c r="AF25" s="306"/>
      <c r="AG25" s="306"/>
      <c r="AH25" s="306"/>
      <c r="AI25" s="306"/>
      <c r="AJ25" s="78"/>
      <c r="AK25" s="101"/>
      <c r="AL25" s="101"/>
      <c r="AM25" s="101"/>
      <c r="AN25" s="394"/>
      <c r="AO25" s="395"/>
      <c r="AP25" s="395"/>
      <c r="AQ25" s="395"/>
      <c r="AR25" s="395"/>
      <c r="AS25" s="395"/>
      <c r="AT25" s="395"/>
      <c r="AU25" s="395"/>
      <c r="AV25" s="395"/>
      <c r="AW25" s="395"/>
      <c r="AX25" s="395"/>
      <c r="AY25" s="395"/>
      <c r="AZ25" s="395"/>
      <c r="BA25" s="395"/>
      <c r="BB25" s="395"/>
      <c r="BC25" s="395"/>
      <c r="BD25" s="395"/>
      <c r="BE25" s="395"/>
      <c r="BF25" s="395"/>
      <c r="BG25" s="395"/>
      <c r="BH25" s="395"/>
      <c r="BI25" s="306"/>
      <c r="BJ25" s="306"/>
      <c r="BK25" s="306"/>
      <c r="BL25" s="306"/>
      <c r="BM25" s="306"/>
      <c r="BN25" s="306"/>
      <c r="BO25" s="306"/>
      <c r="BP25" s="306"/>
      <c r="BQ25" s="78"/>
      <c r="BR25" s="101"/>
      <c r="BS25" s="101"/>
      <c r="BT25" s="101"/>
      <c r="BU25" s="394"/>
      <c r="BV25" s="395"/>
      <c r="BW25" s="395"/>
      <c r="BX25" s="395"/>
      <c r="BY25" s="395"/>
      <c r="BZ25" s="395"/>
      <c r="CA25" s="395"/>
      <c r="CB25" s="395"/>
      <c r="CC25" s="395"/>
      <c r="CD25" s="395"/>
      <c r="CE25" s="395"/>
      <c r="CF25" s="395"/>
      <c r="CG25" s="395"/>
      <c r="CH25" s="395"/>
      <c r="CI25" s="395"/>
      <c r="CJ25" s="395"/>
      <c r="CK25" s="395"/>
      <c r="CL25" s="395"/>
      <c r="CM25" s="395"/>
      <c r="CN25" s="395"/>
      <c r="CO25" s="395"/>
      <c r="CP25" s="306"/>
      <c r="CQ25" s="306"/>
      <c r="CR25" s="306"/>
      <c r="CS25" s="306"/>
      <c r="CT25" s="306"/>
      <c r="CU25" s="306"/>
      <c r="CV25" s="306"/>
      <c r="CW25" s="306"/>
      <c r="CX25" s="78"/>
      <c r="CY25" s="101"/>
      <c r="CZ25" s="101"/>
      <c r="DA25" s="101"/>
      <c r="DB25" s="394"/>
      <c r="DC25" s="395"/>
      <c r="DD25" s="395"/>
      <c r="DE25" s="395"/>
      <c r="DF25" s="395"/>
      <c r="DG25" s="395"/>
      <c r="DH25" s="395"/>
      <c r="DI25" s="395"/>
      <c r="DJ25" s="395"/>
      <c r="DK25" s="395"/>
      <c r="DL25" s="395"/>
      <c r="DM25" s="395"/>
      <c r="DN25" s="395"/>
      <c r="DO25" s="395"/>
      <c r="DP25" s="395"/>
      <c r="DQ25" s="395"/>
      <c r="DR25" s="395"/>
      <c r="DS25" s="395"/>
      <c r="DT25" s="395"/>
      <c r="DU25" s="395"/>
      <c r="DV25" s="395"/>
      <c r="DW25" s="306"/>
      <c r="DX25" s="306"/>
      <c r="DY25" s="306"/>
      <c r="DZ25" s="306"/>
      <c r="EA25" s="306"/>
      <c r="EB25" s="306"/>
      <c r="EC25" s="306"/>
      <c r="ED25" s="306"/>
      <c r="EE25" s="78"/>
      <c r="EF25" s="101"/>
      <c r="EG25" s="101"/>
      <c r="EH25" s="101"/>
      <c r="EI25" s="394"/>
      <c r="EJ25" s="395"/>
      <c r="EK25" s="395"/>
      <c r="EL25" s="395"/>
      <c r="EM25" s="395"/>
      <c r="EN25" s="395"/>
      <c r="EO25" s="395"/>
      <c r="EP25" s="395"/>
      <c r="EQ25" s="395"/>
      <c r="ER25" s="395"/>
      <c r="ES25" s="395"/>
      <c r="ET25" s="395"/>
      <c r="EU25" s="395"/>
      <c r="EV25" s="395"/>
      <c r="EW25" s="395"/>
      <c r="EX25" s="395"/>
      <c r="EY25" s="395"/>
      <c r="EZ25" s="395"/>
      <c r="FA25" s="395"/>
      <c r="FB25" s="395"/>
      <c r="FC25" s="395"/>
      <c r="FD25" s="306"/>
      <c r="FE25" s="306"/>
      <c r="FF25" s="306"/>
      <c r="FG25" s="306"/>
      <c r="FH25" s="306"/>
      <c r="FI25" s="306"/>
      <c r="FJ25" s="306"/>
      <c r="FK25" s="306"/>
      <c r="FL25" s="78"/>
      <c r="FM25" s="101"/>
      <c r="FN25" s="101"/>
      <c r="FO25" s="101"/>
      <c r="FP25" s="394"/>
      <c r="FQ25" s="395"/>
      <c r="FR25" s="395"/>
      <c r="FS25" s="395"/>
      <c r="FT25" s="395"/>
      <c r="FU25" s="395"/>
      <c r="FV25" s="395"/>
      <c r="FW25" s="395"/>
      <c r="FX25" s="395"/>
      <c r="FY25" s="395"/>
      <c r="FZ25" s="395"/>
      <c r="GA25" s="395"/>
      <c r="GB25" s="395"/>
      <c r="GC25" s="395"/>
      <c r="GD25" s="395"/>
      <c r="GE25" s="395"/>
      <c r="GF25" s="395"/>
      <c r="GG25" s="395"/>
      <c r="GH25" s="395"/>
      <c r="GI25" s="395"/>
      <c r="GJ25" s="395"/>
      <c r="GK25" s="306"/>
      <c r="GL25" s="306"/>
      <c r="GM25" s="306"/>
      <c r="GN25" s="306"/>
      <c r="GO25" s="306"/>
      <c r="GP25" s="306"/>
      <c r="GQ25" s="306"/>
      <c r="GR25" s="306"/>
      <c r="GS25" s="78"/>
      <c r="GT25" s="101"/>
      <c r="GU25" s="101"/>
      <c r="GV25" s="101"/>
      <c r="GW25" s="394"/>
      <c r="GX25" s="395"/>
      <c r="GY25" s="395"/>
      <c r="GZ25" s="395"/>
      <c r="HA25" s="395"/>
      <c r="HB25" s="395"/>
      <c r="HC25" s="395"/>
      <c r="HD25" s="395"/>
      <c r="HE25" s="395"/>
      <c r="HF25" s="395"/>
      <c r="HG25" s="395"/>
      <c r="HH25" s="395"/>
      <c r="HI25" s="395"/>
      <c r="HJ25" s="395"/>
      <c r="HK25" s="395"/>
      <c r="HL25" s="395"/>
      <c r="HM25" s="395"/>
      <c r="HN25" s="395"/>
      <c r="HO25" s="395"/>
      <c r="HP25" s="395"/>
      <c r="HQ25" s="395"/>
      <c r="HR25" s="306"/>
      <c r="HS25" s="306"/>
      <c r="HT25" s="306"/>
      <c r="HU25" s="306"/>
      <c r="HV25" s="306"/>
      <c r="HW25" s="306"/>
      <c r="HX25" s="306"/>
      <c r="HY25" s="306"/>
      <c r="HZ25" s="78"/>
    </row>
    <row r="26" spans="1:234" ht="45" customHeight="1" outlineLevel="1" thickBot="1">
      <c r="A26" s="402" t="s">
        <v>1340</v>
      </c>
      <c r="B26" s="403"/>
      <c r="C26" s="404"/>
      <c r="D26" s="465"/>
      <c r="E26" s="466"/>
      <c r="F26" s="466"/>
      <c r="G26" s="466"/>
      <c r="H26" s="466"/>
      <c r="I26" s="466"/>
      <c r="J26" s="466"/>
      <c r="K26" s="466"/>
      <c r="L26" s="466"/>
      <c r="M26" s="466"/>
      <c r="N26" s="466"/>
      <c r="O26" s="466"/>
      <c r="P26" s="466"/>
      <c r="Q26" s="466"/>
      <c r="R26" s="466"/>
      <c r="S26" s="466"/>
      <c r="T26" s="466"/>
      <c r="U26" s="466"/>
      <c r="V26" s="466"/>
      <c r="W26" s="466"/>
      <c r="X26" s="466"/>
      <c r="Y26" s="466"/>
      <c r="Z26" s="466"/>
      <c r="AA26" s="466"/>
      <c r="AB26" s="466"/>
      <c r="AC26" s="466"/>
      <c r="AD26" s="466"/>
      <c r="AE26" s="466"/>
      <c r="AF26" s="466"/>
      <c r="AG26" s="466"/>
      <c r="AH26" s="466"/>
      <c r="AI26" s="466"/>
      <c r="AJ26" s="468"/>
      <c r="AK26" s="465"/>
      <c r="AL26" s="466"/>
      <c r="AM26" s="466"/>
      <c r="AN26" s="466"/>
      <c r="AO26" s="466"/>
      <c r="AP26" s="466"/>
      <c r="AQ26" s="466"/>
      <c r="AR26" s="466"/>
      <c r="AS26" s="466"/>
      <c r="AT26" s="466"/>
      <c r="AU26" s="466"/>
      <c r="AV26" s="466"/>
      <c r="AW26" s="466"/>
      <c r="AX26" s="466"/>
      <c r="AY26" s="466"/>
      <c r="AZ26" s="466"/>
      <c r="BA26" s="466"/>
      <c r="BB26" s="466"/>
      <c r="BC26" s="466"/>
      <c r="BD26" s="466"/>
      <c r="BE26" s="466"/>
      <c r="BF26" s="466"/>
      <c r="BG26" s="466"/>
      <c r="BH26" s="466"/>
      <c r="BI26" s="466"/>
      <c r="BJ26" s="466"/>
      <c r="BK26" s="466"/>
      <c r="BL26" s="466"/>
      <c r="BM26" s="466"/>
      <c r="BN26" s="466"/>
      <c r="BO26" s="466"/>
      <c r="BP26" s="466"/>
      <c r="BQ26" s="468"/>
      <c r="BR26" s="465"/>
      <c r="BS26" s="466"/>
      <c r="BT26" s="466"/>
      <c r="BU26" s="466"/>
      <c r="BV26" s="466"/>
      <c r="BW26" s="466"/>
      <c r="BX26" s="466"/>
      <c r="BY26" s="466"/>
      <c r="BZ26" s="466"/>
      <c r="CA26" s="466"/>
      <c r="CB26" s="466"/>
      <c r="CC26" s="466"/>
      <c r="CD26" s="466"/>
      <c r="CE26" s="466"/>
      <c r="CF26" s="466"/>
      <c r="CG26" s="466"/>
      <c r="CH26" s="466"/>
      <c r="CI26" s="466"/>
      <c r="CJ26" s="466"/>
      <c r="CK26" s="466"/>
      <c r="CL26" s="466"/>
      <c r="CM26" s="466"/>
      <c r="CN26" s="466"/>
      <c r="CO26" s="466"/>
      <c r="CP26" s="466"/>
      <c r="CQ26" s="466"/>
      <c r="CR26" s="466"/>
      <c r="CS26" s="466"/>
      <c r="CT26" s="466"/>
      <c r="CU26" s="466"/>
      <c r="CV26" s="466"/>
      <c r="CW26" s="466"/>
      <c r="CX26" s="468"/>
      <c r="CY26" s="465"/>
      <c r="CZ26" s="466"/>
      <c r="DA26" s="466"/>
      <c r="DB26" s="466"/>
      <c r="DC26" s="466"/>
      <c r="DD26" s="466"/>
      <c r="DE26" s="466"/>
      <c r="DF26" s="466"/>
      <c r="DG26" s="466"/>
      <c r="DH26" s="466"/>
      <c r="DI26" s="466"/>
      <c r="DJ26" s="466"/>
      <c r="DK26" s="466"/>
      <c r="DL26" s="466"/>
      <c r="DM26" s="466"/>
      <c r="DN26" s="466"/>
      <c r="DO26" s="466"/>
      <c r="DP26" s="466"/>
      <c r="DQ26" s="466"/>
      <c r="DR26" s="466"/>
      <c r="DS26" s="466"/>
      <c r="DT26" s="466"/>
      <c r="DU26" s="466"/>
      <c r="DV26" s="466"/>
      <c r="DW26" s="466"/>
      <c r="DX26" s="466"/>
      <c r="DY26" s="466"/>
      <c r="DZ26" s="466"/>
      <c r="EA26" s="466"/>
      <c r="EB26" s="466"/>
      <c r="EC26" s="466"/>
      <c r="ED26" s="466"/>
      <c r="EE26" s="468"/>
      <c r="EF26" s="465"/>
      <c r="EG26" s="466"/>
      <c r="EH26" s="466"/>
      <c r="EI26" s="466"/>
      <c r="EJ26" s="466"/>
      <c r="EK26" s="466"/>
      <c r="EL26" s="466"/>
      <c r="EM26" s="466"/>
      <c r="EN26" s="466"/>
      <c r="EO26" s="466"/>
      <c r="EP26" s="466"/>
      <c r="EQ26" s="466"/>
      <c r="ER26" s="466"/>
      <c r="ES26" s="466"/>
      <c r="ET26" s="466"/>
      <c r="EU26" s="466"/>
      <c r="EV26" s="466"/>
      <c r="EW26" s="466"/>
      <c r="EX26" s="466"/>
      <c r="EY26" s="466"/>
      <c r="EZ26" s="466"/>
      <c r="FA26" s="466"/>
      <c r="FB26" s="466"/>
      <c r="FC26" s="466"/>
      <c r="FD26" s="466"/>
      <c r="FE26" s="466"/>
      <c r="FF26" s="466"/>
      <c r="FG26" s="466"/>
      <c r="FH26" s="466"/>
      <c r="FI26" s="466"/>
      <c r="FJ26" s="466"/>
      <c r="FK26" s="466"/>
      <c r="FL26" s="468"/>
      <c r="FM26" s="465"/>
      <c r="FN26" s="466"/>
      <c r="FO26" s="466"/>
      <c r="FP26" s="466"/>
      <c r="FQ26" s="466"/>
      <c r="FR26" s="466"/>
      <c r="FS26" s="466"/>
      <c r="FT26" s="466"/>
      <c r="FU26" s="466"/>
      <c r="FV26" s="466"/>
      <c r="FW26" s="466"/>
      <c r="FX26" s="466"/>
      <c r="FY26" s="466"/>
      <c r="FZ26" s="466"/>
      <c r="GA26" s="466"/>
      <c r="GB26" s="466"/>
      <c r="GC26" s="466"/>
      <c r="GD26" s="466"/>
      <c r="GE26" s="466"/>
      <c r="GF26" s="466"/>
      <c r="GG26" s="466"/>
      <c r="GH26" s="466"/>
      <c r="GI26" s="466"/>
      <c r="GJ26" s="466"/>
      <c r="GK26" s="466"/>
      <c r="GL26" s="466"/>
      <c r="GM26" s="466"/>
      <c r="GN26" s="466"/>
      <c r="GO26" s="466"/>
      <c r="GP26" s="466"/>
      <c r="GQ26" s="466"/>
      <c r="GR26" s="466"/>
      <c r="GS26" s="468"/>
      <c r="GT26" s="465"/>
      <c r="GU26" s="466"/>
      <c r="GV26" s="466"/>
      <c r="GW26" s="466"/>
      <c r="GX26" s="466"/>
      <c r="GY26" s="466"/>
      <c r="GZ26" s="466"/>
      <c r="HA26" s="466"/>
      <c r="HB26" s="466"/>
      <c r="HC26" s="466"/>
      <c r="HD26" s="466"/>
      <c r="HE26" s="466"/>
      <c r="HF26" s="466"/>
      <c r="HG26" s="466"/>
      <c r="HH26" s="466"/>
      <c r="HI26" s="466"/>
      <c r="HJ26" s="466"/>
      <c r="HK26" s="466"/>
      <c r="HL26" s="466"/>
      <c r="HM26" s="466"/>
      <c r="HN26" s="466"/>
      <c r="HO26" s="466"/>
      <c r="HP26" s="466"/>
      <c r="HQ26" s="466"/>
      <c r="HR26" s="466"/>
      <c r="HS26" s="466"/>
      <c r="HT26" s="466"/>
      <c r="HU26" s="466"/>
      <c r="HV26" s="466"/>
      <c r="HW26" s="466"/>
      <c r="HX26" s="466"/>
      <c r="HY26" s="466"/>
      <c r="HZ26" s="467"/>
    </row>
    <row r="27" spans="1:234" ht="45" customHeight="1" outlineLevel="1" thickBot="1">
      <c r="A27" s="442" t="s">
        <v>1341</v>
      </c>
      <c r="B27" s="443"/>
      <c r="C27" s="444"/>
      <c r="D27" s="115"/>
      <c r="E27" s="101"/>
      <c r="F27" s="101"/>
      <c r="G27" s="394"/>
      <c r="H27" s="395"/>
      <c r="I27" s="395"/>
      <c r="J27" s="395"/>
      <c r="K27" s="395"/>
      <c r="L27" s="395"/>
      <c r="M27" s="395"/>
      <c r="N27" s="395"/>
      <c r="O27" s="395"/>
      <c r="P27" s="395"/>
      <c r="Q27" s="395"/>
      <c r="R27" s="395"/>
      <c r="S27" s="395"/>
      <c r="T27" s="395"/>
      <c r="U27" s="395"/>
      <c r="V27" s="395"/>
      <c r="W27" s="395"/>
      <c r="X27" s="395"/>
      <c r="Y27" s="395"/>
      <c r="Z27" s="395"/>
      <c r="AA27" s="395"/>
      <c r="AB27" s="306"/>
      <c r="AC27" s="306"/>
      <c r="AD27" s="306"/>
      <c r="AE27" s="306"/>
      <c r="AF27" s="306"/>
      <c r="AG27" s="306"/>
      <c r="AH27" s="306"/>
      <c r="AI27" s="306"/>
      <c r="AJ27" s="78"/>
      <c r="AK27" s="101"/>
      <c r="AL27" s="101"/>
      <c r="AM27" s="101"/>
      <c r="AN27" s="394"/>
      <c r="AO27" s="395"/>
      <c r="AP27" s="395"/>
      <c r="AQ27" s="395"/>
      <c r="AR27" s="395"/>
      <c r="AS27" s="395"/>
      <c r="AT27" s="395"/>
      <c r="AU27" s="395"/>
      <c r="AV27" s="395"/>
      <c r="AW27" s="395"/>
      <c r="AX27" s="395"/>
      <c r="AY27" s="395"/>
      <c r="AZ27" s="395"/>
      <c r="BA27" s="395"/>
      <c r="BB27" s="395"/>
      <c r="BC27" s="395"/>
      <c r="BD27" s="395"/>
      <c r="BE27" s="395"/>
      <c r="BF27" s="395"/>
      <c r="BG27" s="395"/>
      <c r="BH27" s="395"/>
      <c r="BI27" s="306"/>
      <c r="BJ27" s="306"/>
      <c r="BK27" s="306"/>
      <c r="BL27" s="306"/>
      <c r="BM27" s="306"/>
      <c r="BN27" s="306"/>
      <c r="BO27" s="306"/>
      <c r="BP27" s="306"/>
      <c r="BQ27" s="78"/>
      <c r="BR27" s="101"/>
      <c r="BS27" s="101"/>
      <c r="BT27" s="101"/>
      <c r="BU27" s="394"/>
      <c r="BV27" s="395"/>
      <c r="BW27" s="395"/>
      <c r="BX27" s="395"/>
      <c r="BY27" s="395"/>
      <c r="BZ27" s="395"/>
      <c r="CA27" s="395"/>
      <c r="CB27" s="395"/>
      <c r="CC27" s="395"/>
      <c r="CD27" s="395"/>
      <c r="CE27" s="395"/>
      <c r="CF27" s="395"/>
      <c r="CG27" s="395"/>
      <c r="CH27" s="395"/>
      <c r="CI27" s="395"/>
      <c r="CJ27" s="395"/>
      <c r="CK27" s="395"/>
      <c r="CL27" s="395"/>
      <c r="CM27" s="395"/>
      <c r="CN27" s="395"/>
      <c r="CO27" s="395"/>
      <c r="CP27" s="306"/>
      <c r="CQ27" s="306"/>
      <c r="CR27" s="306"/>
      <c r="CS27" s="306"/>
      <c r="CT27" s="306"/>
      <c r="CU27" s="306"/>
      <c r="CV27" s="306"/>
      <c r="CW27" s="306"/>
      <c r="CX27" s="78"/>
      <c r="CY27" s="101"/>
      <c r="CZ27" s="101"/>
      <c r="DA27" s="101"/>
      <c r="DB27" s="394"/>
      <c r="DC27" s="395"/>
      <c r="DD27" s="395"/>
      <c r="DE27" s="395"/>
      <c r="DF27" s="395"/>
      <c r="DG27" s="395"/>
      <c r="DH27" s="395"/>
      <c r="DI27" s="395"/>
      <c r="DJ27" s="395"/>
      <c r="DK27" s="395"/>
      <c r="DL27" s="395"/>
      <c r="DM27" s="395"/>
      <c r="DN27" s="395"/>
      <c r="DO27" s="395"/>
      <c r="DP27" s="395"/>
      <c r="DQ27" s="395"/>
      <c r="DR27" s="395"/>
      <c r="DS27" s="395"/>
      <c r="DT27" s="395"/>
      <c r="DU27" s="395"/>
      <c r="DV27" s="395"/>
      <c r="DW27" s="306"/>
      <c r="DX27" s="306"/>
      <c r="DY27" s="306"/>
      <c r="DZ27" s="306"/>
      <c r="EA27" s="306"/>
      <c r="EB27" s="306"/>
      <c r="EC27" s="306"/>
      <c r="ED27" s="306"/>
      <c r="EE27" s="78"/>
      <c r="EF27" s="101"/>
      <c r="EG27" s="101"/>
      <c r="EH27" s="101"/>
      <c r="EI27" s="394"/>
      <c r="EJ27" s="395"/>
      <c r="EK27" s="395"/>
      <c r="EL27" s="395"/>
      <c r="EM27" s="395"/>
      <c r="EN27" s="395"/>
      <c r="EO27" s="395"/>
      <c r="EP27" s="395"/>
      <c r="EQ27" s="395"/>
      <c r="ER27" s="395"/>
      <c r="ES27" s="395"/>
      <c r="ET27" s="395"/>
      <c r="EU27" s="395"/>
      <c r="EV27" s="395"/>
      <c r="EW27" s="395"/>
      <c r="EX27" s="395"/>
      <c r="EY27" s="395"/>
      <c r="EZ27" s="395"/>
      <c r="FA27" s="395"/>
      <c r="FB27" s="395"/>
      <c r="FC27" s="395"/>
      <c r="FD27" s="306"/>
      <c r="FE27" s="306"/>
      <c r="FF27" s="306"/>
      <c r="FG27" s="306"/>
      <c r="FH27" s="306"/>
      <c r="FI27" s="306"/>
      <c r="FJ27" s="306"/>
      <c r="FK27" s="306"/>
      <c r="FL27" s="78"/>
      <c r="FM27" s="101"/>
      <c r="FN27" s="101"/>
      <c r="FO27" s="101"/>
      <c r="FP27" s="394"/>
      <c r="FQ27" s="395"/>
      <c r="FR27" s="395"/>
      <c r="FS27" s="395"/>
      <c r="FT27" s="395"/>
      <c r="FU27" s="395"/>
      <c r="FV27" s="395"/>
      <c r="FW27" s="395"/>
      <c r="FX27" s="395"/>
      <c r="FY27" s="395"/>
      <c r="FZ27" s="395"/>
      <c r="GA27" s="395"/>
      <c r="GB27" s="395"/>
      <c r="GC27" s="395"/>
      <c r="GD27" s="395"/>
      <c r="GE27" s="395"/>
      <c r="GF27" s="395"/>
      <c r="GG27" s="395"/>
      <c r="GH27" s="395"/>
      <c r="GI27" s="395"/>
      <c r="GJ27" s="395"/>
      <c r="GK27" s="306"/>
      <c r="GL27" s="306"/>
      <c r="GM27" s="306"/>
      <c r="GN27" s="306"/>
      <c r="GO27" s="306"/>
      <c r="GP27" s="306"/>
      <c r="GQ27" s="306"/>
      <c r="GR27" s="306"/>
      <c r="GS27" s="78"/>
      <c r="GT27" s="101"/>
      <c r="GU27" s="101"/>
      <c r="GV27" s="101"/>
      <c r="GW27" s="394"/>
      <c r="GX27" s="395"/>
      <c r="GY27" s="395"/>
      <c r="GZ27" s="395"/>
      <c r="HA27" s="395"/>
      <c r="HB27" s="395"/>
      <c r="HC27" s="395"/>
      <c r="HD27" s="395"/>
      <c r="HE27" s="395"/>
      <c r="HF27" s="395"/>
      <c r="HG27" s="395"/>
      <c r="HH27" s="395"/>
      <c r="HI27" s="395"/>
      <c r="HJ27" s="395"/>
      <c r="HK27" s="395"/>
      <c r="HL27" s="395"/>
      <c r="HM27" s="395"/>
      <c r="HN27" s="395"/>
      <c r="HO27" s="395"/>
      <c r="HP27" s="395"/>
      <c r="HQ27" s="395"/>
      <c r="HR27" s="306"/>
      <c r="HS27" s="306"/>
      <c r="HT27" s="306"/>
      <c r="HU27" s="306"/>
      <c r="HV27" s="306"/>
      <c r="HW27" s="306"/>
      <c r="HX27" s="306"/>
      <c r="HY27" s="306"/>
      <c r="HZ27" s="78"/>
    </row>
    <row r="28" spans="1:234" ht="45" customHeight="1" outlineLevel="1" thickBot="1">
      <c r="A28" s="402" t="s">
        <v>1750</v>
      </c>
      <c r="B28" s="403"/>
      <c r="C28" s="404"/>
      <c r="D28" s="465"/>
      <c r="E28" s="466"/>
      <c r="F28" s="466"/>
      <c r="G28" s="466"/>
      <c r="H28" s="466"/>
      <c r="I28" s="466"/>
      <c r="J28" s="466"/>
      <c r="K28" s="466"/>
      <c r="L28" s="466"/>
      <c r="M28" s="466"/>
      <c r="N28" s="466"/>
      <c r="O28" s="466"/>
      <c r="P28" s="466"/>
      <c r="Q28" s="466"/>
      <c r="R28" s="466"/>
      <c r="S28" s="466"/>
      <c r="T28" s="466"/>
      <c r="U28" s="466"/>
      <c r="V28" s="466"/>
      <c r="W28" s="466"/>
      <c r="X28" s="466"/>
      <c r="Y28" s="466"/>
      <c r="Z28" s="466"/>
      <c r="AA28" s="466"/>
      <c r="AB28" s="466"/>
      <c r="AC28" s="466"/>
      <c r="AD28" s="466"/>
      <c r="AE28" s="466"/>
      <c r="AF28" s="466"/>
      <c r="AG28" s="466"/>
      <c r="AH28" s="466"/>
      <c r="AI28" s="466"/>
      <c r="AJ28" s="468"/>
      <c r="AK28" s="465"/>
      <c r="AL28" s="466"/>
      <c r="AM28" s="466"/>
      <c r="AN28" s="466"/>
      <c r="AO28" s="466"/>
      <c r="AP28" s="466"/>
      <c r="AQ28" s="466"/>
      <c r="AR28" s="466"/>
      <c r="AS28" s="466"/>
      <c r="AT28" s="466"/>
      <c r="AU28" s="466"/>
      <c r="AV28" s="466"/>
      <c r="AW28" s="466"/>
      <c r="AX28" s="466"/>
      <c r="AY28" s="466"/>
      <c r="AZ28" s="466"/>
      <c r="BA28" s="466"/>
      <c r="BB28" s="466"/>
      <c r="BC28" s="466"/>
      <c r="BD28" s="466"/>
      <c r="BE28" s="466"/>
      <c r="BF28" s="466"/>
      <c r="BG28" s="466"/>
      <c r="BH28" s="466"/>
      <c r="BI28" s="466"/>
      <c r="BJ28" s="466"/>
      <c r="BK28" s="466"/>
      <c r="BL28" s="466"/>
      <c r="BM28" s="466"/>
      <c r="BN28" s="466"/>
      <c r="BO28" s="466"/>
      <c r="BP28" s="466"/>
      <c r="BQ28" s="468"/>
      <c r="BR28" s="465"/>
      <c r="BS28" s="466"/>
      <c r="BT28" s="466"/>
      <c r="BU28" s="466"/>
      <c r="BV28" s="466"/>
      <c r="BW28" s="466"/>
      <c r="BX28" s="466"/>
      <c r="BY28" s="466"/>
      <c r="BZ28" s="466"/>
      <c r="CA28" s="466"/>
      <c r="CB28" s="466"/>
      <c r="CC28" s="466"/>
      <c r="CD28" s="466"/>
      <c r="CE28" s="466"/>
      <c r="CF28" s="466"/>
      <c r="CG28" s="466"/>
      <c r="CH28" s="466"/>
      <c r="CI28" s="466"/>
      <c r="CJ28" s="466"/>
      <c r="CK28" s="466"/>
      <c r="CL28" s="466"/>
      <c r="CM28" s="466"/>
      <c r="CN28" s="466"/>
      <c r="CO28" s="466"/>
      <c r="CP28" s="466"/>
      <c r="CQ28" s="466"/>
      <c r="CR28" s="466"/>
      <c r="CS28" s="466"/>
      <c r="CT28" s="466"/>
      <c r="CU28" s="466"/>
      <c r="CV28" s="466"/>
      <c r="CW28" s="466"/>
      <c r="CX28" s="468"/>
      <c r="CY28" s="465"/>
      <c r="CZ28" s="466"/>
      <c r="DA28" s="466"/>
      <c r="DB28" s="466"/>
      <c r="DC28" s="466"/>
      <c r="DD28" s="466"/>
      <c r="DE28" s="466"/>
      <c r="DF28" s="466"/>
      <c r="DG28" s="466"/>
      <c r="DH28" s="466"/>
      <c r="DI28" s="466"/>
      <c r="DJ28" s="466"/>
      <c r="DK28" s="466"/>
      <c r="DL28" s="466"/>
      <c r="DM28" s="466"/>
      <c r="DN28" s="466"/>
      <c r="DO28" s="466"/>
      <c r="DP28" s="466"/>
      <c r="DQ28" s="466"/>
      <c r="DR28" s="466"/>
      <c r="DS28" s="466"/>
      <c r="DT28" s="466"/>
      <c r="DU28" s="466"/>
      <c r="DV28" s="466"/>
      <c r="DW28" s="466"/>
      <c r="DX28" s="466"/>
      <c r="DY28" s="466"/>
      <c r="DZ28" s="466"/>
      <c r="EA28" s="466"/>
      <c r="EB28" s="466"/>
      <c r="EC28" s="466"/>
      <c r="ED28" s="466"/>
      <c r="EE28" s="468"/>
      <c r="EF28" s="465"/>
      <c r="EG28" s="466"/>
      <c r="EH28" s="466"/>
      <c r="EI28" s="466"/>
      <c r="EJ28" s="466"/>
      <c r="EK28" s="466"/>
      <c r="EL28" s="466"/>
      <c r="EM28" s="466"/>
      <c r="EN28" s="466"/>
      <c r="EO28" s="466"/>
      <c r="EP28" s="466"/>
      <c r="EQ28" s="466"/>
      <c r="ER28" s="466"/>
      <c r="ES28" s="466"/>
      <c r="ET28" s="466"/>
      <c r="EU28" s="466"/>
      <c r="EV28" s="466"/>
      <c r="EW28" s="466"/>
      <c r="EX28" s="466"/>
      <c r="EY28" s="466"/>
      <c r="EZ28" s="466"/>
      <c r="FA28" s="466"/>
      <c r="FB28" s="466"/>
      <c r="FC28" s="466"/>
      <c r="FD28" s="466"/>
      <c r="FE28" s="466"/>
      <c r="FF28" s="466"/>
      <c r="FG28" s="466"/>
      <c r="FH28" s="466"/>
      <c r="FI28" s="466"/>
      <c r="FJ28" s="466"/>
      <c r="FK28" s="466"/>
      <c r="FL28" s="468"/>
      <c r="FM28" s="465"/>
      <c r="FN28" s="466"/>
      <c r="FO28" s="466"/>
      <c r="FP28" s="466"/>
      <c r="FQ28" s="466"/>
      <c r="FR28" s="466"/>
      <c r="FS28" s="466"/>
      <c r="FT28" s="466"/>
      <c r="FU28" s="466"/>
      <c r="FV28" s="466"/>
      <c r="FW28" s="466"/>
      <c r="FX28" s="466"/>
      <c r="FY28" s="466"/>
      <c r="FZ28" s="466"/>
      <c r="GA28" s="466"/>
      <c r="GB28" s="466"/>
      <c r="GC28" s="466"/>
      <c r="GD28" s="466"/>
      <c r="GE28" s="466"/>
      <c r="GF28" s="466"/>
      <c r="GG28" s="466"/>
      <c r="GH28" s="466"/>
      <c r="GI28" s="466"/>
      <c r="GJ28" s="466"/>
      <c r="GK28" s="466"/>
      <c r="GL28" s="466"/>
      <c r="GM28" s="466"/>
      <c r="GN28" s="466"/>
      <c r="GO28" s="466"/>
      <c r="GP28" s="466"/>
      <c r="GQ28" s="466"/>
      <c r="GR28" s="466"/>
      <c r="GS28" s="468"/>
      <c r="GT28" s="465"/>
      <c r="GU28" s="466"/>
      <c r="GV28" s="466"/>
      <c r="GW28" s="466"/>
      <c r="GX28" s="466"/>
      <c r="GY28" s="466"/>
      <c r="GZ28" s="466"/>
      <c r="HA28" s="466"/>
      <c r="HB28" s="466"/>
      <c r="HC28" s="466"/>
      <c r="HD28" s="466"/>
      <c r="HE28" s="466"/>
      <c r="HF28" s="466"/>
      <c r="HG28" s="466"/>
      <c r="HH28" s="466"/>
      <c r="HI28" s="466"/>
      <c r="HJ28" s="466"/>
      <c r="HK28" s="466"/>
      <c r="HL28" s="466"/>
      <c r="HM28" s="466"/>
      <c r="HN28" s="466"/>
      <c r="HO28" s="466"/>
      <c r="HP28" s="466"/>
      <c r="HQ28" s="466"/>
      <c r="HR28" s="466"/>
      <c r="HS28" s="466"/>
      <c r="HT28" s="466"/>
      <c r="HU28" s="466"/>
      <c r="HV28" s="466"/>
      <c r="HW28" s="466"/>
      <c r="HX28" s="466"/>
      <c r="HY28" s="466"/>
      <c r="HZ28" s="467"/>
    </row>
    <row r="29" spans="1:234" ht="45" customHeight="1" outlineLevel="1" thickBot="1">
      <c r="A29" s="402" t="s">
        <v>1342</v>
      </c>
      <c r="B29" s="403"/>
      <c r="C29" s="404"/>
      <c r="D29" s="115"/>
      <c r="E29" s="101"/>
      <c r="F29" s="101"/>
      <c r="G29" s="394"/>
      <c r="H29" s="395"/>
      <c r="I29" s="395"/>
      <c r="J29" s="395"/>
      <c r="K29" s="395"/>
      <c r="L29" s="395"/>
      <c r="M29" s="395"/>
      <c r="N29" s="395"/>
      <c r="O29" s="395"/>
      <c r="P29" s="395"/>
      <c r="Q29" s="395"/>
      <c r="R29" s="395"/>
      <c r="S29" s="395"/>
      <c r="T29" s="395"/>
      <c r="U29" s="395"/>
      <c r="V29" s="395"/>
      <c r="W29" s="395"/>
      <c r="X29" s="395"/>
      <c r="Y29" s="395"/>
      <c r="Z29" s="395"/>
      <c r="AA29" s="395"/>
      <c r="AB29" s="306"/>
      <c r="AC29" s="306"/>
      <c r="AD29" s="306"/>
      <c r="AE29" s="306"/>
      <c r="AF29" s="306"/>
      <c r="AG29" s="306"/>
      <c r="AH29" s="306"/>
      <c r="AI29" s="306"/>
      <c r="AJ29" s="78"/>
      <c r="AK29" s="101"/>
      <c r="AL29" s="101"/>
      <c r="AM29" s="101"/>
      <c r="AN29" s="394"/>
      <c r="AO29" s="395"/>
      <c r="AP29" s="395"/>
      <c r="AQ29" s="395"/>
      <c r="AR29" s="395"/>
      <c r="AS29" s="395"/>
      <c r="AT29" s="395"/>
      <c r="AU29" s="395"/>
      <c r="AV29" s="395"/>
      <c r="AW29" s="395"/>
      <c r="AX29" s="395"/>
      <c r="AY29" s="395"/>
      <c r="AZ29" s="395"/>
      <c r="BA29" s="395"/>
      <c r="BB29" s="395"/>
      <c r="BC29" s="395"/>
      <c r="BD29" s="395"/>
      <c r="BE29" s="395"/>
      <c r="BF29" s="395"/>
      <c r="BG29" s="395"/>
      <c r="BH29" s="395"/>
      <c r="BI29" s="306"/>
      <c r="BJ29" s="306"/>
      <c r="BK29" s="306"/>
      <c r="BL29" s="306"/>
      <c r="BM29" s="306"/>
      <c r="BN29" s="306"/>
      <c r="BO29" s="306"/>
      <c r="BP29" s="306"/>
      <c r="BQ29" s="78"/>
      <c r="BR29" s="101"/>
      <c r="BS29" s="101"/>
      <c r="BT29" s="101"/>
      <c r="BU29" s="394"/>
      <c r="BV29" s="395"/>
      <c r="BW29" s="395"/>
      <c r="BX29" s="395"/>
      <c r="BY29" s="395"/>
      <c r="BZ29" s="395"/>
      <c r="CA29" s="395"/>
      <c r="CB29" s="395"/>
      <c r="CC29" s="395"/>
      <c r="CD29" s="395"/>
      <c r="CE29" s="395"/>
      <c r="CF29" s="395"/>
      <c r="CG29" s="395"/>
      <c r="CH29" s="395"/>
      <c r="CI29" s="395"/>
      <c r="CJ29" s="395"/>
      <c r="CK29" s="395"/>
      <c r="CL29" s="395"/>
      <c r="CM29" s="395"/>
      <c r="CN29" s="395"/>
      <c r="CO29" s="395"/>
      <c r="CP29" s="306"/>
      <c r="CQ29" s="306"/>
      <c r="CR29" s="306"/>
      <c r="CS29" s="306"/>
      <c r="CT29" s="306"/>
      <c r="CU29" s="306"/>
      <c r="CV29" s="306"/>
      <c r="CW29" s="306"/>
      <c r="CX29" s="78"/>
      <c r="CY29" s="101"/>
      <c r="CZ29" s="101"/>
      <c r="DA29" s="101"/>
      <c r="DB29" s="394"/>
      <c r="DC29" s="395"/>
      <c r="DD29" s="395"/>
      <c r="DE29" s="395"/>
      <c r="DF29" s="395"/>
      <c r="DG29" s="395"/>
      <c r="DH29" s="395"/>
      <c r="DI29" s="395"/>
      <c r="DJ29" s="395"/>
      <c r="DK29" s="395"/>
      <c r="DL29" s="395"/>
      <c r="DM29" s="395"/>
      <c r="DN29" s="395"/>
      <c r="DO29" s="395"/>
      <c r="DP29" s="395"/>
      <c r="DQ29" s="395"/>
      <c r="DR29" s="395"/>
      <c r="DS29" s="395"/>
      <c r="DT29" s="395"/>
      <c r="DU29" s="395"/>
      <c r="DV29" s="395"/>
      <c r="DW29" s="306"/>
      <c r="DX29" s="306"/>
      <c r="DY29" s="306"/>
      <c r="DZ29" s="306"/>
      <c r="EA29" s="306"/>
      <c r="EB29" s="306"/>
      <c r="EC29" s="306"/>
      <c r="ED29" s="306"/>
      <c r="EE29" s="78"/>
      <c r="EF29" s="101"/>
      <c r="EG29" s="101"/>
      <c r="EH29" s="101"/>
      <c r="EI29" s="394"/>
      <c r="EJ29" s="395"/>
      <c r="EK29" s="395"/>
      <c r="EL29" s="395"/>
      <c r="EM29" s="395"/>
      <c r="EN29" s="395"/>
      <c r="EO29" s="395"/>
      <c r="EP29" s="395"/>
      <c r="EQ29" s="395"/>
      <c r="ER29" s="395"/>
      <c r="ES29" s="395"/>
      <c r="ET29" s="395"/>
      <c r="EU29" s="395"/>
      <c r="EV29" s="395"/>
      <c r="EW29" s="395"/>
      <c r="EX29" s="395"/>
      <c r="EY29" s="395"/>
      <c r="EZ29" s="395"/>
      <c r="FA29" s="395"/>
      <c r="FB29" s="395"/>
      <c r="FC29" s="395"/>
      <c r="FD29" s="306"/>
      <c r="FE29" s="306"/>
      <c r="FF29" s="306"/>
      <c r="FG29" s="306"/>
      <c r="FH29" s="306"/>
      <c r="FI29" s="306"/>
      <c r="FJ29" s="306"/>
      <c r="FK29" s="306"/>
      <c r="FL29" s="78"/>
      <c r="FM29" s="101"/>
      <c r="FN29" s="101"/>
      <c r="FO29" s="101"/>
      <c r="FP29" s="394"/>
      <c r="FQ29" s="395"/>
      <c r="FR29" s="395"/>
      <c r="FS29" s="395"/>
      <c r="FT29" s="395"/>
      <c r="FU29" s="395"/>
      <c r="FV29" s="395"/>
      <c r="FW29" s="395"/>
      <c r="FX29" s="395"/>
      <c r="FY29" s="395"/>
      <c r="FZ29" s="395"/>
      <c r="GA29" s="395"/>
      <c r="GB29" s="395"/>
      <c r="GC29" s="395"/>
      <c r="GD29" s="395"/>
      <c r="GE29" s="395"/>
      <c r="GF29" s="395"/>
      <c r="GG29" s="395"/>
      <c r="GH29" s="395"/>
      <c r="GI29" s="395"/>
      <c r="GJ29" s="395"/>
      <c r="GK29" s="306"/>
      <c r="GL29" s="306"/>
      <c r="GM29" s="306"/>
      <c r="GN29" s="306"/>
      <c r="GO29" s="306"/>
      <c r="GP29" s="306"/>
      <c r="GQ29" s="306"/>
      <c r="GR29" s="306"/>
      <c r="GS29" s="78"/>
      <c r="GT29" s="101"/>
      <c r="GU29" s="101"/>
      <c r="GV29" s="101"/>
      <c r="GW29" s="394"/>
      <c r="GX29" s="395"/>
      <c r="GY29" s="395"/>
      <c r="GZ29" s="395"/>
      <c r="HA29" s="395"/>
      <c r="HB29" s="395"/>
      <c r="HC29" s="395"/>
      <c r="HD29" s="395"/>
      <c r="HE29" s="395"/>
      <c r="HF29" s="395"/>
      <c r="HG29" s="395"/>
      <c r="HH29" s="395"/>
      <c r="HI29" s="395"/>
      <c r="HJ29" s="395"/>
      <c r="HK29" s="395"/>
      <c r="HL29" s="395"/>
      <c r="HM29" s="395"/>
      <c r="HN29" s="395"/>
      <c r="HO29" s="395"/>
      <c r="HP29" s="395"/>
      <c r="HQ29" s="395"/>
      <c r="HR29" s="306"/>
      <c r="HS29" s="306"/>
      <c r="HT29" s="306"/>
      <c r="HU29" s="306"/>
      <c r="HV29" s="306"/>
      <c r="HW29" s="306"/>
      <c r="HX29" s="306"/>
      <c r="HY29" s="306"/>
      <c r="HZ29" s="78"/>
    </row>
    <row r="30" spans="1:234" ht="45" customHeight="1" outlineLevel="1" thickBot="1">
      <c r="A30" s="462" t="s">
        <v>1696</v>
      </c>
      <c r="B30" s="463"/>
      <c r="C30" s="464"/>
      <c r="D30" s="465" t="s">
        <v>2463</v>
      </c>
      <c r="E30" s="466"/>
      <c r="F30" s="466"/>
      <c r="G30" s="466"/>
      <c r="H30" s="466"/>
      <c r="I30" s="466"/>
      <c r="J30" s="466"/>
      <c r="K30" s="466"/>
      <c r="L30" s="466"/>
      <c r="M30" s="466"/>
      <c r="N30" s="466"/>
      <c r="O30" s="466"/>
      <c r="P30" s="466"/>
      <c r="Q30" s="466"/>
      <c r="R30" s="466"/>
      <c r="S30" s="466"/>
      <c r="T30" s="466"/>
      <c r="U30" s="466"/>
      <c r="V30" s="466"/>
      <c r="W30" s="466"/>
      <c r="X30" s="466"/>
      <c r="Y30" s="466"/>
      <c r="Z30" s="466"/>
      <c r="AA30" s="466"/>
      <c r="AB30" s="466"/>
      <c r="AC30" s="466"/>
      <c r="AD30" s="466"/>
      <c r="AE30" s="466"/>
      <c r="AF30" s="466"/>
      <c r="AG30" s="466"/>
      <c r="AH30" s="466"/>
      <c r="AI30" s="466"/>
      <c r="AJ30" s="468"/>
      <c r="AK30" s="465"/>
      <c r="AL30" s="466"/>
      <c r="AM30" s="466"/>
      <c r="AN30" s="466"/>
      <c r="AO30" s="466"/>
      <c r="AP30" s="466"/>
      <c r="AQ30" s="466"/>
      <c r="AR30" s="466"/>
      <c r="AS30" s="466"/>
      <c r="AT30" s="466"/>
      <c r="AU30" s="466"/>
      <c r="AV30" s="466"/>
      <c r="AW30" s="466"/>
      <c r="AX30" s="466"/>
      <c r="AY30" s="466"/>
      <c r="AZ30" s="466"/>
      <c r="BA30" s="466"/>
      <c r="BB30" s="466"/>
      <c r="BC30" s="466"/>
      <c r="BD30" s="466"/>
      <c r="BE30" s="466"/>
      <c r="BF30" s="466"/>
      <c r="BG30" s="466"/>
      <c r="BH30" s="466"/>
      <c r="BI30" s="466"/>
      <c r="BJ30" s="466"/>
      <c r="BK30" s="466"/>
      <c r="BL30" s="466"/>
      <c r="BM30" s="466"/>
      <c r="BN30" s="466"/>
      <c r="BO30" s="466"/>
      <c r="BP30" s="466"/>
      <c r="BQ30" s="468"/>
      <c r="BR30" s="465"/>
      <c r="BS30" s="466"/>
      <c r="BT30" s="466"/>
      <c r="BU30" s="466"/>
      <c r="BV30" s="466"/>
      <c r="BW30" s="466"/>
      <c r="BX30" s="466"/>
      <c r="BY30" s="466"/>
      <c r="BZ30" s="466"/>
      <c r="CA30" s="466"/>
      <c r="CB30" s="466"/>
      <c r="CC30" s="466"/>
      <c r="CD30" s="466"/>
      <c r="CE30" s="466"/>
      <c r="CF30" s="466"/>
      <c r="CG30" s="466"/>
      <c r="CH30" s="466"/>
      <c r="CI30" s="466"/>
      <c r="CJ30" s="466"/>
      <c r="CK30" s="466"/>
      <c r="CL30" s="466"/>
      <c r="CM30" s="466"/>
      <c r="CN30" s="466"/>
      <c r="CO30" s="466"/>
      <c r="CP30" s="466"/>
      <c r="CQ30" s="466"/>
      <c r="CR30" s="466"/>
      <c r="CS30" s="466"/>
      <c r="CT30" s="466"/>
      <c r="CU30" s="466"/>
      <c r="CV30" s="466"/>
      <c r="CW30" s="466"/>
      <c r="CX30" s="468"/>
      <c r="CY30" s="465"/>
      <c r="CZ30" s="466"/>
      <c r="DA30" s="466"/>
      <c r="DB30" s="466"/>
      <c r="DC30" s="466"/>
      <c r="DD30" s="466"/>
      <c r="DE30" s="466"/>
      <c r="DF30" s="466"/>
      <c r="DG30" s="466"/>
      <c r="DH30" s="466"/>
      <c r="DI30" s="466"/>
      <c r="DJ30" s="466"/>
      <c r="DK30" s="466"/>
      <c r="DL30" s="466"/>
      <c r="DM30" s="466"/>
      <c r="DN30" s="466"/>
      <c r="DO30" s="466"/>
      <c r="DP30" s="466"/>
      <c r="DQ30" s="466"/>
      <c r="DR30" s="466"/>
      <c r="DS30" s="466"/>
      <c r="DT30" s="466"/>
      <c r="DU30" s="466"/>
      <c r="DV30" s="466"/>
      <c r="DW30" s="466"/>
      <c r="DX30" s="466"/>
      <c r="DY30" s="466"/>
      <c r="DZ30" s="466"/>
      <c r="EA30" s="466"/>
      <c r="EB30" s="466"/>
      <c r="EC30" s="466"/>
      <c r="ED30" s="466"/>
      <c r="EE30" s="468"/>
      <c r="EF30" s="465"/>
      <c r="EG30" s="466"/>
      <c r="EH30" s="466"/>
      <c r="EI30" s="466"/>
      <c r="EJ30" s="466"/>
      <c r="EK30" s="466"/>
      <c r="EL30" s="466"/>
      <c r="EM30" s="466"/>
      <c r="EN30" s="466"/>
      <c r="EO30" s="466"/>
      <c r="EP30" s="466"/>
      <c r="EQ30" s="466"/>
      <c r="ER30" s="466"/>
      <c r="ES30" s="466"/>
      <c r="ET30" s="466"/>
      <c r="EU30" s="466"/>
      <c r="EV30" s="466"/>
      <c r="EW30" s="466"/>
      <c r="EX30" s="466"/>
      <c r="EY30" s="466"/>
      <c r="EZ30" s="466"/>
      <c r="FA30" s="466"/>
      <c r="FB30" s="466"/>
      <c r="FC30" s="466"/>
      <c r="FD30" s="466"/>
      <c r="FE30" s="466"/>
      <c r="FF30" s="466"/>
      <c r="FG30" s="466"/>
      <c r="FH30" s="466"/>
      <c r="FI30" s="466"/>
      <c r="FJ30" s="466"/>
      <c r="FK30" s="466"/>
      <c r="FL30" s="468"/>
      <c r="FM30" s="465"/>
      <c r="FN30" s="466"/>
      <c r="FO30" s="466"/>
      <c r="FP30" s="466"/>
      <c r="FQ30" s="466"/>
      <c r="FR30" s="466"/>
      <c r="FS30" s="466"/>
      <c r="FT30" s="466"/>
      <c r="FU30" s="466"/>
      <c r="FV30" s="466"/>
      <c r="FW30" s="466"/>
      <c r="FX30" s="466"/>
      <c r="FY30" s="466"/>
      <c r="FZ30" s="466"/>
      <c r="GA30" s="466"/>
      <c r="GB30" s="466"/>
      <c r="GC30" s="466"/>
      <c r="GD30" s="466"/>
      <c r="GE30" s="466"/>
      <c r="GF30" s="466"/>
      <c r="GG30" s="466"/>
      <c r="GH30" s="466"/>
      <c r="GI30" s="466"/>
      <c r="GJ30" s="466"/>
      <c r="GK30" s="466"/>
      <c r="GL30" s="466"/>
      <c r="GM30" s="466"/>
      <c r="GN30" s="466"/>
      <c r="GO30" s="466"/>
      <c r="GP30" s="466"/>
      <c r="GQ30" s="466"/>
      <c r="GR30" s="466"/>
      <c r="GS30" s="468"/>
      <c r="GT30" s="465"/>
      <c r="GU30" s="466"/>
      <c r="GV30" s="466"/>
      <c r="GW30" s="466"/>
      <c r="GX30" s="466"/>
      <c r="GY30" s="466"/>
      <c r="GZ30" s="466"/>
      <c r="HA30" s="466"/>
      <c r="HB30" s="466"/>
      <c r="HC30" s="466"/>
      <c r="HD30" s="466"/>
      <c r="HE30" s="466"/>
      <c r="HF30" s="466"/>
      <c r="HG30" s="466"/>
      <c r="HH30" s="466"/>
      <c r="HI30" s="466"/>
      <c r="HJ30" s="466"/>
      <c r="HK30" s="466"/>
      <c r="HL30" s="466"/>
      <c r="HM30" s="466"/>
      <c r="HN30" s="466"/>
      <c r="HO30" s="466"/>
      <c r="HP30" s="466"/>
      <c r="HQ30" s="466"/>
      <c r="HR30" s="466"/>
      <c r="HS30" s="466"/>
      <c r="HT30" s="466"/>
      <c r="HU30" s="466"/>
      <c r="HV30" s="466"/>
      <c r="HW30" s="466"/>
      <c r="HX30" s="466"/>
      <c r="HY30" s="466"/>
      <c r="HZ30" s="467"/>
    </row>
    <row r="31" spans="1:234" ht="45" customHeight="1" outlineLevel="1" thickBot="1">
      <c r="A31" s="402" t="s">
        <v>1343</v>
      </c>
      <c r="B31" s="403"/>
      <c r="C31" s="404"/>
      <c r="D31" s="116"/>
      <c r="E31" s="102"/>
      <c r="F31" s="102"/>
      <c r="G31" s="394"/>
      <c r="H31" s="395"/>
      <c r="I31" s="395"/>
      <c r="J31" s="395"/>
      <c r="K31" s="395"/>
      <c r="L31" s="395"/>
      <c r="M31" s="395"/>
      <c r="N31" s="395"/>
      <c r="O31" s="395"/>
      <c r="P31" s="395"/>
      <c r="Q31" s="395"/>
      <c r="R31" s="395"/>
      <c r="S31" s="395"/>
      <c r="T31" s="395"/>
      <c r="U31" s="395"/>
      <c r="V31" s="395"/>
      <c r="W31" s="395"/>
      <c r="X31" s="395"/>
      <c r="Y31" s="395"/>
      <c r="Z31" s="395"/>
      <c r="AA31" s="395"/>
      <c r="AB31" s="306"/>
      <c r="AC31" s="306"/>
      <c r="AD31" s="306"/>
      <c r="AE31" s="306"/>
      <c r="AF31" s="306"/>
      <c r="AG31" s="306"/>
      <c r="AH31" s="306"/>
      <c r="AI31" s="306"/>
      <c r="AJ31" s="78"/>
      <c r="AK31" s="102"/>
      <c r="AL31" s="102"/>
      <c r="AM31" s="102"/>
      <c r="AN31" s="394"/>
      <c r="AO31" s="395"/>
      <c r="AP31" s="395"/>
      <c r="AQ31" s="395"/>
      <c r="AR31" s="395"/>
      <c r="AS31" s="395"/>
      <c r="AT31" s="395"/>
      <c r="AU31" s="395"/>
      <c r="AV31" s="395"/>
      <c r="AW31" s="395"/>
      <c r="AX31" s="395"/>
      <c r="AY31" s="395"/>
      <c r="AZ31" s="395"/>
      <c r="BA31" s="395"/>
      <c r="BB31" s="395"/>
      <c r="BC31" s="395"/>
      <c r="BD31" s="395"/>
      <c r="BE31" s="395"/>
      <c r="BF31" s="395"/>
      <c r="BG31" s="395"/>
      <c r="BH31" s="395"/>
      <c r="BI31" s="306"/>
      <c r="BJ31" s="306"/>
      <c r="BK31" s="306"/>
      <c r="BL31" s="306"/>
      <c r="BM31" s="306"/>
      <c r="BN31" s="306"/>
      <c r="BO31" s="306"/>
      <c r="BP31" s="306"/>
      <c r="BQ31" s="78"/>
      <c r="BR31" s="102"/>
      <c r="BS31" s="102"/>
      <c r="BT31" s="102"/>
      <c r="BU31" s="394"/>
      <c r="BV31" s="395"/>
      <c r="BW31" s="395"/>
      <c r="BX31" s="395"/>
      <c r="BY31" s="395"/>
      <c r="BZ31" s="395"/>
      <c r="CA31" s="395"/>
      <c r="CB31" s="395"/>
      <c r="CC31" s="395"/>
      <c r="CD31" s="395"/>
      <c r="CE31" s="395"/>
      <c r="CF31" s="395"/>
      <c r="CG31" s="395"/>
      <c r="CH31" s="395"/>
      <c r="CI31" s="395"/>
      <c r="CJ31" s="395"/>
      <c r="CK31" s="395"/>
      <c r="CL31" s="395"/>
      <c r="CM31" s="395"/>
      <c r="CN31" s="395"/>
      <c r="CO31" s="395"/>
      <c r="CP31" s="306"/>
      <c r="CQ31" s="306"/>
      <c r="CR31" s="306"/>
      <c r="CS31" s="306"/>
      <c r="CT31" s="306"/>
      <c r="CU31" s="306"/>
      <c r="CV31" s="306"/>
      <c r="CW31" s="306"/>
      <c r="CX31" s="78"/>
      <c r="CY31" s="102"/>
      <c r="CZ31" s="102"/>
      <c r="DA31" s="102"/>
      <c r="DB31" s="394"/>
      <c r="DC31" s="395"/>
      <c r="DD31" s="395"/>
      <c r="DE31" s="395"/>
      <c r="DF31" s="395"/>
      <c r="DG31" s="395"/>
      <c r="DH31" s="395"/>
      <c r="DI31" s="395"/>
      <c r="DJ31" s="395"/>
      <c r="DK31" s="395"/>
      <c r="DL31" s="395"/>
      <c r="DM31" s="395"/>
      <c r="DN31" s="395"/>
      <c r="DO31" s="395"/>
      <c r="DP31" s="395"/>
      <c r="DQ31" s="395"/>
      <c r="DR31" s="395"/>
      <c r="DS31" s="395"/>
      <c r="DT31" s="395"/>
      <c r="DU31" s="395"/>
      <c r="DV31" s="395"/>
      <c r="DW31" s="306"/>
      <c r="DX31" s="306"/>
      <c r="DY31" s="306"/>
      <c r="DZ31" s="306"/>
      <c r="EA31" s="306"/>
      <c r="EB31" s="306"/>
      <c r="EC31" s="306"/>
      <c r="ED31" s="306"/>
      <c r="EE31" s="78"/>
      <c r="EF31" s="102"/>
      <c r="EG31" s="102"/>
      <c r="EH31" s="102"/>
      <c r="EI31" s="394"/>
      <c r="EJ31" s="395"/>
      <c r="EK31" s="395"/>
      <c r="EL31" s="395"/>
      <c r="EM31" s="395"/>
      <c r="EN31" s="395"/>
      <c r="EO31" s="395"/>
      <c r="EP31" s="395"/>
      <c r="EQ31" s="395"/>
      <c r="ER31" s="395"/>
      <c r="ES31" s="395"/>
      <c r="ET31" s="395"/>
      <c r="EU31" s="395"/>
      <c r="EV31" s="395"/>
      <c r="EW31" s="395"/>
      <c r="EX31" s="395"/>
      <c r="EY31" s="395"/>
      <c r="EZ31" s="395"/>
      <c r="FA31" s="395"/>
      <c r="FB31" s="395"/>
      <c r="FC31" s="395"/>
      <c r="FD31" s="306"/>
      <c r="FE31" s="306"/>
      <c r="FF31" s="306"/>
      <c r="FG31" s="306"/>
      <c r="FH31" s="306"/>
      <c r="FI31" s="306"/>
      <c r="FJ31" s="306"/>
      <c r="FK31" s="306"/>
      <c r="FL31" s="78"/>
      <c r="FM31" s="102"/>
      <c r="FN31" s="102"/>
      <c r="FO31" s="102"/>
      <c r="FP31" s="394"/>
      <c r="FQ31" s="395"/>
      <c r="FR31" s="395"/>
      <c r="FS31" s="395"/>
      <c r="FT31" s="395"/>
      <c r="FU31" s="395"/>
      <c r="FV31" s="395"/>
      <c r="FW31" s="395"/>
      <c r="FX31" s="395"/>
      <c r="FY31" s="395"/>
      <c r="FZ31" s="395"/>
      <c r="GA31" s="395"/>
      <c r="GB31" s="395"/>
      <c r="GC31" s="395"/>
      <c r="GD31" s="395"/>
      <c r="GE31" s="395"/>
      <c r="GF31" s="395"/>
      <c r="GG31" s="395"/>
      <c r="GH31" s="395"/>
      <c r="GI31" s="395"/>
      <c r="GJ31" s="395"/>
      <c r="GK31" s="306"/>
      <c r="GL31" s="306"/>
      <c r="GM31" s="306"/>
      <c r="GN31" s="306"/>
      <c r="GO31" s="306"/>
      <c r="GP31" s="306"/>
      <c r="GQ31" s="306"/>
      <c r="GR31" s="306"/>
      <c r="GS31" s="78"/>
      <c r="GT31" s="102"/>
      <c r="GU31" s="102"/>
      <c r="GV31" s="102"/>
      <c r="GW31" s="394"/>
      <c r="GX31" s="395"/>
      <c r="GY31" s="395"/>
      <c r="GZ31" s="395"/>
      <c r="HA31" s="395"/>
      <c r="HB31" s="395"/>
      <c r="HC31" s="395"/>
      <c r="HD31" s="395"/>
      <c r="HE31" s="395"/>
      <c r="HF31" s="395"/>
      <c r="HG31" s="395"/>
      <c r="HH31" s="395"/>
      <c r="HI31" s="395"/>
      <c r="HJ31" s="395"/>
      <c r="HK31" s="395"/>
      <c r="HL31" s="395"/>
      <c r="HM31" s="395"/>
      <c r="HN31" s="395"/>
      <c r="HO31" s="395"/>
      <c r="HP31" s="395"/>
      <c r="HQ31" s="395"/>
      <c r="HR31" s="306"/>
      <c r="HS31" s="306"/>
      <c r="HT31" s="306"/>
      <c r="HU31" s="306"/>
      <c r="HV31" s="306"/>
      <c r="HW31" s="306"/>
      <c r="HX31" s="306"/>
      <c r="HY31" s="306"/>
      <c r="HZ31" s="78"/>
    </row>
    <row r="32" spans="1:234" s="197" customFormat="1" ht="20.100000000000001" customHeight="1" thickBot="1">
      <c r="A32" s="477" t="s">
        <v>663</v>
      </c>
      <c r="B32" s="478"/>
      <c r="C32" s="478"/>
      <c r="D32" s="193"/>
      <c r="E32" s="193"/>
      <c r="F32" s="193"/>
      <c r="G32" s="193"/>
      <c r="H32" s="193"/>
      <c r="I32" s="193"/>
      <c r="J32" s="193"/>
      <c r="K32" s="193"/>
      <c r="L32" s="193"/>
      <c r="M32" s="193"/>
      <c r="N32" s="193"/>
      <c r="O32" s="193"/>
      <c r="P32" s="193"/>
      <c r="Q32" s="193"/>
      <c r="R32" s="193"/>
      <c r="S32" s="193"/>
      <c r="T32" s="193"/>
      <c r="U32" s="193"/>
      <c r="V32" s="193"/>
      <c r="W32" s="193"/>
      <c r="X32" s="193"/>
      <c r="Y32" s="193"/>
      <c r="Z32" s="193"/>
      <c r="AA32" s="193"/>
      <c r="AB32" s="194"/>
      <c r="AC32" s="194"/>
      <c r="AD32" s="194"/>
      <c r="AE32" s="194"/>
      <c r="AF32" s="194"/>
      <c r="AG32" s="194"/>
      <c r="AH32" s="194"/>
      <c r="AI32" s="194"/>
      <c r="AJ32" s="195"/>
      <c r="AK32" s="196"/>
      <c r="AL32" s="196"/>
      <c r="AM32" s="196"/>
      <c r="AN32" s="196"/>
      <c r="AO32" s="196"/>
      <c r="AP32" s="196"/>
      <c r="AQ32" s="196"/>
      <c r="AR32" s="196"/>
      <c r="AS32" s="196"/>
      <c r="AT32" s="196"/>
      <c r="AU32" s="196"/>
      <c r="AV32" s="196"/>
      <c r="AW32" s="196"/>
      <c r="AX32" s="196"/>
      <c r="AY32" s="196"/>
      <c r="AZ32" s="196"/>
      <c r="BA32" s="196"/>
      <c r="BB32" s="196"/>
      <c r="BC32" s="196"/>
      <c r="BD32" s="196"/>
      <c r="BE32" s="196"/>
      <c r="BF32" s="196"/>
      <c r="BG32" s="196"/>
      <c r="BH32" s="196"/>
      <c r="BI32" s="194"/>
      <c r="BJ32" s="194"/>
      <c r="BK32" s="194"/>
      <c r="BL32" s="194"/>
      <c r="BM32" s="194"/>
      <c r="BN32" s="194"/>
      <c r="BO32" s="194"/>
      <c r="BP32" s="194"/>
      <c r="BQ32" s="195"/>
      <c r="BR32" s="196"/>
      <c r="BS32" s="196"/>
      <c r="BT32" s="196"/>
      <c r="BU32" s="196"/>
      <c r="BV32" s="196"/>
      <c r="BW32" s="196"/>
      <c r="BX32" s="196"/>
      <c r="BY32" s="196"/>
      <c r="BZ32" s="196"/>
      <c r="CA32" s="196"/>
      <c r="CB32" s="196"/>
      <c r="CC32" s="196"/>
      <c r="CD32" s="196"/>
      <c r="CE32" s="196"/>
      <c r="CF32" s="196"/>
      <c r="CG32" s="196"/>
      <c r="CH32" s="196"/>
      <c r="CI32" s="196"/>
      <c r="CJ32" s="196"/>
      <c r="CK32" s="196"/>
      <c r="CL32" s="196"/>
      <c r="CM32" s="196"/>
      <c r="CN32" s="196"/>
      <c r="CO32" s="196"/>
      <c r="CP32" s="194"/>
      <c r="CQ32" s="194"/>
      <c r="CR32" s="194"/>
      <c r="CS32" s="194"/>
      <c r="CT32" s="194"/>
      <c r="CU32" s="194"/>
      <c r="CV32" s="194"/>
      <c r="CW32" s="194"/>
      <c r="CX32" s="195"/>
      <c r="CY32" s="196"/>
      <c r="CZ32" s="196"/>
      <c r="DA32" s="196"/>
      <c r="DB32" s="196"/>
      <c r="DC32" s="196"/>
      <c r="DD32" s="196"/>
      <c r="DE32" s="196"/>
      <c r="DF32" s="196"/>
      <c r="DG32" s="196"/>
      <c r="DH32" s="196"/>
      <c r="DI32" s="196"/>
      <c r="DJ32" s="196"/>
      <c r="DK32" s="196"/>
      <c r="DL32" s="196"/>
      <c r="DM32" s="196"/>
      <c r="DN32" s="196"/>
      <c r="DO32" s="196"/>
      <c r="DP32" s="196"/>
      <c r="DQ32" s="196"/>
      <c r="DR32" s="196"/>
      <c r="DS32" s="196"/>
      <c r="DT32" s="196"/>
      <c r="DU32" s="196"/>
      <c r="DV32" s="196"/>
      <c r="DW32" s="194"/>
      <c r="DX32" s="194"/>
      <c r="DY32" s="194"/>
      <c r="DZ32" s="194"/>
      <c r="EA32" s="194"/>
      <c r="EB32" s="194"/>
      <c r="EC32" s="194"/>
      <c r="ED32" s="194"/>
      <c r="EE32" s="195"/>
      <c r="EF32" s="196"/>
      <c r="EG32" s="196"/>
      <c r="EH32" s="196"/>
      <c r="EI32" s="196"/>
      <c r="EJ32" s="196"/>
      <c r="EK32" s="196"/>
      <c r="EL32" s="196"/>
      <c r="EM32" s="196"/>
      <c r="EN32" s="196"/>
      <c r="EO32" s="196"/>
      <c r="EP32" s="196"/>
      <c r="EQ32" s="196"/>
      <c r="ER32" s="196"/>
      <c r="ES32" s="196"/>
      <c r="ET32" s="196"/>
      <c r="EU32" s="196"/>
      <c r="EV32" s="196"/>
      <c r="EW32" s="196"/>
      <c r="EX32" s="196"/>
      <c r="EY32" s="196"/>
      <c r="EZ32" s="196"/>
      <c r="FA32" s="196"/>
      <c r="FB32" s="196"/>
      <c r="FC32" s="196"/>
      <c r="FD32" s="194"/>
      <c r="FE32" s="194"/>
      <c r="FF32" s="194"/>
      <c r="FG32" s="194"/>
      <c r="FH32" s="194"/>
      <c r="FI32" s="194"/>
      <c r="FJ32" s="194"/>
      <c r="FK32" s="194"/>
      <c r="FL32" s="195"/>
      <c r="FM32" s="196"/>
      <c r="FN32" s="196"/>
      <c r="FO32" s="196"/>
      <c r="FP32" s="196"/>
      <c r="FQ32" s="196"/>
      <c r="FR32" s="196"/>
      <c r="FS32" s="196"/>
      <c r="FT32" s="196"/>
      <c r="FU32" s="196"/>
      <c r="FV32" s="196"/>
      <c r="FW32" s="196"/>
      <c r="FX32" s="196"/>
      <c r="FY32" s="196"/>
      <c r="FZ32" s="196"/>
      <c r="GA32" s="196"/>
      <c r="GB32" s="196"/>
      <c r="GC32" s="196"/>
      <c r="GD32" s="196"/>
      <c r="GE32" s="196"/>
      <c r="GF32" s="196"/>
      <c r="GG32" s="196"/>
      <c r="GH32" s="196"/>
      <c r="GI32" s="196"/>
      <c r="GJ32" s="196"/>
      <c r="GK32" s="194"/>
      <c r="GL32" s="194"/>
      <c r="GM32" s="194"/>
      <c r="GN32" s="194"/>
      <c r="GO32" s="194"/>
      <c r="GP32" s="194"/>
      <c r="GQ32" s="194"/>
      <c r="GR32" s="194"/>
      <c r="GS32" s="195"/>
      <c r="GT32" s="196"/>
      <c r="GU32" s="196"/>
      <c r="GV32" s="196"/>
      <c r="GW32" s="196"/>
      <c r="GX32" s="196"/>
      <c r="GY32" s="196"/>
      <c r="GZ32" s="196"/>
      <c r="HA32" s="196"/>
      <c r="HB32" s="196"/>
      <c r="HC32" s="196"/>
      <c r="HD32" s="196"/>
      <c r="HE32" s="196"/>
      <c r="HF32" s="196"/>
      <c r="HG32" s="196"/>
      <c r="HH32" s="196"/>
      <c r="HI32" s="196"/>
      <c r="HJ32" s="196"/>
      <c r="HK32" s="196"/>
      <c r="HL32" s="196"/>
      <c r="HM32" s="196"/>
      <c r="HN32" s="196"/>
      <c r="HO32" s="196"/>
      <c r="HP32" s="196"/>
      <c r="HQ32" s="196"/>
      <c r="HR32" s="194"/>
      <c r="HS32" s="194"/>
      <c r="HT32" s="194"/>
      <c r="HU32" s="194"/>
      <c r="HV32" s="194"/>
      <c r="HW32" s="194"/>
      <c r="HX32" s="194"/>
      <c r="HY32" s="194"/>
      <c r="HZ32" s="195"/>
    </row>
    <row r="33" spans="1:234" s="4" customFormat="1" ht="24.95" customHeight="1" thickTop="1">
      <c r="A33" s="479" t="s">
        <v>633</v>
      </c>
      <c r="B33" s="480"/>
      <c r="C33" s="481"/>
      <c r="D33" s="51" t="s">
        <v>735</v>
      </c>
      <c r="E33" s="43" t="s">
        <v>736</v>
      </c>
      <c r="F33" s="43" t="s">
        <v>737</v>
      </c>
      <c r="G33" s="43" t="s">
        <v>790</v>
      </c>
      <c r="H33" s="43" t="s">
        <v>839</v>
      </c>
      <c r="I33" s="43" t="s">
        <v>840</v>
      </c>
      <c r="J33" s="43" t="s">
        <v>841</v>
      </c>
      <c r="K33" s="43" t="s">
        <v>842</v>
      </c>
      <c r="L33" s="43" t="s">
        <v>2308</v>
      </c>
      <c r="M33" s="43" t="s">
        <v>2309</v>
      </c>
      <c r="N33" s="43" t="s">
        <v>2310</v>
      </c>
      <c r="O33" s="43" t="s">
        <v>2311</v>
      </c>
      <c r="P33" s="43" t="s">
        <v>791</v>
      </c>
      <c r="Q33" s="43" t="s">
        <v>800</v>
      </c>
      <c r="R33" s="43" t="s">
        <v>792</v>
      </c>
      <c r="S33" s="43" t="s">
        <v>793</v>
      </c>
      <c r="T33" s="46" t="s">
        <v>794</v>
      </c>
      <c r="U33" s="46" t="s">
        <v>795</v>
      </c>
      <c r="V33" s="46" t="s">
        <v>796</v>
      </c>
      <c r="W33" s="46" t="s">
        <v>797</v>
      </c>
      <c r="X33" s="46" t="s">
        <v>798</v>
      </c>
      <c r="Y33" s="46" t="s">
        <v>799</v>
      </c>
      <c r="Z33" s="46" t="s">
        <v>843</v>
      </c>
      <c r="AA33" s="46" t="s">
        <v>844</v>
      </c>
      <c r="AB33" s="43" t="s">
        <v>845</v>
      </c>
      <c r="AC33" s="46" t="s">
        <v>846</v>
      </c>
      <c r="AD33" s="46" t="s">
        <v>847</v>
      </c>
      <c r="AE33" s="46" t="s">
        <v>848</v>
      </c>
      <c r="AF33" s="46" t="s">
        <v>849</v>
      </c>
      <c r="AG33" s="46" t="s">
        <v>850</v>
      </c>
      <c r="AH33" s="46" t="s">
        <v>851</v>
      </c>
      <c r="AI33" s="46" t="s">
        <v>852</v>
      </c>
      <c r="AJ33" s="412" t="s">
        <v>689</v>
      </c>
      <c r="AK33" s="43" t="s">
        <v>2406</v>
      </c>
      <c r="AL33" s="43" t="s">
        <v>2407</v>
      </c>
      <c r="AM33" s="43" t="s">
        <v>2408</v>
      </c>
      <c r="AN33" s="43" t="s">
        <v>2218</v>
      </c>
      <c r="AO33" s="43" t="s">
        <v>801</v>
      </c>
      <c r="AP33" s="43" t="s">
        <v>2221</v>
      </c>
      <c r="AQ33" s="43" t="s">
        <v>2223</v>
      </c>
      <c r="AR33" s="43" t="s">
        <v>2225</v>
      </c>
      <c r="AS33" s="43" t="s">
        <v>2430</v>
      </c>
      <c r="AT33" s="43" t="s">
        <v>2431</v>
      </c>
      <c r="AU33" s="43" t="s">
        <v>2432</v>
      </c>
      <c r="AV33" s="43" t="s">
        <v>2433</v>
      </c>
      <c r="AW33" s="43" t="s">
        <v>2231</v>
      </c>
      <c r="AX33" s="43" t="s">
        <v>2233</v>
      </c>
      <c r="AY33" s="43" t="s">
        <v>2235</v>
      </c>
      <c r="AZ33" s="43" t="s">
        <v>2237</v>
      </c>
      <c r="BA33" s="46" t="s">
        <v>2239</v>
      </c>
      <c r="BB33" s="46" t="s">
        <v>2241</v>
      </c>
      <c r="BC33" s="46" t="s">
        <v>2243</v>
      </c>
      <c r="BD33" s="46" t="s">
        <v>2245</v>
      </c>
      <c r="BE33" s="46" t="s">
        <v>2247</v>
      </c>
      <c r="BF33" s="46" t="s">
        <v>2249</v>
      </c>
      <c r="BG33" s="46" t="s">
        <v>802</v>
      </c>
      <c r="BH33" s="46" t="s">
        <v>803</v>
      </c>
      <c r="BI33" s="46" t="s">
        <v>811</v>
      </c>
      <c r="BJ33" s="46" t="s">
        <v>804</v>
      </c>
      <c r="BK33" s="46" t="s">
        <v>805</v>
      </c>
      <c r="BL33" s="46" t="s">
        <v>806</v>
      </c>
      <c r="BM33" s="46" t="s">
        <v>807</v>
      </c>
      <c r="BN33" s="46" t="s">
        <v>808</v>
      </c>
      <c r="BO33" s="46" t="s">
        <v>809</v>
      </c>
      <c r="BP33" s="46" t="s">
        <v>810</v>
      </c>
      <c r="BQ33" s="412" t="s">
        <v>689</v>
      </c>
      <c r="BR33" s="51" t="s">
        <v>2409</v>
      </c>
      <c r="BS33" s="43" t="s">
        <v>2410</v>
      </c>
      <c r="BT33" s="43" t="s">
        <v>2410</v>
      </c>
      <c r="BU33" s="43" t="s">
        <v>2313</v>
      </c>
      <c r="BV33" s="43" t="s">
        <v>2315</v>
      </c>
      <c r="BW33" s="43" t="s">
        <v>812</v>
      </c>
      <c r="BX33" s="43" t="s">
        <v>2318</v>
      </c>
      <c r="BY33" s="43" t="s">
        <v>2320</v>
      </c>
      <c r="BZ33" s="43" t="s">
        <v>2322</v>
      </c>
      <c r="CA33" s="43" t="s">
        <v>2324</v>
      </c>
      <c r="CB33" s="43" t="s">
        <v>2326</v>
      </c>
      <c r="CC33" s="43" t="s">
        <v>2328</v>
      </c>
      <c r="CD33" s="43" t="s">
        <v>2330</v>
      </c>
      <c r="CE33" s="43" t="s">
        <v>2332</v>
      </c>
      <c r="CF33" s="43" t="s">
        <v>2334</v>
      </c>
      <c r="CG33" s="43" t="s">
        <v>2336</v>
      </c>
      <c r="CH33" s="43" t="s">
        <v>2338</v>
      </c>
      <c r="CI33" s="43" t="s">
        <v>2340</v>
      </c>
      <c r="CJ33" s="46" t="s">
        <v>2342</v>
      </c>
      <c r="CK33" s="46" t="s">
        <v>2344</v>
      </c>
      <c r="CL33" s="46" t="s">
        <v>2346</v>
      </c>
      <c r="CM33" s="46" t="s">
        <v>2348</v>
      </c>
      <c r="CN33" s="46" t="s">
        <v>2350</v>
      </c>
      <c r="CO33" s="46" t="s">
        <v>2352</v>
      </c>
      <c r="CP33" s="46" t="s">
        <v>2354</v>
      </c>
      <c r="CQ33" s="46" t="s">
        <v>2356</v>
      </c>
      <c r="CR33" s="46" t="s">
        <v>2358</v>
      </c>
      <c r="CS33" s="46" t="s">
        <v>2360</v>
      </c>
      <c r="CT33" s="46" t="s">
        <v>2362</v>
      </c>
      <c r="CU33" s="46" t="s">
        <v>2363</v>
      </c>
      <c r="CV33" s="46" t="s">
        <v>2365</v>
      </c>
      <c r="CW33" s="46" t="s">
        <v>2367</v>
      </c>
      <c r="CX33" s="412" t="s">
        <v>689</v>
      </c>
      <c r="CY33" s="51" t="s">
        <v>2412</v>
      </c>
      <c r="CZ33" s="43" t="s">
        <v>2413</v>
      </c>
      <c r="DA33" s="43" t="s">
        <v>2414</v>
      </c>
      <c r="DB33" s="43" t="s">
        <v>2435</v>
      </c>
      <c r="DC33" s="43" t="s">
        <v>2437</v>
      </c>
      <c r="DD33" s="43" t="s">
        <v>2439</v>
      </c>
      <c r="DE33" s="43" t="s">
        <v>822</v>
      </c>
      <c r="DF33" s="43" t="s">
        <v>2442</v>
      </c>
      <c r="DG33" s="43" t="s">
        <v>2444</v>
      </c>
      <c r="DH33" s="43" t="s">
        <v>2446</v>
      </c>
      <c r="DI33" s="43" t="s">
        <v>2448</v>
      </c>
      <c r="DJ33" s="43" t="s">
        <v>1037</v>
      </c>
      <c r="DK33" s="43" t="s">
        <v>1039</v>
      </c>
      <c r="DL33" s="43" t="s">
        <v>1041</v>
      </c>
      <c r="DM33" s="43" t="s">
        <v>1043</v>
      </c>
      <c r="DN33" s="43" t="s">
        <v>1045</v>
      </c>
      <c r="DO33" s="43" t="s">
        <v>1047</v>
      </c>
      <c r="DP33" s="43" t="s">
        <v>1049</v>
      </c>
      <c r="DQ33" s="43" t="s">
        <v>1051</v>
      </c>
      <c r="DR33" s="43" t="s">
        <v>1053</v>
      </c>
      <c r="DS33" s="43" t="s">
        <v>1055</v>
      </c>
      <c r="DT33" s="43" t="s">
        <v>1057</v>
      </c>
      <c r="DU33" s="43" t="s">
        <v>1059</v>
      </c>
      <c r="DV33" s="43" t="s">
        <v>1061</v>
      </c>
      <c r="DW33" s="43" t="s">
        <v>1063</v>
      </c>
      <c r="DX33" s="43" t="s">
        <v>1065</v>
      </c>
      <c r="DY33" s="43" t="s">
        <v>1067</v>
      </c>
      <c r="DZ33" s="43" t="s">
        <v>1069</v>
      </c>
      <c r="EA33" s="46" t="s">
        <v>1071</v>
      </c>
      <c r="EB33" s="46" t="s">
        <v>1072</v>
      </c>
      <c r="EC33" s="46" t="s">
        <v>1074</v>
      </c>
      <c r="ED33" s="46" t="s">
        <v>1076</v>
      </c>
      <c r="EE33" s="412" t="s">
        <v>689</v>
      </c>
      <c r="EF33" s="51" t="s">
        <v>2415</v>
      </c>
      <c r="EG33" s="43" t="s">
        <v>2416</v>
      </c>
      <c r="EH33" s="43" t="s">
        <v>2417</v>
      </c>
      <c r="EI33" s="43" t="s">
        <v>3294</v>
      </c>
      <c r="EJ33" s="43" t="s">
        <v>3296</v>
      </c>
      <c r="EK33" s="43" t="s">
        <v>3298</v>
      </c>
      <c r="EL33" s="43" t="s">
        <v>3300</v>
      </c>
      <c r="EM33" s="43" t="s">
        <v>834</v>
      </c>
      <c r="EN33" s="43" t="s">
        <v>3303</v>
      </c>
      <c r="EO33" s="43" t="s">
        <v>3305</v>
      </c>
      <c r="EP33" s="43" t="s">
        <v>3307</v>
      </c>
      <c r="EQ33" s="43" t="s">
        <v>3309</v>
      </c>
      <c r="ER33" s="43" t="s">
        <v>3311</v>
      </c>
      <c r="ES33" s="43" t="s">
        <v>3313</v>
      </c>
      <c r="ET33" s="43" t="s">
        <v>1676</v>
      </c>
      <c r="EU33" s="43" t="s">
        <v>1678</v>
      </c>
      <c r="EV33" s="43" t="s">
        <v>1680</v>
      </c>
      <c r="EW33" s="43" t="s">
        <v>1682</v>
      </c>
      <c r="EX33" s="43" t="s">
        <v>1684</v>
      </c>
      <c r="EY33" s="43" t="s">
        <v>1686</v>
      </c>
      <c r="EZ33" s="43" t="s">
        <v>1688</v>
      </c>
      <c r="FA33" s="43" t="s">
        <v>1690</v>
      </c>
      <c r="FB33" s="43" t="s">
        <v>1692</v>
      </c>
      <c r="FC33" s="43" t="s">
        <v>1694</v>
      </c>
      <c r="FD33" s="43" t="s">
        <v>2689</v>
      </c>
      <c r="FE33" s="43" t="s">
        <v>2691</v>
      </c>
      <c r="FF33" s="43" t="s">
        <v>2693</v>
      </c>
      <c r="FG33" s="43" t="s">
        <v>2695</v>
      </c>
      <c r="FH33" s="43" t="s">
        <v>2697</v>
      </c>
      <c r="FI33" s="43" t="s">
        <v>2698</v>
      </c>
      <c r="FJ33" s="43" t="s">
        <v>2700</v>
      </c>
      <c r="FK33" s="43" t="s">
        <v>2702</v>
      </c>
      <c r="FL33" s="412" t="s">
        <v>689</v>
      </c>
      <c r="FM33" s="51" t="s">
        <v>2418</v>
      </c>
      <c r="FN33" s="43" t="s">
        <v>2419</v>
      </c>
      <c r="FO33" s="43" t="s">
        <v>2420</v>
      </c>
      <c r="FP33" s="43" t="s">
        <v>2748</v>
      </c>
      <c r="FQ33" s="43" t="s">
        <v>2750</v>
      </c>
      <c r="FR33" s="43" t="s">
        <v>2752</v>
      </c>
      <c r="FS33" s="43" t="s">
        <v>2754</v>
      </c>
      <c r="FT33" s="43" t="s">
        <v>2756</v>
      </c>
      <c r="FU33" s="43" t="s">
        <v>2758</v>
      </c>
      <c r="FV33" s="43" t="s">
        <v>2760</v>
      </c>
      <c r="FW33" s="43" t="s">
        <v>2762</v>
      </c>
      <c r="FX33" s="43" t="s">
        <v>2764</v>
      </c>
      <c r="FY33" s="43" t="s">
        <v>2766</v>
      </c>
      <c r="FZ33" s="43" t="s">
        <v>2768</v>
      </c>
      <c r="GA33" s="43" t="s">
        <v>2770</v>
      </c>
      <c r="GB33" s="43" t="s">
        <v>2772</v>
      </c>
      <c r="GC33" s="43" t="s">
        <v>2774</v>
      </c>
      <c r="GD33" s="43" t="s">
        <v>2776</v>
      </c>
      <c r="GE33" s="43" t="s">
        <v>2778</v>
      </c>
      <c r="GF33" s="43" t="s">
        <v>2780</v>
      </c>
      <c r="GG33" s="43" t="s">
        <v>2782</v>
      </c>
      <c r="GH33" s="43" t="s">
        <v>2784</v>
      </c>
      <c r="GI33" s="43" t="s">
        <v>2786</v>
      </c>
      <c r="GJ33" s="43" t="s">
        <v>2788</v>
      </c>
      <c r="GK33" s="43" t="s">
        <v>2790</v>
      </c>
      <c r="GL33" s="43" t="s">
        <v>2792</v>
      </c>
      <c r="GM33" s="43" t="s">
        <v>2794</v>
      </c>
      <c r="GN33" s="43" t="s">
        <v>2796</v>
      </c>
      <c r="GO33" s="43" t="s">
        <v>2798</v>
      </c>
      <c r="GP33" s="43" t="s">
        <v>2799</v>
      </c>
      <c r="GQ33" s="43" t="s">
        <v>2801</v>
      </c>
      <c r="GR33" s="43" t="s">
        <v>2803</v>
      </c>
      <c r="GS33" s="412" t="s">
        <v>689</v>
      </c>
      <c r="GT33" s="51" t="s">
        <v>2421</v>
      </c>
      <c r="GU33" s="43" t="s">
        <v>2422</v>
      </c>
      <c r="GV33" s="43" t="s">
        <v>2423</v>
      </c>
      <c r="GW33" s="43" t="s">
        <v>2853</v>
      </c>
      <c r="GX33" s="43" t="s">
        <v>2855</v>
      </c>
      <c r="GY33" s="43" t="s">
        <v>2857</v>
      </c>
      <c r="GZ33" s="43" t="s">
        <v>2859</v>
      </c>
      <c r="HA33" s="43" t="s">
        <v>2861</v>
      </c>
      <c r="HB33" s="43" t="s">
        <v>2863</v>
      </c>
      <c r="HC33" s="43" t="s">
        <v>2865</v>
      </c>
      <c r="HD33" s="43" t="s">
        <v>2867</v>
      </c>
      <c r="HE33" s="43" t="s">
        <v>2869</v>
      </c>
      <c r="HF33" s="43" t="s">
        <v>2871</v>
      </c>
      <c r="HG33" s="43" t="s">
        <v>2873</v>
      </c>
      <c r="HH33" s="43" t="s">
        <v>2875</v>
      </c>
      <c r="HI33" s="43" t="s">
        <v>2877</v>
      </c>
      <c r="HJ33" s="43" t="s">
        <v>2879</v>
      </c>
      <c r="HK33" s="43" t="s">
        <v>1800</v>
      </c>
      <c r="HL33" s="43" t="s">
        <v>1802</v>
      </c>
      <c r="HM33" s="43" t="s">
        <v>1804</v>
      </c>
      <c r="HN33" s="43" t="s">
        <v>1806</v>
      </c>
      <c r="HO33" s="43" t="s">
        <v>1808</v>
      </c>
      <c r="HP33" s="43" t="s">
        <v>1810</v>
      </c>
      <c r="HQ33" s="43" t="s">
        <v>1812</v>
      </c>
      <c r="HR33" s="43" t="s">
        <v>1814</v>
      </c>
      <c r="HS33" s="43" t="s">
        <v>1816</v>
      </c>
      <c r="HT33" s="43" t="s">
        <v>1818</v>
      </c>
      <c r="HU33" s="43" t="s">
        <v>1820</v>
      </c>
      <c r="HV33" s="43" t="s">
        <v>1822</v>
      </c>
      <c r="HW33" s="43" t="s">
        <v>1823</v>
      </c>
      <c r="HX33" s="43" t="s">
        <v>1825</v>
      </c>
      <c r="HY33" s="43" t="s">
        <v>1827</v>
      </c>
      <c r="HZ33" s="412" t="s">
        <v>689</v>
      </c>
    </row>
    <row r="34" spans="1:234" s="4" customFormat="1" ht="24.95" customHeight="1">
      <c r="A34" s="474" t="s">
        <v>3569</v>
      </c>
      <c r="B34" s="475"/>
      <c r="C34" s="476"/>
      <c r="D34" s="52">
        <v>41364</v>
      </c>
      <c r="E34" s="44">
        <v>41729</v>
      </c>
      <c r="F34" s="44">
        <v>42094</v>
      </c>
      <c r="G34" s="230">
        <v>41029</v>
      </c>
      <c r="H34" s="231">
        <v>41090</v>
      </c>
      <c r="I34" s="231">
        <v>41182</v>
      </c>
      <c r="J34" s="231">
        <v>41274</v>
      </c>
      <c r="K34" s="231">
        <v>41364</v>
      </c>
      <c r="L34" s="231">
        <v>41121</v>
      </c>
      <c r="M34" s="231">
        <v>41213</v>
      </c>
      <c r="N34" s="231">
        <v>41274</v>
      </c>
      <c r="O34" s="231">
        <v>41305</v>
      </c>
      <c r="P34" s="231">
        <v>41333</v>
      </c>
      <c r="Q34" s="231">
        <v>41364</v>
      </c>
      <c r="R34" s="231">
        <v>41455</v>
      </c>
      <c r="S34" s="231"/>
      <c r="T34" s="232"/>
      <c r="U34" s="232"/>
      <c r="V34" s="232"/>
      <c r="W34" s="232"/>
      <c r="X34" s="232"/>
      <c r="Y34" s="232"/>
      <c r="Z34" s="232"/>
      <c r="AA34" s="232"/>
      <c r="AB34" s="231"/>
      <c r="AC34" s="232"/>
      <c r="AD34" s="232"/>
      <c r="AE34" s="232"/>
      <c r="AF34" s="232"/>
      <c r="AG34" s="232"/>
      <c r="AH34" s="232"/>
      <c r="AI34" s="232"/>
      <c r="AJ34" s="413"/>
      <c r="AK34" s="52">
        <v>41364</v>
      </c>
      <c r="AL34" s="44">
        <v>41729</v>
      </c>
      <c r="AM34" s="44">
        <v>42094</v>
      </c>
      <c r="AN34" s="142">
        <v>41029</v>
      </c>
      <c r="AO34" s="143">
        <v>41060</v>
      </c>
      <c r="AP34" s="143">
        <v>41121</v>
      </c>
      <c r="AQ34" s="143">
        <v>41121</v>
      </c>
      <c r="AR34" s="143">
        <v>41152</v>
      </c>
      <c r="AS34" s="143">
        <v>41182</v>
      </c>
      <c r="AT34" s="143">
        <v>41213</v>
      </c>
      <c r="AU34" s="143">
        <v>41243</v>
      </c>
      <c r="AV34" s="143">
        <v>41274</v>
      </c>
      <c r="AW34" s="143">
        <v>41305</v>
      </c>
      <c r="AX34" s="143">
        <v>41333</v>
      </c>
      <c r="AY34" s="143">
        <v>41425</v>
      </c>
      <c r="AZ34" s="143">
        <v>41060</v>
      </c>
      <c r="BA34" s="144">
        <v>41090</v>
      </c>
      <c r="BB34" s="144">
        <v>41182</v>
      </c>
      <c r="BC34" s="144">
        <v>41213</v>
      </c>
      <c r="BD34" s="144">
        <v>41060</v>
      </c>
      <c r="BE34" s="144">
        <v>41121</v>
      </c>
      <c r="BF34" s="144">
        <v>41152</v>
      </c>
      <c r="BG34" s="144">
        <v>41182</v>
      </c>
      <c r="BH34" s="144">
        <v>41213</v>
      </c>
      <c r="BI34" s="143"/>
      <c r="BJ34" s="144"/>
      <c r="BK34" s="144"/>
      <c r="BL34" s="144"/>
      <c r="BM34" s="144"/>
      <c r="BN34" s="144"/>
      <c r="BO34" s="144"/>
      <c r="BP34" s="144"/>
      <c r="BQ34" s="413"/>
      <c r="BR34" s="52">
        <v>41364</v>
      </c>
      <c r="BS34" s="44">
        <v>41729</v>
      </c>
      <c r="BT34" s="44">
        <v>42094</v>
      </c>
      <c r="BU34" s="142">
        <v>41060</v>
      </c>
      <c r="BV34" s="143">
        <v>41213</v>
      </c>
      <c r="BW34" s="143">
        <v>41243</v>
      </c>
      <c r="BX34" s="143"/>
      <c r="BY34" s="143"/>
      <c r="BZ34" s="143"/>
      <c r="CA34" s="143"/>
      <c r="CB34" s="143"/>
      <c r="CC34" s="143"/>
      <c r="CD34" s="143"/>
      <c r="CE34" s="143"/>
      <c r="CF34" s="143"/>
      <c r="CG34" s="143"/>
      <c r="CH34" s="144"/>
      <c r="CI34" s="144"/>
      <c r="CJ34" s="144"/>
      <c r="CK34" s="144"/>
      <c r="CL34" s="144"/>
      <c r="CM34" s="144"/>
      <c r="CN34" s="144"/>
      <c r="CO34" s="144"/>
      <c r="CP34" s="143"/>
      <c r="CQ34" s="144"/>
      <c r="CR34" s="144"/>
      <c r="CS34" s="144"/>
      <c r="CT34" s="144"/>
      <c r="CU34" s="144"/>
      <c r="CV34" s="144"/>
      <c r="CW34" s="144"/>
      <c r="CX34" s="413"/>
      <c r="CY34" s="52">
        <v>41364</v>
      </c>
      <c r="CZ34" s="44">
        <v>41729</v>
      </c>
      <c r="DA34" s="44">
        <v>42094</v>
      </c>
      <c r="DB34" s="142">
        <v>41029</v>
      </c>
      <c r="DC34" s="143">
        <v>41060</v>
      </c>
      <c r="DD34" s="143">
        <v>41121</v>
      </c>
      <c r="DE34" s="143">
        <v>41182</v>
      </c>
      <c r="DF34" s="143">
        <v>41213</v>
      </c>
      <c r="DG34" s="143">
        <v>41243</v>
      </c>
      <c r="DH34" s="143">
        <v>41274</v>
      </c>
      <c r="DI34" s="143">
        <v>41305</v>
      </c>
      <c r="DJ34" s="143">
        <v>41333</v>
      </c>
      <c r="DK34" s="143">
        <v>41364</v>
      </c>
      <c r="DL34" s="143"/>
      <c r="DM34" s="143"/>
      <c r="DN34" s="143"/>
      <c r="DO34" s="144"/>
      <c r="DP34" s="144"/>
      <c r="DQ34" s="144"/>
      <c r="DR34" s="144"/>
      <c r="DS34" s="144"/>
      <c r="DT34" s="144"/>
      <c r="DU34" s="144"/>
      <c r="DV34" s="144"/>
      <c r="DW34" s="143"/>
      <c r="DX34" s="144"/>
      <c r="DY34" s="144"/>
      <c r="DZ34" s="144"/>
      <c r="EA34" s="144"/>
      <c r="EB34" s="144"/>
      <c r="EC34" s="144"/>
      <c r="ED34" s="144"/>
      <c r="EE34" s="413"/>
      <c r="EF34" s="52">
        <v>41364</v>
      </c>
      <c r="EG34" s="44">
        <v>41729</v>
      </c>
      <c r="EH34" s="44">
        <v>42094</v>
      </c>
      <c r="EI34" s="142">
        <v>41029</v>
      </c>
      <c r="EJ34" s="143">
        <v>41090</v>
      </c>
      <c r="EK34" s="143">
        <v>41121</v>
      </c>
      <c r="EL34" s="143">
        <v>41182</v>
      </c>
      <c r="EM34" s="143">
        <v>41213</v>
      </c>
      <c r="EN34" s="143">
        <v>41305</v>
      </c>
      <c r="EO34" s="143"/>
      <c r="EP34" s="143"/>
      <c r="EQ34" s="143"/>
      <c r="ER34" s="143"/>
      <c r="ES34" s="143"/>
      <c r="ET34" s="143"/>
      <c r="EU34" s="143"/>
      <c r="EV34" s="144"/>
      <c r="EW34" s="144"/>
      <c r="EX34" s="144"/>
      <c r="EY34" s="144"/>
      <c r="EZ34" s="144"/>
      <c r="FA34" s="144"/>
      <c r="FB34" s="144"/>
      <c r="FC34" s="144"/>
      <c r="FD34" s="143"/>
      <c r="FE34" s="144"/>
      <c r="FF34" s="144"/>
      <c r="FG34" s="144"/>
      <c r="FH34" s="144"/>
      <c r="FI34" s="144"/>
      <c r="FJ34" s="144"/>
      <c r="FK34" s="144"/>
      <c r="FL34" s="413"/>
      <c r="FM34" s="52">
        <v>41364</v>
      </c>
      <c r="FN34" s="44">
        <v>41729</v>
      </c>
      <c r="FO34" s="44">
        <v>42094</v>
      </c>
      <c r="FP34" s="142">
        <v>41029</v>
      </c>
      <c r="FQ34" s="143">
        <v>41121</v>
      </c>
      <c r="FR34" s="143">
        <v>41182</v>
      </c>
      <c r="FS34" s="143">
        <v>41364</v>
      </c>
      <c r="FT34" s="143">
        <v>41090</v>
      </c>
      <c r="FU34" s="143">
        <v>41029</v>
      </c>
      <c r="FV34" s="143">
        <v>41029</v>
      </c>
      <c r="FW34" s="143">
        <v>41090</v>
      </c>
      <c r="FX34" s="143">
        <v>41090</v>
      </c>
      <c r="FY34" s="143">
        <v>41121</v>
      </c>
      <c r="FZ34" s="143">
        <v>41152</v>
      </c>
      <c r="GA34" s="143">
        <v>41182</v>
      </c>
      <c r="GB34" s="143">
        <v>41029</v>
      </c>
      <c r="GC34" s="144">
        <v>41182</v>
      </c>
      <c r="GD34" s="144">
        <v>41364</v>
      </c>
      <c r="GE34" s="144"/>
      <c r="GF34" s="144"/>
      <c r="GG34" s="144"/>
      <c r="GH34" s="144"/>
      <c r="GI34" s="144"/>
      <c r="GJ34" s="144"/>
      <c r="GK34" s="143"/>
      <c r="GL34" s="144"/>
      <c r="GM34" s="144"/>
      <c r="GN34" s="144"/>
      <c r="GO34" s="144"/>
      <c r="GP34" s="144"/>
      <c r="GQ34" s="144"/>
      <c r="GR34" s="144"/>
      <c r="GS34" s="413"/>
      <c r="GT34" s="52">
        <v>41364</v>
      </c>
      <c r="GU34" s="44">
        <v>41729</v>
      </c>
      <c r="GV34" s="44">
        <v>42094</v>
      </c>
      <c r="GW34" s="142"/>
      <c r="GX34" s="143"/>
      <c r="GY34" s="143"/>
      <c r="GZ34" s="143"/>
      <c r="HA34" s="143"/>
      <c r="HB34" s="143"/>
      <c r="HC34" s="143"/>
      <c r="HD34" s="143"/>
      <c r="HE34" s="143"/>
      <c r="HF34" s="143"/>
      <c r="HG34" s="143"/>
      <c r="HH34" s="143"/>
      <c r="HI34" s="143"/>
      <c r="HJ34" s="144"/>
      <c r="HK34" s="144"/>
      <c r="HL34" s="144"/>
      <c r="HM34" s="144"/>
      <c r="HN34" s="144"/>
      <c r="HO34" s="144"/>
      <c r="HP34" s="144"/>
      <c r="HQ34" s="144"/>
      <c r="HR34" s="143"/>
      <c r="HS34" s="144"/>
      <c r="HT34" s="144"/>
      <c r="HU34" s="144"/>
      <c r="HV34" s="144"/>
      <c r="HW34" s="144"/>
      <c r="HX34" s="144"/>
      <c r="HY34" s="144"/>
      <c r="HZ34" s="413"/>
    </row>
    <row r="35" spans="1:234" ht="33" customHeight="1" thickBot="1">
      <c r="A35" s="407" t="s">
        <v>1753</v>
      </c>
      <c r="B35" s="408"/>
      <c r="C35" s="409"/>
      <c r="D35" s="398" t="s">
        <v>1344</v>
      </c>
      <c r="E35" s="398"/>
      <c r="F35" s="399"/>
      <c r="G35" s="34" t="s">
        <v>1752</v>
      </c>
      <c r="H35" s="34" t="s">
        <v>1752</v>
      </c>
      <c r="I35" s="34" t="s">
        <v>1752</v>
      </c>
      <c r="J35" s="34" t="s">
        <v>1752</v>
      </c>
      <c r="K35" s="34" t="s">
        <v>1752</v>
      </c>
      <c r="L35" s="34" t="s">
        <v>1752</v>
      </c>
      <c r="M35" s="34" t="s">
        <v>1752</v>
      </c>
      <c r="N35" s="34" t="s">
        <v>1752</v>
      </c>
      <c r="O35" s="34" t="s">
        <v>1752</v>
      </c>
      <c r="P35" s="34" t="s">
        <v>1752</v>
      </c>
      <c r="Q35" s="34" t="s">
        <v>1752</v>
      </c>
      <c r="R35" s="34" t="s">
        <v>1752</v>
      </c>
      <c r="S35" s="34" t="s">
        <v>1752</v>
      </c>
      <c r="T35" s="35" t="s">
        <v>1752</v>
      </c>
      <c r="U35" s="35" t="s">
        <v>1752</v>
      </c>
      <c r="V35" s="35" t="s">
        <v>1752</v>
      </c>
      <c r="W35" s="35" t="s">
        <v>1752</v>
      </c>
      <c r="X35" s="35" t="s">
        <v>1752</v>
      </c>
      <c r="Y35" s="35" t="s">
        <v>1752</v>
      </c>
      <c r="Z35" s="35" t="s">
        <v>1752</v>
      </c>
      <c r="AA35" s="35" t="s">
        <v>1752</v>
      </c>
      <c r="AB35" s="129" t="s">
        <v>1752</v>
      </c>
      <c r="AC35" s="35" t="s">
        <v>1752</v>
      </c>
      <c r="AD35" s="35" t="s">
        <v>1752</v>
      </c>
      <c r="AE35" s="35" t="s">
        <v>1752</v>
      </c>
      <c r="AF35" s="35" t="s">
        <v>1752</v>
      </c>
      <c r="AG35" s="35" t="s">
        <v>1752</v>
      </c>
      <c r="AH35" s="35" t="s">
        <v>1752</v>
      </c>
      <c r="AI35" s="35" t="s">
        <v>1752</v>
      </c>
      <c r="AJ35" s="77" t="s">
        <v>636</v>
      </c>
      <c r="AK35" s="398" t="s">
        <v>1345</v>
      </c>
      <c r="AL35" s="398"/>
      <c r="AM35" s="399"/>
      <c r="AN35" s="34" t="s">
        <v>1752</v>
      </c>
      <c r="AO35" s="34" t="s">
        <v>1752</v>
      </c>
      <c r="AP35" s="34" t="s">
        <v>1752</v>
      </c>
      <c r="AQ35" s="34" t="s">
        <v>1752</v>
      </c>
      <c r="AR35" s="34" t="s">
        <v>1752</v>
      </c>
      <c r="AS35" s="34" t="s">
        <v>1752</v>
      </c>
      <c r="AT35" s="34" t="s">
        <v>1752</v>
      </c>
      <c r="AU35" s="34" t="s">
        <v>1752</v>
      </c>
      <c r="AV35" s="34" t="s">
        <v>1752</v>
      </c>
      <c r="AW35" s="34" t="s">
        <v>1752</v>
      </c>
      <c r="AX35" s="34" t="s">
        <v>1752</v>
      </c>
      <c r="AY35" s="34" t="s">
        <v>1752</v>
      </c>
      <c r="AZ35" s="34" t="s">
        <v>1752</v>
      </c>
      <c r="BA35" s="35" t="s">
        <v>1752</v>
      </c>
      <c r="BB35" s="35" t="s">
        <v>1752</v>
      </c>
      <c r="BC35" s="35" t="s">
        <v>1752</v>
      </c>
      <c r="BD35" s="35" t="s">
        <v>1752</v>
      </c>
      <c r="BE35" s="35" t="s">
        <v>1752</v>
      </c>
      <c r="BF35" s="35" t="s">
        <v>1752</v>
      </c>
      <c r="BG35" s="35" t="s">
        <v>1752</v>
      </c>
      <c r="BH35" s="35" t="s">
        <v>1752</v>
      </c>
      <c r="BI35" s="34" t="s">
        <v>1752</v>
      </c>
      <c r="BJ35" s="35" t="s">
        <v>1752</v>
      </c>
      <c r="BK35" s="35" t="s">
        <v>1752</v>
      </c>
      <c r="BL35" s="35" t="s">
        <v>1752</v>
      </c>
      <c r="BM35" s="35" t="s">
        <v>1752</v>
      </c>
      <c r="BN35" s="35" t="s">
        <v>1752</v>
      </c>
      <c r="BO35" s="35" t="s">
        <v>1752</v>
      </c>
      <c r="BP35" s="35" t="s">
        <v>1752</v>
      </c>
      <c r="BQ35" s="246" t="s">
        <v>637</v>
      </c>
      <c r="BR35" s="398" t="s">
        <v>1346</v>
      </c>
      <c r="BS35" s="398"/>
      <c r="BT35" s="399"/>
      <c r="BU35" s="34" t="s">
        <v>1752</v>
      </c>
      <c r="BV35" s="34" t="s">
        <v>1752</v>
      </c>
      <c r="BW35" s="34" t="s">
        <v>1752</v>
      </c>
      <c r="BX35" s="34" t="s">
        <v>1752</v>
      </c>
      <c r="BY35" s="34" t="s">
        <v>1752</v>
      </c>
      <c r="BZ35" s="34" t="s">
        <v>1752</v>
      </c>
      <c r="CA35" s="34" t="s">
        <v>1752</v>
      </c>
      <c r="CB35" s="34" t="s">
        <v>1752</v>
      </c>
      <c r="CC35" s="34" t="s">
        <v>1752</v>
      </c>
      <c r="CD35" s="34" t="s">
        <v>1752</v>
      </c>
      <c r="CE35" s="34" t="s">
        <v>1752</v>
      </c>
      <c r="CF35" s="34" t="s">
        <v>1752</v>
      </c>
      <c r="CG35" s="34" t="s">
        <v>1752</v>
      </c>
      <c r="CH35" s="35" t="s">
        <v>1752</v>
      </c>
      <c r="CI35" s="35" t="s">
        <v>1752</v>
      </c>
      <c r="CJ35" s="35" t="s">
        <v>1752</v>
      </c>
      <c r="CK35" s="35" t="s">
        <v>1752</v>
      </c>
      <c r="CL35" s="35" t="s">
        <v>1752</v>
      </c>
      <c r="CM35" s="35" t="s">
        <v>1752</v>
      </c>
      <c r="CN35" s="35" t="s">
        <v>1752</v>
      </c>
      <c r="CO35" s="35" t="s">
        <v>1752</v>
      </c>
      <c r="CP35" s="34" t="s">
        <v>1752</v>
      </c>
      <c r="CQ35" s="35" t="s">
        <v>1752</v>
      </c>
      <c r="CR35" s="35" t="s">
        <v>1752</v>
      </c>
      <c r="CS35" s="35" t="s">
        <v>1752</v>
      </c>
      <c r="CT35" s="35" t="s">
        <v>1752</v>
      </c>
      <c r="CU35" s="35" t="s">
        <v>1752</v>
      </c>
      <c r="CV35" s="35" t="s">
        <v>1752</v>
      </c>
      <c r="CW35" s="35" t="s">
        <v>1752</v>
      </c>
      <c r="CX35" s="246" t="s">
        <v>637</v>
      </c>
      <c r="CY35" s="398" t="s">
        <v>1346</v>
      </c>
      <c r="CZ35" s="398"/>
      <c r="DA35" s="399"/>
      <c r="DB35" s="34" t="s">
        <v>1752</v>
      </c>
      <c r="DC35" s="34" t="s">
        <v>1752</v>
      </c>
      <c r="DD35" s="34" t="s">
        <v>1752</v>
      </c>
      <c r="DE35" s="34" t="s">
        <v>1752</v>
      </c>
      <c r="DF35" s="34" t="s">
        <v>1752</v>
      </c>
      <c r="DG35" s="34" t="s">
        <v>1752</v>
      </c>
      <c r="DH35" s="34" t="s">
        <v>1752</v>
      </c>
      <c r="DI35" s="34" t="s">
        <v>1752</v>
      </c>
      <c r="DJ35" s="34" t="s">
        <v>1752</v>
      </c>
      <c r="DK35" s="34" t="s">
        <v>1752</v>
      </c>
      <c r="DL35" s="34" t="s">
        <v>1752</v>
      </c>
      <c r="DM35" s="34" t="s">
        <v>1752</v>
      </c>
      <c r="DN35" s="34" t="s">
        <v>1752</v>
      </c>
      <c r="DO35" s="35" t="s">
        <v>1752</v>
      </c>
      <c r="DP35" s="35" t="s">
        <v>1752</v>
      </c>
      <c r="DQ35" s="35" t="s">
        <v>1752</v>
      </c>
      <c r="DR35" s="35" t="s">
        <v>1752</v>
      </c>
      <c r="DS35" s="35" t="s">
        <v>1752</v>
      </c>
      <c r="DT35" s="35" t="s">
        <v>1752</v>
      </c>
      <c r="DU35" s="35" t="s">
        <v>1752</v>
      </c>
      <c r="DV35" s="35" t="s">
        <v>1752</v>
      </c>
      <c r="DW35" s="34" t="s">
        <v>1752</v>
      </c>
      <c r="DX35" s="35" t="s">
        <v>1752</v>
      </c>
      <c r="DY35" s="35" t="s">
        <v>1752</v>
      </c>
      <c r="DZ35" s="35" t="s">
        <v>1752</v>
      </c>
      <c r="EA35" s="35" t="s">
        <v>1752</v>
      </c>
      <c r="EB35" s="35" t="s">
        <v>1752</v>
      </c>
      <c r="EC35" s="35" t="s">
        <v>1752</v>
      </c>
      <c r="ED35" s="35" t="s">
        <v>1752</v>
      </c>
      <c r="EE35" s="246" t="s">
        <v>637</v>
      </c>
      <c r="EF35" s="398" t="s">
        <v>1346</v>
      </c>
      <c r="EG35" s="398"/>
      <c r="EH35" s="399"/>
      <c r="EI35" s="34" t="s">
        <v>1752</v>
      </c>
      <c r="EJ35" s="34" t="s">
        <v>1752</v>
      </c>
      <c r="EK35" s="34" t="s">
        <v>1752</v>
      </c>
      <c r="EL35" s="34" t="s">
        <v>1752</v>
      </c>
      <c r="EM35" s="34" t="s">
        <v>1752</v>
      </c>
      <c r="EN35" s="34" t="s">
        <v>1752</v>
      </c>
      <c r="EO35" s="34" t="s">
        <v>1752</v>
      </c>
      <c r="EP35" s="34" t="s">
        <v>1752</v>
      </c>
      <c r="EQ35" s="34" t="s">
        <v>1752</v>
      </c>
      <c r="ER35" s="34" t="s">
        <v>1752</v>
      </c>
      <c r="ES35" s="34" t="s">
        <v>1752</v>
      </c>
      <c r="ET35" s="34" t="s">
        <v>1752</v>
      </c>
      <c r="EU35" s="34" t="s">
        <v>1752</v>
      </c>
      <c r="EV35" s="35" t="s">
        <v>1752</v>
      </c>
      <c r="EW35" s="35" t="s">
        <v>1752</v>
      </c>
      <c r="EX35" s="35" t="s">
        <v>1752</v>
      </c>
      <c r="EY35" s="35" t="s">
        <v>1752</v>
      </c>
      <c r="EZ35" s="35" t="s">
        <v>1752</v>
      </c>
      <c r="FA35" s="35" t="s">
        <v>1752</v>
      </c>
      <c r="FB35" s="35" t="s">
        <v>1752</v>
      </c>
      <c r="FC35" s="35" t="s">
        <v>1752</v>
      </c>
      <c r="FD35" s="34" t="s">
        <v>1752</v>
      </c>
      <c r="FE35" s="35" t="s">
        <v>1752</v>
      </c>
      <c r="FF35" s="35" t="s">
        <v>1752</v>
      </c>
      <c r="FG35" s="35" t="s">
        <v>1752</v>
      </c>
      <c r="FH35" s="35" t="s">
        <v>1752</v>
      </c>
      <c r="FI35" s="35" t="s">
        <v>1752</v>
      </c>
      <c r="FJ35" s="35" t="s">
        <v>1752</v>
      </c>
      <c r="FK35" s="35" t="s">
        <v>1752</v>
      </c>
      <c r="FL35" s="246" t="s">
        <v>636</v>
      </c>
      <c r="FM35" s="398" t="s">
        <v>1346</v>
      </c>
      <c r="FN35" s="398"/>
      <c r="FO35" s="399"/>
      <c r="FP35" s="34" t="s">
        <v>1752</v>
      </c>
      <c r="FQ35" s="34" t="s">
        <v>1752</v>
      </c>
      <c r="FR35" s="34" t="s">
        <v>1752</v>
      </c>
      <c r="FS35" s="34" t="s">
        <v>1752</v>
      </c>
      <c r="FT35" s="34" t="s">
        <v>1752</v>
      </c>
      <c r="FU35" s="34" t="s">
        <v>1752</v>
      </c>
      <c r="FV35" s="34" t="s">
        <v>1752</v>
      </c>
      <c r="FW35" s="34" t="s">
        <v>1752</v>
      </c>
      <c r="FX35" s="34" t="s">
        <v>1752</v>
      </c>
      <c r="FY35" s="34" t="s">
        <v>1752</v>
      </c>
      <c r="FZ35" s="34" t="s">
        <v>1752</v>
      </c>
      <c r="GA35" s="34" t="s">
        <v>1752</v>
      </c>
      <c r="GB35" s="34" t="s">
        <v>1752</v>
      </c>
      <c r="GC35" s="35" t="s">
        <v>1752</v>
      </c>
      <c r="GD35" s="35" t="s">
        <v>1752</v>
      </c>
      <c r="GE35" s="35" t="s">
        <v>1752</v>
      </c>
      <c r="GF35" s="35" t="s">
        <v>1752</v>
      </c>
      <c r="GG35" s="35" t="s">
        <v>1752</v>
      </c>
      <c r="GH35" s="35" t="s">
        <v>1752</v>
      </c>
      <c r="GI35" s="35" t="s">
        <v>1752</v>
      </c>
      <c r="GJ35" s="35" t="s">
        <v>1752</v>
      </c>
      <c r="GK35" s="34" t="s">
        <v>1752</v>
      </c>
      <c r="GL35" s="35" t="s">
        <v>1752</v>
      </c>
      <c r="GM35" s="35" t="s">
        <v>1752</v>
      </c>
      <c r="GN35" s="35" t="s">
        <v>1752</v>
      </c>
      <c r="GO35" s="35" t="s">
        <v>1752</v>
      </c>
      <c r="GP35" s="35" t="s">
        <v>1752</v>
      </c>
      <c r="GQ35" s="35" t="s">
        <v>1752</v>
      </c>
      <c r="GR35" s="35" t="s">
        <v>1752</v>
      </c>
      <c r="GS35" s="246" t="s">
        <v>637</v>
      </c>
      <c r="GT35" s="398" t="s">
        <v>1346</v>
      </c>
      <c r="GU35" s="398"/>
      <c r="GV35" s="399"/>
      <c r="GW35" s="34" t="s">
        <v>1752</v>
      </c>
      <c r="GX35" s="34" t="s">
        <v>1752</v>
      </c>
      <c r="GY35" s="34" t="s">
        <v>1752</v>
      </c>
      <c r="GZ35" s="34" t="s">
        <v>1752</v>
      </c>
      <c r="HA35" s="34" t="s">
        <v>1752</v>
      </c>
      <c r="HB35" s="34" t="s">
        <v>1752</v>
      </c>
      <c r="HC35" s="34" t="s">
        <v>1752</v>
      </c>
      <c r="HD35" s="34" t="s">
        <v>1752</v>
      </c>
      <c r="HE35" s="34" t="s">
        <v>1752</v>
      </c>
      <c r="HF35" s="34" t="s">
        <v>1752</v>
      </c>
      <c r="HG35" s="34" t="s">
        <v>1752</v>
      </c>
      <c r="HH35" s="34" t="s">
        <v>1752</v>
      </c>
      <c r="HI35" s="34" t="s">
        <v>1752</v>
      </c>
      <c r="HJ35" s="35" t="s">
        <v>1752</v>
      </c>
      <c r="HK35" s="35" t="s">
        <v>1752</v>
      </c>
      <c r="HL35" s="35" t="s">
        <v>1752</v>
      </c>
      <c r="HM35" s="35" t="s">
        <v>1752</v>
      </c>
      <c r="HN35" s="35" t="s">
        <v>1752</v>
      </c>
      <c r="HO35" s="35" t="s">
        <v>1752</v>
      </c>
      <c r="HP35" s="35" t="s">
        <v>1752</v>
      </c>
      <c r="HQ35" s="35" t="s">
        <v>1752</v>
      </c>
      <c r="HR35" s="34" t="s">
        <v>1752</v>
      </c>
      <c r="HS35" s="35" t="s">
        <v>1752</v>
      </c>
      <c r="HT35" s="35" t="s">
        <v>1752</v>
      </c>
      <c r="HU35" s="35" t="s">
        <v>1752</v>
      </c>
      <c r="HV35" s="35" t="s">
        <v>1752</v>
      </c>
      <c r="HW35" s="35" t="s">
        <v>1752</v>
      </c>
      <c r="HX35" s="35" t="s">
        <v>1752</v>
      </c>
      <c r="HY35" s="35" t="s">
        <v>1752</v>
      </c>
      <c r="HZ35" s="246" t="s">
        <v>634</v>
      </c>
    </row>
    <row r="36" spans="1:234" ht="129.75" customHeight="1" thickBot="1">
      <c r="A36" s="459"/>
      <c r="B36" s="460"/>
      <c r="C36" s="461"/>
      <c r="D36" s="400"/>
      <c r="E36" s="400"/>
      <c r="F36" s="401"/>
      <c r="G36" s="103" t="s">
        <v>2464</v>
      </c>
      <c r="H36" s="104" t="s">
        <v>3593</v>
      </c>
      <c r="I36" s="308" t="s">
        <v>3600</v>
      </c>
      <c r="J36" s="104"/>
      <c r="K36" s="104"/>
      <c r="L36" s="104" t="s">
        <v>2465</v>
      </c>
      <c r="M36" s="104"/>
      <c r="N36" s="104"/>
      <c r="O36" s="104"/>
      <c r="P36" s="104"/>
      <c r="Q36" s="104"/>
      <c r="R36" s="104"/>
      <c r="S36" s="104"/>
      <c r="T36" s="105"/>
      <c r="U36" s="105"/>
      <c r="V36" s="105"/>
      <c r="W36" s="105"/>
      <c r="X36" s="105"/>
      <c r="Y36" s="105"/>
      <c r="Z36" s="105"/>
      <c r="AA36" s="105"/>
      <c r="AB36" s="104"/>
      <c r="AC36" s="105"/>
      <c r="AD36" s="105"/>
      <c r="AE36" s="105"/>
      <c r="AF36" s="105"/>
      <c r="AG36" s="105"/>
      <c r="AH36" s="105"/>
      <c r="AI36" s="105"/>
      <c r="AJ36" s="396" t="s">
        <v>199</v>
      </c>
      <c r="AK36" s="400"/>
      <c r="AL36" s="400"/>
      <c r="AM36" s="401"/>
      <c r="AN36" s="103" t="s">
        <v>2465</v>
      </c>
      <c r="AO36" s="104" t="s">
        <v>2464</v>
      </c>
      <c r="AP36" s="104" t="s">
        <v>2464</v>
      </c>
      <c r="AQ36" s="104" t="s">
        <v>2464</v>
      </c>
      <c r="AR36" s="104" t="s">
        <v>3594</v>
      </c>
      <c r="AS36" s="104"/>
      <c r="AT36" s="104"/>
      <c r="AU36" s="104"/>
      <c r="AV36" s="104"/>
      <c r="AW36" s="104"/>
      <c r="AX36" s="104"/>
      <c r="AY36" s="104"/>
      <c r="AZ36" s="104" t="s">
        <v>2466</v>
      </c>
      <c r="BA36" s="105" t="s">
        <v>2467</v>
      </c>
      <c r="BB36" s="105"/>
      <c r="BC36" s="105"/>
      <c r="BD36" s="105" t="s">
        <v>2464</v>
      </c>
      <c r="BE36" s="309" t="s">
        <v>3601</v>
      </c>
      <c r="BF36" s="105" t="s">
        <v>200</v>
      </c>
      <c r="BG36" s="105" t="s">
        <v>3602</v>
      </c>
      <c r="BH36" s="105"/>
      <c r="BI36" s="104"/>
      <c r="BJ36" s="105"/>
      <c r="BK36" s="105"/>
      <c r="BL36" s="105"/>
      <c r="BM36" s="105"/>
      <c r="BN36" s="105"/>
      <c r="BO36" s="105"/>
      <c r="BP36" s="105"/>
      <c r="BQ36" s="396" t="s">
        <v>201</v>
      </c>
      <c r="BR36" s="400"/>
      <c r="BS36" s="400"/>
      <c r="BT36" s="401"/>
      <c r="BU36" s="103"/>
      <c r="BV36" s="104"/>
      <c r="BW36" s="104"/>
      <c r="BX36" s="104"/>
      <c r="BY36" s="104"/>
      <c r="BZ36" s="104"/>
      <c r="CA36" s="104"/>
      <c r="CB36" s="104"/>
      <c r="CC36" s="104"/>
      <c r="CD36" s="104"/>
      <c r="CE36" s="104"/>
      <c r="CF36" s="104"/>
      <c r="CG36" s="104"/>
      <c r="CH36" s="105"/>
      <c r="CI36" s="105"/>
      <c r="CJ36" s="105"/>
      <c r="CK36" s="105"/>
      <c r="CL36" s="105"/>
      <c r="CM36" s="105"/>
      <c r="CN36" s="105"/>
      <c r="CO36" s="105"/>
      <c r="CP36" s="104"/>
      <c r="CQ36" s="105"/>
      <c r="CR36" s="105"/>
      <c r="CS36" s="105"/>
      <c r="CT36" s="105"/>
      <c r="CU36" s="105"/>
      <c r="CV36" s="105"/>
      <c r="CW36" s="105"/>
      <c r="CX36" s="396" t="s">
        <v>202</v>
      </c>
      <c r="CY36" s="400"/>
      <c r="CZ36" s="400"/>
      <c r="DA36" s="401"/>
      <c r="DB36" s="103" t="s">
        <v>2951</v>
      </c>
      <c r="DC36" s="104" t="s">
        <v>2951</v>
      </c>
      <c r="DD36" s="104" t="s">
        <v>203</v>
      </c>
      <c r="DE36" s="104" t="s">
        <v>3603</v>
      </c>
      <c r="DF36" s="104"/>
      <c r="DG36" s="104"/>
      <c r="DH36" s="104"/>
      <c r="DI36" s="104"/>
      <c r="DJ36" s="104"/>
      <c r="DK36" s="104"/>
      <c r="DL36" s="104"/>
      <c r="DM36" s="104"/>
      <c r="DN36" s="104"/>
      <c r="DO36" s="105"/>
      <c r="DP36" s="105"/>
      <c r="DQ36" s="105"/>
      <c r="DR36" s="105"/>
      <c r="DS36" s="105"/>
      <c r="DT36" s="105"/>
      <c r="DU36" s="105"/>
      <c r="DV36" s="105"/>
      <c r="DW36" s="104"/>
      <c r="DX36" s="105"/>
      <c r="DY36" s="105"/>
      <c r="DZ36" s="105"/>
      <c r="EA36" s="105"/>
      <c r="EB36" s="105"/>
      <c r="EC36" s="105"/>
      <c r="ED36" s="105"/>
      <c r="EE36" s="396" t="s">
        <v>204</v>
      </c>
      <c r="EF36" s="400"/>
      <c r="EG36" s="400"/>
      <c r="EH36" s="401"/>
      <c r="EI36" s="103" t="s">
        <v>2468</v>
      </c>
      <c r="EJ36" s="104" t="s">
        <v>2469</v>
      </c>
      <c r="EK36" s="104" t="s">
        <v>205</v>
      </c>
      <c r="EL36" s="104" t="s">
        <v>3604</v>
      </c>
      <c r="EM36" s="104"/>
      <c r="EN36" s="104"/>
      <c r="EO36" s="104"/>
      <c r="EP36" s="104"/>
      <c r="EQ36" s="104"/>
      <c r="ER36" s="104"/>
      <c r="ES36" s="104"/>
      <c r="ET36" s="104"/>
      <c r="EU36" s="104"/>
      <c r="EV36" s="105"/>
      <c r="EW36" s="105"/>
      <c r="EX36" s="105"/>
      <c r="EY36" s="105"/>
      <c r="EZ36" s="105"/>
      <c r="FA36" s="105"/>
      <c r="FB36" s="105"/>
      <c r="FC36" s="105"/>
      <c r="FD36" s="104"/>
      <c r="FE36" s="105"/>
      <c r="FF36" s="105"/>
      <c r="FG36" s="105"/>
      <c r="FH36" s="105"/>
      <c r="FI36" s="105"/>
      <c r="FJ36" s="105"/>
      <c r="FK36" s="105"/>
      <c r="FL36" s="490" t="s">
        <v>3595</v>
      </c>
      <c r="FM36" s="400"/>
      <c r="FN36" s="400"/>
      <c r="FO36" s="401"/>
      <c r="FP36" s="103"/>
      <c r="FQ36" s="295" t="s">
        <v>3596</v>
      </c>
      <c r="FR36" s="104"/>
      <c r="FS36" s="104"/>
      <c r="FT36" s="295" t="s">
        <v>206</v>
      </c>
      <c r="FU36" s="104"/>
      <c r="FV36" s="104"/>
      <c r="FW36" s="295" t="s">
        <v>3596</v>
      </c>
      <c r="FX36" s="104" t="s">
        <v>2464</v>
      </c>
      <c r="FY36" s="295" t="s">
        <v>2951</v>
      </c>
      <c r="FZ36" s="104" t="s">
        <v>2951</v>
      </c>
      <c r="GA36" s="104"/>
      <c r="GB36" s="104" t="s">
        <v>2464</v>
      </c>
      <c r="GC36" s="105"/>
      <c r="GD36" s="105"/>
      <c r="GE36" s="105"/>
      <c r="GF36" s="105"/>
      <c r="GG36" s="105"/>
      <c r="GH36" s="105"/>
      <c r="GI36" s="105"/>
      <c r="GJ36" s="105"/>
      <c r="GK36" s="104"/>
      <c r="GL36" s="105"/>
      <c r="GM36" s="105"/>
      <c r="GN36" s="105"/>
      <c r="GO36" s="105"/>
      <c r="GP36" s="105"/>
      <c r="GQ36" s="105"/>
      <c r="GR36" s="105"/>
      <c r="GS36" s="396" t="s">
        <v>207</v>
      </c>
      <c r="GT36" s="400"/>
      <c r="GU36" s="400"/>
      <c r="GV36" s="401"/>
      <c r="GW36" s="103"/>
      <c r="GX36" s="104"/>
      <c r="GY36" s="104"/>
      <c r="GZ36" s="104"/>
      <c r="HA36" s="104"/>
      <c r="HB36" s="104"/>
      <c r="HC36" s="104"/>
      <c r="HD36" s="104"/>
      <c r="HE36" s="104"/>
      <c r="HF36" s="104"/>
      <c r="HG36" s="104"/>
      <c r="HH36" s="104"/>
      <c r="HI36" s="104"/>
      <c r="HJ36" s="105"/>
      <c r="HK36" s="105"/>
      <c r="HL36" s="105"/>
      <c r="HM36" s="105"/>
      <c r="HN36" s="105"/>
      <c r="HO36" s="105"/>
      <c r="HP36" s="105"/>
      <c r="HQ36" s="105"/>
      <c r="HR36" s="104"/>
      <c r="HS36" s="105"/>
      <c r="HT36" s="105"/>
      <c r="HU36" s="105"/>
      <c r="HV36" s="105"/>
      <c r="HW36" s="105"/>
      <c r="HX36" s="105"/>
      <c r="HY36" s="105"/>
      <c r="HZ36" s="396"/>
    </row>
    <row r="37" spans="1:234" s="4" customFormat="1" ht="60" customHeight="1" thickTop="1" thickBot="1">
      <c r="A37" s="368" t="s">
        <v>1348</v>
      </c>
      <c r="B37" s="369"/>
      <c r="C37" s="370"/>
      <c r="D37" s="368" t="s">
        <v>1349</v>
      </c>
      <c r="E37" s="369"/>
      <c r="F37" s="370"/>
      <c r="G37" s="233" t="s">
        <v>2951</v>
      </c>
      <c r="H37" s="233" t="s">
        <v>374</v>
      </c>
      <c r="I37" s="233" t="s">
        <v>2952</v>
      </c>
      <c r="J37" s="233" t="s">
        <v>2952</v>
      </c>
      <c r="K37" s="233" t="s">
        <v>2952</v>
      </c>
      <c r="L37" s="233" t="s">
        <v>2951</v>
      </c>
      <c r="M37" s="233" t="s">
        <v>2952</v>
      </c>
      <c r="N37" s="233" t="s">
        <v>2952</v>
      </c>
      <c r="O37" s="233" t="s">
        <v>2952</v>
      </c>
      <c r="P37" s="233" t="s">
        <v>2952</v>
      </c>
      <c r="Q37" s="233" t="s">
        <v>2952</v>
      </c>
      <c r="R37" s="233" t="s">
        <v>2952</v>
      </c>
      <c r="S37" s="233"/>
      <c r="T37" s="233"/>
      <c r="U37" s="233"/>
      <c r="V37" s="233"/>
      <c r="W37" s="233"/>
      <c r="X37" s="233"/>
      <c r="Y37" s="233"/>
      <c r="Z37" s="233"/>
      <c r="AA37" s="233"/>
      <c r="AB37" s="233"/>
      <c r="AC37" s="233"/>
      <c r="AD37" s="233"/>
      <c r="AE37" s="233"/>
      <c r="AF37" s="233"/>
      <c r="AG37" s="233"/>
      <c r="AH37" s="233"/>
      <c r="AI37" s="233"/>
      <c r="AJ37" s="397"/>
      <c r="AK37" s="368" t="s">
        <v>1349</v>
      </c>
      <c r="AL37" s="369"/>
      <c r="AM37" s="370"/>
      <c r="AN37" s="233" t="s">
        <v>2951</v>
      </c>
      <c r="AO37" s="233" t="s">
        <v>2951</v>
      </c>
      <c r="AP37" s="233" t="s">
        <v>2951</v>
      </c>
      <c r="AQ37" s="233" t="s">
        <v>2951</v>
      </c>
      <c r="AR37" s="233" t="s">
        <v>2952</v>
      </c>
      <c r="AS37" s="310" t="s">
        <v>2952</v>
      </c>
      <c r="AT37" s="233" t="s">
        <v>2952</v>
      </c>
      <c r="AU37" s="233" t="s">
        <v>2952</v>
      </c>
      <c r="AV37" s="233" t="s">
        <v>2952</v>
      </c>
      <c r="AW37" s="233" t="s">
        <v>2952</v>
      </c>
      <c r="AX37" s="233" t="s">
        <v>2952</v>
      </c>
      <c r="AY37" s="233" t="s">
        <v>2952</v>
      </c>
      <c r="AZ37" s="233" t="s">
        <v>2951</v>
      </c>
      <c r="BA37" s="233" t="s">
        <v>2952</v>
      </c>
      <c r="BB37" s="233" t="s">
        <v>2952</v>
      </c>
      <c r="BC37" s="233" t="s">
        <v>2952</v>
      </c>
      <c r="BD37" s="233" t="s">
        <v>2951</v>
      </c>
      <c r="BE37" s="233" t="s">
        <v>2952</v>
      </c>
      <c r="BF37" s="233" t="s">
        <v>2952</v>
      </c>
      <c r="BG37" s="233" t="s">
        <v>2952</v>
      </c>
      <c r="BH37" s="233" t="s">
        <v>2952</v>
      </c>
      <c r="BI37" s="233"/>
      <c r="BJ37" s="233"/>
      <c r="BK37" s="233"/>
      <c r="BL37" s="233"/>
      <c r="BM37" s="233"/>
      <c r="BN37" s="233"/>
      <c r="BO37" s="233"/>
      <c r="BP37" s="233"/>
      <c r="BQ37" s="397"/>
      <c r="BR37" s="368" t="s">
        <v>1349</v>
      </c>
      <c r="BS37" s="369"/>
      <c r="BT37" s="370"/>
      <c r="BU37" s="233" t="s">
        <v>2951</v>
      </c>
      <c r="BV37" s="233" t="s">
        <v>2952</v>
      </c>
      <c r="BW37" s="233" t="s">
        <v>2952</v>
      </c>
      <c r="BX37" s="233"/>
      <c r="BY37" s="233"/>
      <c r="BZ37" s="233"/>
      <c r="CA37" s="233"/>
      <c r="CB37" s="233"/>
      <c r="CC37" s="233"/>
      <c r="CD37" s="233"/>
      <c r="CE37" s="233"/>
      <c r="CF37" s="233"/>
      <c r="CG37" s="233"/>
      <c r="CH37" s="233"/>
      <c r="CI37" s="233"/>
      <c r="CJ37" s="233"/>
      <c r="CK37" s="233"/>
      <c r="CL37" s="233"/>
      <c r="CM37" s="233"/>
      <c r="CN37" s="233"/>
      <c r="CO37" s="233"/>
      <c r="CP37" s="233"/>
      <c r="CQ37" s="233"/>
      <c r="CR37" s="233"/>
      <c r="CS37" s="233"/>
      <c r="CT37" s="233"/>
      <c r="CU37" s="233"/>
      <c r="CV37" s="233"/>
      <c r="CW37" s="233"/>
      <c r="CX37" s="397"/>
      <c r="CY37" s="368" t="s">
        <v>1349</v>
      </c>
      <c r="CZ37" s="369"/>
      <c r="DA37" s="370"/>
      <c r="DB37" s="233" t="s">
        <v>2951</v>
      </c>
      <c r="DC37" s="233" t="s">
        <v>2951</v>
      </c>
      <c r="DD37" s="233" t="s">
        <v>2951</v>
      </c>
      <c r="DE37" s="233" t="s">
        <v>2952</v>
      </c>
      <c r="DF37" s="233" t="s">
        <v>2952</v>
      </c>
      <c r="DG37" s="233" t="s">
        <v>2952</v>
      </c>
      <c r="DH37" s="233" t="s">
        <v>2952</v>
      </c>
      <c r="DI37" s="233" t="s">
        <v>2952</v>
      </c>
      <c r="DJ37" s="233" t="s">
        <v>2952</v>
      </c>
      <c r="DK37" s="233" t="s">
        <v>2952</v>
      </c>
      <c r="DL37" s="233"/>
      <c r="DM37" s="233"/>
      <c r="DN37" s="233"/>
      <c r="DO37" s="233"/>
      <c r="DP37" s="233"/>
      <c r="DQ37" s="233"/>
      <c r="DR37" s="233"/>
      <c r="DS37" s="233"/>
      <c r="DT37" s="233"/>
      <c r="DU37" s="233"/>
      <c r="DV37" s="233"/>
      <c r="DW37" s="233"/>
      <c r="DX37" s="233"/>
      <c r="DY37" s="233"/>
      <c r="DZ37" s="233"/>
      <c r="EA37" s="233"/>
      <c r="EB37" s="233"/>
      <c r="EC37" s="233"/>
      <c r="ED37" s="233"/>
      <c r="EE37" s="397"/>
      <c r="EF37" s="368" t="s">
        <v>1349</v>
      </c>
      <c r="EG37" s="369"/>
      <c r="EH37" s="370"/>
      <c r="EI37" s="233" t="s">
        <v>2951</v>
      </c>
      <c r="EJ37" s="233" t="s">
        <v>2951</v>
      </c>
      <c r="EK37" s="233" t="s">
        <v>374</v>
      </c>
      <c r="EL37" s="233" t="s">
        <v>2951</v>
      </c>
      <c r="EM37" s="233" t="s">
        <v>2952</v>
      </c>
      <c r="EN37" s="233" t="s">
        <v>2952</v>
      </c>
      <c r="EO37" s="233"/>
      <c r="EP37" s="233"/>
      <c r="EQ37" s="233"/>
      <c r="ER37" s="233"/>
      <c r="ES37" s="233"/>
      <c r="ET37" s="233"/>
      <c r="EU37" s="233"/>
      <c r="EV37" s="233"/>
      <c r="EW37" s="233"/>
      <c r="EX37" s="233"/>
      <c r="EY37" s="233"/>
      <c r="EZ37" s="233"/>
      <c r="FA37" s="233"/>
      <c r="FB37" s="233"/>
      <c r="FC37" s="233"/>
      <c r="FD37" s="233"/>
      <c r="FE37" s="233"/>
      <c r="FF37" s="233"/>
      <c r="FG37" s="233"/>
      <c r="FH37" s="233"/>
      <c r="FI37" s="233"/>
      <c r="FJ37" s="233"/>
      <c r="FK37" s="233"/>
      <c r="FL37" s="491"/>
      <c r="FM37" s="368" t="s">
        <v>1349</v>
      </c>
      <c r="FN37" s="369"/>
      <c r="FO37" s="370"/>
      <c r="FP37" s="233" t="s">
        <v>2951</v>
      </c>
      <c r="FQ37" s="233" t="s">
        <v>2951</v>
      </c>
      <c r="FR37" s="233" t="s">
        <v>2951</v>
      </c>
      <c r="FS37" s="233" t="s">
        <v>2952</v>
      </c>
      <c r="FT37" s="233" t="s">
        <v>2951</v>
      </c>
      <c r="FU37" s="233" t="s">
        <v>2951</v>
      </c>
      <c r="FV37" s="233" t="s">
        <v>2951</v>
      </c>
      <c r="FW37" s="233" t="s">
        <v>2951</v>
      </c>
      <c r="FX37" s="233" t="s">
        <v>2951</v>
      </c>
      <c r="FY37" s="233" t="s">
        <v>2951</v>
      </c>
      <c r="FZ37" s="233" t="s">
        <v>2951</v>
      </c>
      <c r="GA37" s="233" t="s">
        <v>2951</v>
      </c>
      <c r="GB37" s="233" t="s">
        <v>2951</v>
      </c>
      <c r="GC37" s="233" t="s">
        <v>2951</v>
      </c>
      <c r="GD37" s="233" t="s">
        <v>2952</v>
      </c>
      <c r="GE37" s="233"/>
      <c r="GF37" s="233"/>
      <c r="GG37" s="233"/>
      <c r="GH37" s="233"/>
      <c r="GI37" s="233"/>
      <c r="GJ37" s="233"/>
      <c r="GK37" s="233"/>
      <c r="GL37" s="233"/>
      <c r="GM37" s="233"/>
      <c r="GN37" s="233"/>
      <c r="GO37" s="233"/>
      <c r="GP37" s="233"/>
      <c r="GQ37" s="233"/>
      <c r="GR37" s="233"/>
      <c r="GS37" s="397"/>
      <c r="GT37" s="368" t="s">
        <v>1349</v>
      </c>
      <c r="GU37" s="369"/>
      <c r="GV37" s="370"/>
      <c r="GW37" s="233"/>
      <c r="GX37" s="233"/>
      <c r="GY37" s="233"/>
      <c r="GZ37" s="233"/>
      <c r="HA37" s="233"/>
      <c r="HB37" s="233"/>
      <c r="HC37" s="233"/>
      <c r="HD37" s="233"/>
      <c r="HE37" s="233"/>
      <c r="HF37" s="233"/>
      <c r="HG37" s="233"/>
      <c r="HH37" s="233"/>
      <c r="HI37" s="233"/>
      <c r="HJ37" s="233"/>
      <c r="HK37" s="233"/>
      <c r="HL37" s="233"/>
      <c r="HM37" s="233"/>
      <c r="HN37" s="233"/>
      <c r="HO37" s="233"/>
      <c r="HP37" s="233"/>
      <c r="HQ37" s="233"/>
      <c r="HR37" s="233"/>
      <c r="HS37" s="233"/>
      <c r="HT37" s="233"/>
      <c r="HU37" s="233"/>
      <c r="HV37" s="233"/>
      <c r="HW37" s="233"/>
      <c r="HX37" s="233"/>
      <c r="HY37" s="233"/>
      <c r="HZ37" s="397"/>
    </row>
    <row r="38" spans="1:234" ht="15" customHeight="1" thickBot="1">
      <c r="A38" s="405" t="s">
        <v>3568</v>
      </c>
      <c r="B38" s="406"/>
      <c r="C38" s="406"/>
      <c r="D38" s="132" t="s">
        <v>632</v>
      </c>
      <c r="E38" s="72" t="s">
        <v>632</v>
      </c>
      <c r="F38" s="72" t="s">
        <v>632</v>
      </c>
      <c r="G38" s="72" t="s">
        <v>632</v>
      </c>
      <c r="H38" s="72" t="s">
        <v>632</v>
      </c>
      <c r="I38" s="72" t="s">
        <v>632</v>
      </c>
      <c r="J38" s="72" t="s">
        <v>632</v>
      </c>
      <c r="K38" s="72" t="s">
        <v>632</v>
      </c>
      <c r="L38" s="72" t="s">
        <v>632</v>
      </c>
      <c r="M38" s="72" t="s">
        <v>632</v>
      </c>
      <c r="N38" s="72" t="s">
        <v>632</v>
      </c>
      <c r="O38" s="72" t="s">
        <v>632</v>
      </c>
      <c r="P38" s="72" t="s">
        <v>632</v>
      </c>
      <c r="Q38" s="72" t="s">
        <v>632</v>
      </c>
      <c r="R38" s="72" t="s">
        <v>632</v>
      </c>
      <c r="S38" s="72" t="s">
        <v>632</v>
      </c>
      <c r="T38" s="73" t="s">
        <v>632</v>
      </c>
      <c r="U38" s="73" t="s">
        <v>632</v>
      </c>
      <c r="V38" s="73" t="s">
        <v>632</v>
      </c>
      <c r="W38" s="73" t="s">
        <v>632</v>
      </c>
      <c r="X38" s="73" t="s">
        <v>632</v>
      </c>
      <c r="Y38" s="73" t="s">
        <v>632</v>
      </c>
      <c r="Z38" s="73" t="s">
        <v>632</v>
      </c>
      <c r="AA38" s="73" t="s">
        <v>632</v>
      </c>
      <c r="AB38" s="72" t="s">
        <v>632</v>
      </c>
      <c r="AC38" s="73" t="s">
        <v>632</v>
      </c>
      <c r="AD38" s="73" t="s">
        <v>632</v>
      </c>
      <c r="AE38" s="73" t="s">
        <v>632</v>
      </c>
      <c r="AF38" s="73" t="s">
        <v>632</v>
      </c>
      <c r="AG38" s="73" t="s">
        <v>632</v>
      </c>
      <c r="AH38" s="73" t="s">
        <v>632</v>
      </c>
      <c r="AI38" s="73" t="s">
        <v>632</v>
      </c>
      <c r="AJ38" s="5" t="s">
        <v>144</v>
      </c>
      <c r="AK38" s="76" t="s">
        <v>632</v>
      </c>
      <c r="AL38" s="72" t="s">
        <v>632</v>
      </c>
      <c r="AM38" s="72" t="s">
        <v>632</v>
      </c>
      <c r="AN38" s="72" t="s">
        <v>632</v>
      </c>
      <c r="AO38" s="72" t="s">
        <v>632</v>
      </c>
      <c r="AP38" s="72" t="s">
        <v>632</v>
      </c>
      <c r="AQ38" s="72" t="s">
        <v>632</v>
      </c>
      <c r="AR38" s="72" t="s">
        <v>632</v>
      </c>
      <c r="AS38" s="72" t="s">
        <v>632</v>
      </c>
      <c r="AT38" s="72" t="s">
        <v>632</v>
      </c>
      <c r="AU38" s="72" t="s">
        <v>632</v>
      </c>
      <c r="AV38" s="72" t="s">
        <v>632</v>
      </c>
      <c r="AW38" s="72" t="s">
        <v>632</v>
      </c>
      <c r="AX38" s="72" t="s">
        <v>632</v>
      </c>
      <c r="AY38" s="72" t="s">
        <v>632</v>
      </c>
      <c r="AZ38" s="72" t="s">
        <v>632</v>
      </c>
      <c r="BA38" s="73" t="s">
        <v>632</v>
      </c>
      <c r="BB38" s="73" t="s">
        <v>632</v>
      </c>
      <c r="BC38" s="73" t="s">
        <v>632</v>
      </c>
      <c r="BD38" s="73" t="s">
        <v>632</v>
      </c>
      <c r="BE38" s="73" t="s">
        <v>632</v>
      </c>
      <c r="BF38" s="73" t="s">
        <v>632</v>
      </c>
      <c r="BG38" s="73" t="s">
        <v>632</v>
      </c>
      <c r="BH38" s="73" t="s">
        <v>632</v>
      </c>
      <c r="BI38" s="72" t="s">
        <v>632</v>
      </c>
      <c r="BJ38" s="73" t="s">
        <v>632</v>
      </c>
      <c r="BK38" s="73" t="s">
        <v>632</v>
      </c>
      <c r="BL38" s="73" t="s">
        <v>632</v>
      </c>
      <c r="BM38" s="73" t="s">
        <v>632</v>
      </c>
      <c r="BN38" s="73" t="s">
        <v>632</v>
      </c>
      <c r="BO38" s="73" t="s">
        <v>632</v>
      </c>
      <c r="BP38" s="73" t="s">
        <v>632</v>
      </c>
      <c r="BQ38" s="5" t="s">
        <v>144</v>
      </c>
      <c r="BR38" s="76" t="s">
        <v>632</v>
      </c>
      <c r="BS38" s="72" t="s">
        <v>632</v>
      </c>
      <c r="BT38" s="72" t="s">
        <v>632</v>
      </c>
      <c r="BU38" s="72" t="s">
        <v>632</v>
      </c>
      <c r="BV38" s="72" t="s">
        <v>632</v>
      </c>
      <c r="BW38" s="72" t="s">
        <v>632</v>
      </c>
      <c r="BX38" s="72" t="s">
        <v>632</v>
      </c>
      <c r="BY38" s="72" t="s">
        <v>632</v>
      </c>
      <c r="BZ38" s="72" t="s">
        <v>632</v>
      </c>
      <c r="CA38" s="72" t="s">
        <v>632</v>
      </c>
      <c r="CB38" s="72" t="s">
        <v>632</v>
      </c>
      <c r="CC38" s="72" t="s">
        <v>632</v>
      </c>
      <c r="CD38" s="72" t="s">
        <v>632</v>
      </c>
      <c r="CE38" s="72" t="s">
        <v>632</v>
      </c>
      <c r="CF38" s="72" t="s">
        <v>632</v>
      </c>
      <c r="CG38" s="72" t="s">
        <v>632</v>
      </c>
      <c r="CH38" s="73" t="s">
        <v>632</v>
      </c>
      <c r="CI38" s="73" t="s">
        <v>632</v>
      </c>
      <c r="CJ38" s="73" t="s">
        <v>632</v>
      </c>
      <c r="CK38" s="73" t="s">
        <v>632</v>
      </c>
      <c r="CL38" s="73" t="s">
        <v>632</v>
      </c>
      <c r="CM38" s="73" t="s">
        <v>632</v>
      </c>
      <c r="CN38" s="73" t="s">
        <v>632</v>
      </c>
      <c r="CO38" s="73" t="s">
        <v>632</v>
      </c>
      <c r="CP38" s="72" t="s">
        <v>632</v>
      </c>
      <c r="CQ38" s="73" t="s">
        <v>632</v>
      </c>
      <c r="CR38" s="73" t="s">
        <v>632</v>
      </c>
      <c r="CS38" s="73" t="s">
        <v>632</v>
      </c>
      <c r="CT38" s="73" t="s">
        <v>632</v>
      </c>
      <c r="CU38" s="73" t="s">
        <v>632</v>
      </c>
      <c r="CV38" s="73" t="s">
        <v>632</v>
      </c>
      <c r="CW38" s="73" t="s">
        <v>632</v>
      </c>
      <c r="CX38" s="5" t="s">
        <v>144</v>
      </c>
      <c r="CY38" s="76" t="s">
        <v>632</v>
      </c>
      <c r="CZ38" s="72" t="s">
        <v>632</v>
      </c>
      <c r="DA38" s="72" t="s">
        <v>632</v>
      </c>
      <c r="DB38" s="72" t="s">
        <v>632</v>
      </c>
      <c r="DC38" s="72" t="s">
        <v>632</v>
      </c>
      <c r="DD38" s="72" t="s">
        <v>632</v>
      </c>
      <c r="DE38" s="72" t="s">
        <v>632</v>
      </c>
      <c r="DF38" s="72" t="s">
        <v>632</v>
      </c>
      <c r="DG38" s="72" t="s">
        <v>632</v>
      </c>
      <c r="DH38" s="72" t="s">
        <v>632</v>
      </c>
      <c r="DI38" s="72" t="s">
        <v>632</v>
      </c>
      <c r="DJ38" s="72" t="s">
        <v>632</v>
      </c>
      <c r="DK38" s="72" t="s">
        <v>632</v>
      </c>
      <c r="DL38" s="72" t="s">
        <v>632</v>
      </c>
      <c r="DM38" s="72" t="s">
        <v>632</v>
      </c>
      <c r="DN38" s="72" t="s">
        <v>632</v>
      </c>
      <c r="DO38" s="73" t="s">
        <v>632</v>
      </c>
      <c r="DP38" s="73" t="s">
        <v>632</v>
      </c>
      <c r="DQ38" s="73" t="s">
        <v>632</v>
      </c>
      <c r="DR38" s="73" t="s">
        <v>632</v>
      </c>
      <c r="DS38" s="73" t="s">
        <v>632</v>
      </c>
      <c r="DT38" s="73" t="s">
        <v>632</v>
      </c>
      <c r="DU38" s="73" t="s">
        <v>632</v>
      </c>
      <c r="DV38" s="73" t="s">
        <v>632</v>
      </c>
      <c r="DW38" s="72" t="s">
        <v>632</v>
      </c>
      <c r="DX38" s="73" t="s">
        <v>632</v>
      </c>
      <c r="DY38" s="73" t="s">
        <v>632</v>
      </c>
      <c r="DZ38" s="73" t="s">
        <v>632</v>
      </c>
      <c r="EA38" s="73" t="s">
        <v>632</v>
      </c>
      <c r="EB38" s="73" t="s">
        <v>632</v>
      </c>
      <c r="EC38" s="73" t="s">
        <v>632</v>
      </c>
      <c r="ED38" s="73" t="s">
        <v>632</v>
      </c>
      <c r="EE38" s="5" t="s">
        <v>144</v>
      </c>
      <c r="EF38" s="76" t="s">
        <v>632</v>
      </c>
      <c r="EG38" s="72" t="s">
        <v>632</v>
      </c>
      <c r="EH38" s="72" t="s">
        <v>632</v>
      </c>
      <c r="EI38" s="72" t="s">
        <v>632</v>
      </c>
      <c r="EJ38" s="72" t="s">
        <v>632</v>
      </c>
      <c r="EK38" s="72" t="s">
        <v>632</v>
      </c>
      <c r="EL38" s="72" t="s">
        <v>632</v>
      </c>
      <c r="EM38" s="72" t="s">
        <v>632</v>
      </c>
      <c r="EN38" s="72" t="s">
        <v>632</v>
      </c>
      <c r="EO38" s="72" t="s">
        <v>632</v>
      </c>
      <c r="EP38" s="72" t="s">
        <v>632</v>
      </c>
      <c r="EQ38" s="72" t="s">
        <v>632</v>
      </c>
      <c r="ER38" s="72" t="s">
        <v>632</v>
      </c>
      <c r="ES38" s="72" t="s">
        <v>632</v>
      </c>
      <c r="ET38" s="72" t="s">
        <v>632</v>
      </c>
      <c r="EU38" s="72" t="s">
        <v>632</v>
      </c>
      <c r="EV38" s="73" t="s">
        <v>632</v>
      </c>
      <c r="EW38" s="73" t="s">
        <v>632</v>
      </c>
      <c r="EX38" s="73" t="s">
        <v>632</v>
      </c>
      <c r="EY38" s="73" t="s">
        <v>632</v>
      </c>
      <c r="EZ38" s="73" t="s">
        <v>632</v>
      </c>
      <c r="FA38" s="73" t="s">
        <v>632</v>
      </c>
      <c r="FB38" s="73" t="s">
        <v>632</v>
      </c>
      <c r="FC38" s="73" t="s">
        <v>632</v>
      </c>
      <c r="FD38" s="72" t="s">
        <v>632</v>
      </c>
      <c r="FE38" s="73" t="s">
        <v>632</v>
      </c>
      <c r="FF38" s="73" t="s">
        <v>632</v>
      </c>
      <c r="FG38" s="73" t="s">
        <v>632</v>
      </c>
      <c r="FH38" s="73" t="s">
        <v>632</v>
      </c>
      <c r="FI38" s="73" t="s">
        <v>632</v>
      </c>
      <c r="FJ38" s="73" t="s">
        <v>632</v>
      </c>
      <c r="FK38" s="73" t="s">
        <v>632</v>
      </c>
      <c r="FL38" s="5" t="s">
        <v>144</v>
      </c>
      <c r="FM38" s="76" t="s">
        <v>632</v>
      </c>
      <c r="FN38" s="72" t="s">
        <v>632</v>
      </c>
      <c r="FO38" s="72" t="s">
        <v>632</v>
      </c>
      <c r="FP38" s="72" t="s">
        <v>632</v>
      </c>
      <c r="FQ38" s="72" t="s">
        <v>632</v>
      </c>
      <c r="FR38" s="72" t="s">
        <v>632</v>
      </c>
      <c r="FS38" s="72" t="s">
        <v>632</v>
      </c>
      <c r="FT38" s="72" t="s">
        <v>632</v>
      </c>
      <c r="FU38" s="72" t="s">
        <v>632</v>
      </c>
      <c r="FV38" s="72" t="s">
        <v>632</v>
      </c>
      <c r="FW38" s="72" t="s">
        <v>632</v>
      </c>
      <c r="FX38" s="72" t="s">
        <v>632</v>
      </c>
      <c r="FY38" s="72" t="s">
        <v>632</v>
      </c>
      <c r="FZ38" s="72" t="s">
        <v>632</v>
      </c>
      <c r="GA38" s="72" t="s">
        <v>632</v>
      </c>
      <c r="GB38" s="72" t="s">
        <v>632</v>
      </c>
      <c r="GC38" s="73" t="s">
        <v>632</v>
      </c>
      <c r="GD38" s="73" t="s">
        <v>632</v>
      </c>
      <c r="GE38" s="73" t="s">
        <v>632</v>
      </c>
      <c r="GF38" s="73" t="s">
        <v>632</v>
      </c>
      <c r="GG38" s="73" t="s">
        <v>632</v>
      </c>
      <c r="GH38" s="73" t="s">
        <v>632</v>
      </c>
      <c r="GI38" s="73" t="s">
        <v>632</v>
      </c>
      <c r="GJ38" s="73" t="s">
        <v>632</v>
      </c>
      <c r="GK38" s="72" t="s">
        <v>632</v>
      </c>
      <c r="GL38" s="73" t="s">
        <v>632</v>
      </c>
      <c r="GM38" s="73" t="s">
        <v>632</v>
      </c>
      <c r="GN38" s="73" t="s">
        <v>632</v>
      </c>
      <c r="GO38" s="73" t="s">
        <v>632</v>
      </c>
      <c r="GP38" s="73" t="s">
        <v>632</v>
      </c>
      <c r="GQ38" s="73" t="s">
        <v>632</v>
      </c>
      <c r="GR38" s="73" t="s">
        <v>632</v>
      </c>
      <c r="GS38" s="5" t="s">
        <v>144</v>
      </c>
      <c r="GT38" s="76" t="s">
        <v>632</v>
      </c>
      <c r="GU38" s="72" t="s">
        <v>632</v>
      </c>
      <c r="GV38" s="72" t="s">
        <v>632</v>
      </c>
      <c r="GW38" s="72" t="s">
        <v>632</v>
      </c>
      <c r="GX38" s="72" t="s">
        <v>632</v>
      </c>
      <c r="GY38" s="72" t="s">
        <v>632</v>
      </c>
      <c r="GZ38" s="72" t="s">
        <v>632</v>
      </c>
      <c r="HA38" s="72" t="s">
        <v>632</v>
      </c>
      <c r="HB38" s="72" t="s">
        <v>632</v>
      </c>
      <c r="HC38" s="72" t="s">
        <v>632</v>
      </c>
      <c r="HD38" s="72" t="s">
        <v>632</v>
      </c>
      <c r="HE38" s="72" t="s">
        <v>632</v>
      </c>
      <c r="HF38" s="72" t="s">
        <v>632</v>
      </c>
      <c r="HG38" s="72" t="s">
        <v>632</v>
      </c>
      <c r="HH38" s="72" t="s">
        <v>632</v>
      </c>
      <c r="HI38" s="72" t="s">
        <v>632</v>
      </c>
      <c r="HJ38" s="73" t="s">
        <v>632</v>
      </c>
      <c r="HK38" s="73" t="s">
        <v>632</v>
      </c>
      <c r="HL38" s="73" t="s">
        <v>632</v>
      </c>
      <c r="HM38" s="73" t="s">
        <v>632</v>
      </c>
      <c r="HN38" s="73" t="s">
        <v>632</v>
      </c>
      <c r="HO38" s="73" t="s">
        <v>632</v>
      </c>
      <c r="HP38" s="73" t="s">
        <v>632</v>
      </c>
      <c r="HQ38" s="73" t="s">
        <v>632</v>
      </c>
      <c r="HR38" s="72" t="s">
        <v>632</v>
      </c>
      <c r="HS38" s="73" t="s">
        <v>632</v>
      </c>
      <c r="HT38" s="73" t="s">
        <v>632</v>
      </c>
      <c r="HU38" s="73" t="s">
        <v>632</v>
      </c>
      <c r="HV38" s="73" t="s">
        <v>632</v>
      </c>
      <c r="HW38" s="73" t="s">
        <v>632</v>
      </c>
      <c r="HX38" s="73" t="s">
        <v>632</v>
      </c>
      <c r="HY38" s="73" t="s">
        <v>632</v>
      </c>
      <c r="HZ38" s="5" t="s">
        <v>144</v>
      </c>
    </row>
    <row r="39" spans="1:234" ht="15" customHeight="1">
      <c r="A39" s="439" t="s">
        <v>683</v>
      </c>
      <c r="B39" s="90" t="s">
        <v>673</v>
      </c>
      <c r="C39" s="120">
        <v>40908</v>
      </c>
      <c r="D39" s="202"/>
      <c r="E39" s="211"/>
      <c r="F39" s="211"/>
      <c r="G39" s="211"/>
      <c r="H39" s="211"/>
      <c r="I39" s="211"/>
      <c r="J39" s="211"/>
      <c r="K39" s="211"/>
      <c r="L39" s="211"/>
      <c r="M39" s="211"/>
      <c r="N39" s="211"/>
      <c r="O39" s="211"/>
      <c r="P39" s="211"/>
      <c r="Q39" s="211"/>
      <c r="R39" s="211"/>
      <c r="S39" s="211"/>
      <c r="T39" s="211"/>
      <c r="U39" s="211"/>
      <c r="V39" s="211"/>
      <c r="W39" s="211"/>
      <c r="X39" s="211"/>
      <c r="Y39" s="211"/>
      <c r="Z39" s="211"/>
      <c r="AA39" s="220"/>
      <c r="AB39" s="211"/>
      <c r="AC39" s="211"/>
      <c r="AD39" s="211"/>
      <c r="AE39" s="211"/>
      <c r="AF39" s="211"/>
      <c r="AG39" s="211"/>
      <c r="AH39" s="211"/>
      <c r="AI39" s="211"/>
      <c r="AJ39" s="79">
        <f t="shared" ref="AJ39:AJ79" si="0">(IF(ISBLANK(G39),0,G39-$G$34)+IF(ISBLANK(H39),0,H39-$H$34)+IF(ISBLANK(I39),0,I39-$I$34)+IF(ISBLANK(J39),0,J39-$J$34)+IF(ISBLANK(K39),0,K39-$K$34)+IF(ISBLANK(L39),0,L39-$L$34)+IF(ISBLANK(M39),0,M39-$M$34)+IF(ISBLANK(N39),0,N39-$N$34)+IF(ISBLANK(O39),0,O39-$O$34)+IF(ISBLANK(P39),0,P39-$P$34)+IF(ISBLANK(Q39),0,Q39-$Q$34)+IF(ISBLANK(R39),0,R39-$R$34)+IF(ISBLANK(S39),0,S39-$S$34)+IF(ISBLANK(T39),0,T39-$T$34)+IF(ISBLANK(U39),0,U39-$U$34)+IF(ISBLANK(V39),0,V39-$V$34)+IF(ISBLANK(W39),0,W39-$W$34)+IF(ISBLANK(X39),0,X39-$X$34)+IF(ISBLANK(Y39),0,Y39-$Y$34)+IF(ISBLANK(Z39),0,Z39-$Z$34)+IF(ISBLANK(AA39),0,AA39-$AA$34)+IF(ISBLANK(AB39),0,AB39-$AB$34)+IF(ISBLANK(AC39),0,AC39-$AC$34)+IF(ISBLANK(AD39),0,AD39-$AD$34)+IF(ISBLANK(AE39),0,AE39-$AE$34)+IF(ISBLANK(AF39),0,AF39-$AF$34)+IF(ISBLANK(AG39),0,AG39-$AG$34)+IF(ISBLANK(AH39),0,AH39-$AH$34)+IF(ISBLANK(AI39),0,AI39-$AI$34))/30</f>
        <v>0</v>
      </c>
      <c r="AK39" s="75"/>
      <c r="AL39" s="75"/>
      <c r="AM39" s="75"/>
      <c r="AN39" s="75"/>
      <c r="AO39" s="75"/>
      <c r="AP39" s="75"/>
      <c r="AQ39" s="75"/>
      <c r="AR39" s="75"/>
      <c r="AS39" s="75"/>
      <c r="AT39" s="75"/>
      <c r="AU39" s="75"/>
      <c r="AV39" s="75"/>
      <c r="AW39" s="75"/>
      <c r="AX39" s="75"/>
      <c r="AY39" s="75"/>
      <c r="AZ39" s="75"/>
      <c r="BA39" s="75"/>
      <c r="BB39" s="75"/>
      <c r="BC39" s="75"/>
      <c r="BD39" s="75"/>
      <c r="BE39" s="75"/>
      <c r="BF39" s="75"/>
      <c r="BG39" s="75"/>
      <c r="BH39" s="75"/>
      <c r="BI39" s="75"/>
      <c r="BJ39" s="75"/>
      <c r="BK39" s="75"/>
      <c r="BL39" s="75"/>
      <c r="BM39" s="75"/>
      <c r="BN39" s="75"/>
      <c r="BO39" s="75"/>
      <c r="BP39" s="75"/>
      <c r="BQ39" s="79">
        <f t="shared" ref="BQ39:BQ79" si="1">(IF(ISBLANK(AN39),0,AN39-$AN$34)+IF(ISBLANK(AO39),0,AO39-$AO$34)+IF(ISBLANK(AP39),0,AP39-$AP$34)+IF(ISBLANK(AQ39),0,AQ39-$AQ$34)+IF(ISBLANK(AR39),0,AR39-$AR$34)+IF(ISBLANK(AS39),0,AS39-$AS$34)+IF(ISBLANK(AT39),0,AT39-$AT$34)+IF(ISBLANK(AU39),0,AU39-$AU$34)+IF(ISBLANK(AV39),0,AV39-$AV$34)+IF(ISBLANK(AW39),0,AW39-$AW$34)+IF(ISBLANK(AX39),0,AX39-$AX$34)+IF(ISBLANK(AY39),0,AY39-$AY$34)+IF(ISBLANK(AZ39),0,AZ39-$AZ$34)+IF(ISBLANK(BA39),0,BA39-$BA$34)+IF(ISBLANK(BB39),0,BB39-$BB$34)+IF(ISBLANK(BC39),0,BC39-$BC$34)+IF(ISBLANK(BD39),0,BD39-$BD$34)+IF(ISBLANK(BE39),0,BE39-$BE$34)+IF(ISBLANK(BF39),0,BF39-$BF$34)+IF(ISBLANK(BG39),0,BG39-$BG$34)+IF(ISBLANK(BH39),0,BH39-$BH$34)+IF(ISBLANK(BI39),0,BI39-$BI$34)+IF(ISBLANK(BJ39),0,BJ39-$BJ$34)+IF(ISBLANK(BK39),0,BK39-$BK$34)+IF(ISBLANK(BL39),0,BL39-$BL$34)+IF(ISBLANK(BM39),0,BM39-$BM$34)+IF(ISBLANK(BN39),0,BN39-$BN$34)+IF(ISBLANK(BO39),0,BO39-$BO$34)+IF(ISBLANK(BP39),0,BP39-$BP$34))/30</f>
        <v>0</v>
      </c>
      <c r="BR39" s="75"/>
      <c r="BS39" s="75"/>
      <c r="BT39" s="75"/>
      <c r="BU39" s="75"/>
      <c r="BV39" s="75"/>
      <c r="BW39" s="75"/>
      <c r="BX39" s="75"/>
      <c r="BY39" s="75"/>
      <c r="BZ39" s="75"/>
      <c r="CA39" s="75"/>
      <c r="CB39" s="75"/>
      <c r="CC39" s="75"/>
      <c r="CD39" s="75"/>
      <c r="CE39" s="75"/>
      <c r="CF39" s="75"/>
      <c r="CG39" s="75"/>
      <c r="CH39" s="75"/>
      <c r="CI39" s="75"/>
      <c r="CJ39" s="75"/>
      <c r="CK39" s="75"/>
      <c r="CL39" s="75"/>
      <c r="CM39" s="75"/>
      <c r="CN39" s="75"/>
      <c r="CO39" s="75"/>
      <c r="CP39" s="75"/>
      <c r="CQ39" s="75"/>
      <c r="CR39" s="75"/>
      <c r="CS39" s="75"/>
      <c r="CT39" s="75"/>
      <c r="CU39" s="75"/>
      <c r="CV39" s="75"/>
      <c r="CW39" s="75"/>
      <c r="CX39" s="79">
        <f t="shared" ref="CX39:CX79" si="2">(IF(ISBLANK(BU39),0,BU39-$BU$34)+IF(ISBLANK(BV39),0,BV39-$BV$34)+IF(ISBLANK(BW39),0,BW39-$BW$34)+IF(ISBLANK(BX39),0,BX39-$BX$34)+IF(ISBLANK(BY39),0,BY39-$BY$34)+IF(ISBLANK(BZ39),0,BZ39-$BZ$34)+IF(ISBLANK(CA39),0,CA39-$CA$34)+IF(ISBLANK(CB39),0,CB39-$CB$34)+IF(ISBLANK(CC39),0,CC39-$CC$34)+IF(ISBLANK(CD39),0,CD39-$CD$34)+IF(ISBLANK(CE39),0,CE39-$CE$34)+IF(ISBLANK(CF39),0,CF39-$CF$34)+IF(ISBLANK(CG39),0,CG39-$CG$34)+IF(ISBLANK(CH39),0,CH39-$CH$34)+IF(ISBLANK(CI39),0,CI39-$CI$34)+IF(ISBLANK(CJ39),0,CJ39-$CJ$34)+IF(ISBLANK(CK39),0,CK39-$CK$34)+IF(ISBLANK(CL39),0,CL39-$CL$34)+IF(ISBLANK(CM39),0,CM39-$CM$34)+IF(ISBLANK(CN39),0,CN39-$CN$34)+IF(ISBLANK(CO39),0,CO39-$CO$34)+IF(ISBLANK(CP39),0,CP39-$CP$34)+IF(ISBLANK(CQ39),0,CQ39-$CQ$34)+IF(ISBLANK(CR39),0,CR39-$CR$34)+IF(ISBLANK(CS39),0,CS39-$CS$34)+IF(ISBLANK(CT39),0,CT39-$CT$34)+IF(ISBLANK(CU39),0,CU39-$CU$34)+IF(ISBLANK(CV39),0,CV39-$CV$34)+IF(ISBLANK(CW39),0,CW39-$CW$34))/30</f>
        <v>0</v>
      </c>
      <c r="CY39" s="75"/>
      <c r="CZ39" s="75"/>
      <c r="DA39" s="75"/>
      <c r="DB39" s="75"/>
      <c r="DC39" s="75"/>
      <c r="DD39" s="75"/>
      <c r="DE39" s="75"/>
      <c r="DF39" s="75"/>
      <c r="DG39" s="75"/>
      <c r="DH39" s="75"/>
      <c r="DI39" s="75"/>
      <c r="DJ39" s="75"/>
      <c r="DK39" s="75"/>
      <c r="DL39" s="75"/>
      <c r="DM39" s="75"/>
      <c r="DN39" s="75"/>
      <c r="DO39" s="75"/>
      <c r="DP39" s="75"/>
      <c r="DQ39" s="75"/>
      <c r="DR39" s="75"/>
      <c r="DS39" s="75"/>
      <c r="DT39" s="75"/>
      <c r="DU39" s="75"/>
      <c r="DV39" s="75"/>
      <c r="DW39" s="75"/>
      <c r="DX39" s="75"/>
      <c r="DY39" s="75"/>
      <c r="DZ39" s="75"/>
      <c r="EA39" s="75"/>
      <c r="EB39" s="75"/>
      <c r="EC39" s="75"/>
      <c r="ED39" s="75"/>
      <c r="EE39" s="79">
        <f t="shared" ref="EE39:EE79" si="3">(IF(ISBLANK(DB39),0,DB39-$DB$34)+IF(ISBLANK(DC39),0,DC39-$DC$34)+IF(ISBLANK(DD39),0,DD39-$DD$34)+IF(ISBLANK(DE39),0,DE39-$DE$34)+IF(ISBLANK(DF39),0,DF39-$DF$34)+IF(ISBLANK(DG39),0,DG39-$DG$34)+IF(ISBLANK(DH39),0,DH39-$DH$34)+IF(ISBLANK(DI39),0,DI39-$DI$34)+IF(ISBLANK(DJ39),0,DJ39-$DJ$34)+IF(ISBLANK(DK39),0,DK39-$DK$34)+IF(ISBLANK(DL39),0,DL39-$DL$34)+IF(ISBLANK(DM39),0,DM39-$DM$34)+IF(ISBLANK(DN39),0,DN39-$DN$34)+IF(ISBLANK(DO39),0,DO39-$DO$34)+IF(ISBLANK(DP39),0,DP39-$DP$34)+IF(ISBLANK(DQ39),0,DQ39-$DQ$34)+IF(ISBLANK(DR39),0,DR39-$DR$34)+IF(ISBLANK(DS39),0,DS39-$DS$34)+IF(ISBLANK(DT39),0,DT39-$DT$34)+IF(ISBLANK(DU39),0,DU39-$DU$34)+IF(ISBLANK(DV39),0,DV39-$DV$34)+IF(ISBLANK(DW39),0,DW39-$DW$34)+IF(ISBLANK(DX39),0,DX39-$DX$34)+IF(ISBLANK(DY39),0,DY39-$DY$34)+IF(ISBLANK(DZ39),0,DZ39-$DZ$34)+IF(ISBLANK(EA39),0,EA39-$EA$34)+IF(ISBLANK(EB39),0,EB39-$EB$34)+IF(ISBLANK(EC39),0,EC39-$EC$34)+IF(ISBLANK(ED39),0,ED39-$ED$34))/30</f>
        <v>0</v>
      </c>
      <c r="EF39" s="75"/>
      <c r="EG39" s="75"/>
      <c r="EH39" s="75"/>
      <c r="EI39" s="75"/>
      <c r="EJ39" s="75"/>
      <c r="EK39" s="75"/>
      <c r="EL39" s="75"/>
      <c r="EM39" s="75"/>
      <c r="EN39" s="75"/>
      <c r="EO39" s="75"/>
      <c r="EP39" s="75"/>
      <c r="EQ39" s="75"/>
      <c r="ER39" s="75"/>
      <c r="ES39" s="75"/>
      <c r="ET39" s="75"/>
      <c r="EU39" s="75"/>
      <c r="EV39" s="75"/>
      <c r="EW39" s="75"/>
      <c r="EX39" s="75"/>
      <c r="EY39" s="75"/>
      <c r="EZ39" s="75"/>
      <c r="FA39" s="75"/>
      <c r="FB39" s="75"/>
      <c r="FC39" s="75"/>
      <c r="FD39" s="75"/>
      <c r="FE39" s="75"/>
      <c r="FF39" s="75"/>
      <c r="FG39" s="75"/>
      <c r="FH39" s="75"/>
      <c r="FI39" s="75"/>
      <c r="FJ39" s="75"/>
      <c r="FK39" s="75"/>
      <c r="FL39" s="79">
        <f t="shared" ref="FL39:FL79" si="4">(IF(ISBLANK(EI39),0,EI39-$EI$34)+IF(ISBLANK(EJ39),0,EJ39-$EJ$34)+IF(ISBLANK(EK39),0,EK39-$EK$34)+IF(ISBLANK(EL39),0,EL39-$EL$34)+IF(ISBLANK(EM39),0,EM39-$EM$34)+IF(ISBLANK(EN39),0,EN39-$EN$34)+IF(ISBLANK(EO39),0,EO39-$EO$34)+IF(ISBLANK(EP39),0,EP39-$EP$34)+IF(ISBLANK(EQ39),0,EQ39-$EQ$34)+IF(ISBLANK(ER39),0,ER39-$ER$34)+IF(ISBLANK(ES39),0,ES39-$ES$34)+IF(ISBLANK(ET39),0,ET39-$ET$34)+IF(ISBLANK(EU39),0,EU39-$EU$34)+IF(ISBLANK(EV39),0,EV39-$EV$34)+IF(ISBLANK(EW39),0,EW39-$EW$34)+IF(ISBLANK(EX39),0,EX39-$EX$34)+IF(ISBLANK(EY39),0,EY39-$EY$34)+IF(ISBLANK(EZ39),0,EZ39-$EZ$34)+IF(ISBLANK(FA39),0,FA39-$FA$34)+IF(ISBLANK(FB39),0,FB39-$FB$34)+IF(ISBLANK(FC39),0,FC39-$FC$34)+IF(ISBLANK(FD39),0,FD39-$FD$34)+IF(ISBLANK(FE39),0,FE39-$FE$34)+IF(ISBLANK(FF39),0,FF39-$FF$34)+IF(ISBLANK(FG39),0,FG39-$FG$34)+IF(ISBLANK(FH39),0,FH39-$FH$34)+IF(ISBLANK(FI39),0,FI39-$FI$34)+IF(ISBLANK(FJ39),0,FJ39-$FJ$34)+IF(ISBLANK(FK39),0,FK39-$FK$34))/30</f>
        <v>0</v>
      </c>
      <c r="FM39" s="75"/>
      <c r="FN39" s="75"/>
      <c r="FO39" s="75"/>
      <c r="FP39" s="75"/>
      <c r="FQ39" s="75"/>
      <c r="FR39" s="75"/>
      <c r="FS39" s="75"/>
      <c r="FT39" s="75"/>
      <c r="FU39" s="75"/>
      <c r="FV39" s="75"/>
      <c r="FW39" s="75"/>
      <c r="FX39" s="75"/>
      <c r="FY39" s="75"/>
      <c r="FZ39" s="75"/>
      <c r="GA39" s="75"/>
      <c r="GB39" s="75"/>
      <c r="GC39" s="75"/>
      <c r="GD39" s="75"/>
      <c r="GE39" s="75"/>
      <c r="GF39" s="75"/>
      <c r="GG39" s="75"/>
      <c r="GH39" s="75"/>
      <c r="GI39" s="75"/>
      <c r="GJ39" s="75"/>
      <c r="GK39" s="75"/>
      <c r="GL39" s="75"/>
      <c r="GM39" s="75"/>
      <c r="GN39" s="75"/>
      <c r="GO39" s="75"/>
      <c r="GP39" s="75"/>
      <c r="GQ39" s="75"/>
      <c r="GR39" s="75"/>
      <c r="GS39" s="79">
        <f t="shared" ref="GS39:GS79" si="5">(IF(ISBLANK(FP39),0,FP39-$FP$34)+IF(ISBLANK(FQ39),0,FQ39-$FQ$34)+IF(ISBLANK(FR39),0,FR39-$FR$34)+IF(ISBLANK(FS39),0,FS39-$FS$34)+IF(ISBLANK(FT39),0,FT39-$FT$34)+IF(ISBLANK(FU39),0,FU39-$FU$34)+IF(ISBLANK(FV39),0,FV39-$FV$34)+IF(ISBLANK(FW39),0,FW39-$FW$34)+IF(ISBLANK(FX39),0,FX39-$FX$34)+IF(ISBLANK(FY39),0,FY39-$FY$34)+IF(ISBLANK(FZ39),0,FZ39-$FZ$34)+IF(ISBLANK(GA39),0,GA39-$GA$34)+IF(ISBLANK(GB39),0,GB39-$GB$34)+IF(ISBLANK(GC39),0,GC39-$GC$34)+IF(ISBLANK(GD39),0,GD39-$GD$34)+IF(ISBLANK(GE39),0,GE39-$GE$34)+IF(ISBLANK(GF39),0,GF39-$GF$34)+IF(ISBLANK(GG39),0,GG39-$GG$34)+IF(ISBLANK(GH39),0,GH39-$GH$34)+IF(ISBLANK(GI39),0,GI39-$GI$34)+IF(ISBLANK(GJ39),0,GJ39-$GJ$34)+IF(ISBLANK(GK39),0,GK39-$GK$34)+IF(ISBLANK(GL39),0,GL39-$GL$34)+IF(ISBLANK(GM39),0,GM39-$GM$34)+IF(ISBLANK(GN39),0,GN39-$GN$34)+IF(ISBLANK(GO39),0,GO39-$GO$34)+IF(ISBLANK(GP39),0,GP39-$GP$34)+IF(ISBLANK(GQ39),0,GQ39-$GQ$34)+IF(ISBLANK(GR39),0,GR39-$GR$34))/30</f>
        <v>0</v>
      </c>
      <c r="GT39" s="75"/>
      <c r="GU39" s="75"/>
      <c r="GV39" s="75"/>
      <c r="GW39" s="75"/>
      <c r="GX39" s="75"/>
      <c r="GY39" s="75"/>
      <c r="GZ39" s="75"/>
      <c r="HA39" s="75"/>
      <c r="HB39" s="75"/>
      <c r="HC39" s="75"/>
      <c r="HD39" s="75"/>
      <c r="HE39" s="75"/>
      <c r="HF39" s="75"/>
      <c r="HG39" s="75"/>
      <c r="HH39" s="75"/>
      <c r="HI39" s="75"/>
      <c r="HJ39" s="75"/>
      <c r="HK39" s="75"/>
      <c r="HL39" s="75"/>
      <c r="HM39" s="75"/>
      <c r="HN39" s="75"/>
      <c r="HO39" s="75"/>
      <c r="HP39" s="75"/>
      <c r="HQ39" s="75"/>
      <c r="HR39" s="75"/>
      <c r="HS39" s="75"/>
      <c r="HT39" s="75"/>
      <c r="HU39" s="75"/>
      <c r="HV39" s="75"/>
      <c r="HW39" s="75"/>
      <c r="HX39" s="75"/>
      <c r="HY39" s="75"/>
      <c r="HZ39" s="79">
        <f t="shared" ref="HZ39:HZ79" si="6">(IF(ISBLANK(GW39),0,GW39-$GW$34)+IF(ISBLANK(GX39),0,GX39-$GX$34)+IF(ISBLANK(GY39),0,GY39-$GY$34)+IF(ISBLANK(GZ39),0,GZ39-$GZ$34)+IF(ISBLANK(HA39),0,HA39-$HA$34)+IF(ISBLANK(HB39),0,HB39-$HB$34)+IF(ISBLANK(HC39),0,HC39-$HC$34)+IF(ISBLANK(HD39),0,HD39-$HD$34)+IF(ISBLANK(HE39),0,HE39-$HE$34)+IF(ISBLANK(HF39),0,HF39-$HF$34)+IF(ISBLANK(HG39),0,HG39-$HG$34)+IF(ISBLANK(HH39),0,HH39-$HH$34)+IF(ISBLANK(HI39),0,HI39-$HI$34)+IF(ISBLANK(HJ39),0,HJ39-$HJ$34)+IF(ISBLANK(HK39),0,HK39-$HK$34)+IF(ISBLANK(HL39),0,HL39-$HL$34)+IF(ISBLANK(HM39),0,HM39-$HM$34)+IF(ISBLANK(HN39),0,HN39-$HN$34)+IF(ISBLANK(HO39),0,HO39-$HO$34)+IF(ISBLANK(HP39),0,HP39-$HP$34)+IF(ISBLANK(HQ39),0,HQ39-$HQ$34)+IF(ISBLANK(HR39),0,HR39-$HR$34)+IF(ISBLANK(HS39),0,HS39-$HS$34)+IF(ISBLANK(HT39),0,HT39-$HT$34)+IF(ISBLANK(HU39),0,HU39-$HU$34)+IF(ISBLANK(HV39),0,HV39-$HV$34)+IF(ISBLANK(HW39),0,HW39-$HW$34)+IF(ISBLANK(HX39),0,HX39-$HX$34)+IF(ISBLANK(HY39),0,HY39-$HY$34))/30</f>
        <v>0</v>
      </c>
    </row>
    <row r="40" spans="1:234" ht="15" customHeight="1">
      <c r="A40" s="440"/>
      <c r="B40" s="91" t="s">
        <v>670</v>
      </c>
      <c r="C40" s="121">
        <v>40939</v>
      </c>
      <c r="D40" s="203"/>
      <c r="E40" s="212"/>
      <c r="F40" s="212"/>
      <c r="G40" s="212"/>
      <c r="H40" s="212"/>
      <c r="I40" s="212"/>
      <c r="J40" s="212"/>
      <c r="K40" s="212"/>
      <c r="L40" s="212"/>
      <c r="M40" s="212"/>
      <c r="N40" s="212"/>
      <c r="O40" s="212"/>
      <c r="P40" s="212"/>
      <c r="Q40" s="212"/>
      <c r="R40" s="212"/>
      <c r="S40" s="212"/>
      <c r="T40" s="212"/>
      <c r="U40" s="212"/>
      <c r="V40" s="212"/>
      <c r="W40" s="212"/>
      <c r="X40" s="212"/>
      <c r="Y40" s="212"/>
      <c r="Z40" s="212"/>
      <c r="AA40" s="221"/>
      <c r="AB40" s="212"/>
      <c r="AC40" s="212"/>
      <c r="AD40" s="212"/>
      <c r="AE40" s="212"/>
      <c r="AF40" s="212"/>
      <c r="AG40" s="212"/>
      <c r="AH40" s="212"/>
      <c r="AI40" s="212"/>
      <c r="AJ40" s="80">
        <f t="shared" si="0"/>
        <v>0</v>
      </c>
      <c r="AK40" s="74"/>
      <c r="AL40" s="74"/>
      <c r="AM40" s="74"/>
      <c r="AN40" s="74"/>
      <c r="AO40" s="74"/>
      <c r="AP40" s="74"/>
      <c r="AQ40" s="74"/>
      <c r="AR40" s="74"/>
      <c r="AS40" s="74"/>
      <c r="AT40" s="74"/>
      <c r="AU40" s="74"/>
      <c r="AV40" s="74"/>
      <c r="AW40" s="74"/>
      <c r="AX40" s="74"/>
      <c r="AY40" s="74"/>
      <c r="AZ40" s="74"/>
      <c r="BA40" s="74"/>
      <c r="BB40" s="74"/>
      <c r="BC40" s="74"/>
      <c r="BD40" s="74"/>
      <c r="BE40" s="74"/>
      <c r="BF40" s="74"/>
      <c r="BG40" s="74"/>
      <c r="BH40" s="74"/>
      <c r="BI40" s="74"/>
      <c r="BJ40" s="74"/>
      <c r="BK40" s="74"/>
      <c r="BL40" s="74"/>
      <c r="BM40" s="74"/>
      <c r="BN40" s="74"/>
      <c r="BO40" s="74"/>
      <c r="BP40" s="74"/>
      <c r="BQ40" s="80">
        <f t="shared" si="1"/>
        <v>0</v>
      </c>
      <c r="BR40" s="74"/>
      <c r="BS40" s="74"/>
      <c r="BT40" s="74"/>
      <c r="BU40" s="74"/>
      <c r="BV40" s="74"/>
      <c r="BW40" s="74"/>
      <c r="BX40" s="74"/>
      <c r="BY40" s="74"/>
      <c r="BZ40" s="74"/>
      <c r="CA40" s="74"/>
      <c r="CB40" s="74"/>
      <c r="CC40" s="74"/>
      <c r="CD40" s="74"/>
      <c r="CE40" s="74"/>
      <c r="CF40" s="74"/>
      <c r="CG40" s="74"/>
      <c r="CH40" s="74"/>
      <c r="CI40" s="74"/>
      <c r="CJ40" s="74"/>
      <c r="CK40" s="74"/>
      <c r="CL40" s="74"/>
      <c r="CM40" s="74"/>
      <c r="CN40" s="74"/>
      <c r="CO40" s="74"/>
      <c r="CP40" s="74"/>
      <c r="CQ40" s="74"/>
      <c r="CR40" s="74"/>
      <c r="CS40" s="74"/>
      <c r="CT40" s="74"/>
      <c r="CU40" s="74"/>
      <c r="CV40" s="74"/>
      <c r="CW40" s="74"/>
      <c r="CX40" s="80">
        <f t="shared" si="2"/>
        <v>0</v>
      </c>
      <c r="CY40" s="74"/>
      <c r="CZ40" s="74"/>
      <c r="DA40" s="74"/>
      <c r="DB40" s="74"/>
      <c r="DC40" s="74"/>
      <c r="DD40" s="74"/>
      <c r="DE40" s="74"/>
      <c r="DF40" s="74"/>
      <c r="DG40" s="74"/>
      <c r="DH40" s="74"/>
      <c r="DI40" s="74"/>
      <c r="DJ40" s="74"/>
      <c r="DK40" s="74"/>
      <c r="DL40" s="74"/>
      <c r="DM40" s="74"/>
      <c r="DN40" s="74"/>
      <c r="DO40" s="74"/>
      <c r="DP40" s="74"/>
      <c r="DQ40" s="74"/>
      <c r="DR40" s="74"/>
      <c r="DS40" s="74"/>
      <c r="DT40" s="74"/>
      <c r="DU40" s="74"/>
      <c r="DV40" s="74"/>
      <c r="DW40" s="74"/>
      <c r="DX40" s="74"/>
      <c r="DY40" s="74"/>
      <c r="DZ40" s="74"/>
      <c r="EA40" s="74"/>
      <c r="EB40" s="74"/>
      <c r="EC40" s="74"/>
      <c r="ED40" s="74"/>
      <c r="EE40" s="80">
        <f t="shared" si="3"/>
        <v>0</v>
      </c>
      <c r="EF40" s="74"/>
      <c r="EG40" s="74"/>
      <c r="EH40" s="74"/>
      <c r="EI40" s="74"/>
      <c r="EJ40" s="74"/>
      <c r="EK40" s="74"/>
      <c r="EL40" s="74"/>
      <c r="EM40" s="74"/>
      <c r="EN40" s="74"/>
      <c r="EO40" s="74"/>
      <c r="EP40" s="74"/>
      <c r="EQ40" s="74"/>
      <c r="ER40" s="74"/>
      <c r="ES40" s="74"/>
      <c r="ET40" s="74"/>
      <c r="EU40" s="74"/>
      <c r="EV40" s="74"/>
      <c r="EW40" s="74"/>
      <c r="EX40" s="74"/>
      <c r="EY40" s="74"/>
      <c r="EZ40" s="74"/>
      <c r="FA40" s="74"/>
      <c r="FB40" s="74"/>
      <c r="FC40" s="74"/>
      <c r="FD40" s="74"/>
      <c r="FE40" s="74"/>
      <c r="FF40" s="74"/>
      <c r="FG40" s="74"/>
      <c r="FH40" s="74"/>
      <c r="FI40" s="74"/>
      <c r="FJ40" s="74"/>
      <c r="FK40" s="74"/>
      <c r="FL40" s="80">
        <f t="shared" si="4"/>
        <v>0</v>
      </c>
      <c r="FM40" s="74"/>
      <c r="FN40" s="74"/>
      <c r="FO40" s="74"/>
      <c r="FP40" s="74"/>
      <c r="FQ40" s="74"/>
      <c r="FR40" s="74"/>
      <c r="FS40" s="74"/>
      <c r="FT40" s="74"/>
      <c r="FU40" s="74"/>
      <c r="FV40" s="74"/>
      <c r="FW40" s="74"/>
      <c r="FX40" s="74"/>
      <c r="FY40" s="74"/>
      <c r="FZ40" s="74"/>
      <c r="GA40" s="74"/>
      <c r="GB40" s="74"/>
      <c r="GC40" s="74"/>
      <c r="GD40" s="74"/>
      <c r="GE40" s="74"/>
      <c r="GF40" s="74"/>
      <c r="GG40" s="74"/>
      <c r="GH40" s="74"/>
      <c r="GI40" s="74"/>
      <c r="GJ40" s="74"/>
      <c r="GK40" s="74"/>
      <c r="GL40" s="74"/>
      <c r="GM40" s="74"/>
      <c r="GN40" s="74"/>
      <c r="GO40" s="74"/>
      <c r="GP40" s="74"/>
      <c r="GQ40" s="74"/>
      <c r="GR40" s="74"/>
      <c r="GS40" s="80">
        <f t="shared" si="5"/>
        <v>0</v>
      </c>
      <c r="GT40" s="74"/>
      <c r="GU40" s="74"/>
      <c r="GV40" s="74"/>
      <c r="GW40" s="74"/>
      <c r="GX40" s="74"/>
      <c r="GY40" s="74"/>
      <c r="GZ40" s="74"/>
      <c r="HA40" s="74"/>
      <c r="HB40" s="74"/>
      <c r="HC40" s="74"/>
      <c r="HD40" s="74"/>
      <c r="HE40" s="74"/>
      <c r="HF40" s="74"/>
      <c r="HG40" s="74"/>
      <c r="HH40" s="74"/>
      <c r="HI40" s="74"/>
      <c r="HJ40" s="74"/>
      <c r="HK40" s="74"/>
      <c r="HL40" s="74"/>
      <c r="HM40" s="74"/>
      <c r="HN40" s="74"/>
      <c r="HO40" s="74"/>
      <c r="HP40" s="74"/>
      <c r="HQ40" s="74"/>
      <c r="HR40" s="74"/>
      <c r="HS40" s="74"/>
      <c r="HT40" s="74"/>
      <c r="HU40" s="74"/>
      <c r="HV40" s="74"/>
      <c r="HW40" s="74"/>
      <c r="HX40" s="74"/>
      <c r="HY40" s="74"/>
      <c r="HZ40" s="80">
        <f t="shared" si="6"/>
        <v>0</v>
      </c>
    </row>
    <row r="41" spans="1:234" ht="15" customHeight="1">
      <c r="A41" s="440"/>
      <c r="B41" s="91" t="s">
        <v>671</v>
      </c>
      <c r="C41" s="121">
        <v>40967</v>
      </c>
      <c r="D41" s="204"/>
      <c r="E41" s="213"/>
      <c r="F41" s="213"/>
      <c r="G41" s="213"/>
      <c r="H41" s="213"/>
      <c r="I41" s="213"/>
      <c r="J41" s="213"/>
      <c r="K41" s="213"/>
      <c r="L41" s="213"/>
      <c r="M41" s="213"/>
      <c r="N41" s="213"/>
      <c r="O41" s="213"/>
      <c r="P41" s="213"/>
      <c r="Q41" s="213"/>
      <c r="R41" s="213"/>
      <c r="S41" s="213"/>
      <c r="T41" s="213"/>
      <c r="U41" s="213"/>
      <c r="V41" s="213"/>
      <c r="W41" s="213"/>
      <c r="X41" s="213"/>
      <c r="Y41" s="213"/>
      <c r="Z41" s="213"/>
      <c r="AA41" s="222"/>
      <c r="AB41" s="213"/>
      <c r="AC41" s="213"/>
      <c r="AD41" s="213"/>
      <c r="AE41" s="213"/>
      <c r="AF41" s="213"/>
      <c r="AG41" s="213"/>
      <c r="AH41" s="213"/>
      <c r="AI41" s="213"/>
      <c r="AJ41" s="81">
        <f t="shared" si="0"/>
        <v>0</v>
      </c>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81">
        <f t="shared" si="1"/>
        <v>0</v>
      </c>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2"/>
      <c r="CQ41" s="32"/>
      <c r="CR41" s="32"/>
      <c r="CS41" s="32"/>
      <c r="CT41" s="32"/>
      <c r="CU41" s="32"/>
      <c r="CV41" s="32"/>
      <c r="CW41" s="32"/>
      <c r="CX41" s="81">
        <f t="shared" si="2"/>
        <v>0</v>
      </c>
      <c r="CY41" s="32"/>
      <c r="CZ41" s="32"/>
      <c r="DA41" s="32"/>
      <c r="DB41" s="32"/>
      <c r="DC41" s="32"/>
      <c r="DD41" s="32"/>
      <c r="DE41" s="32"/>
      <c r="DF41" s="32"/>
      <c r="DG41" s="32"/>
      <c r="DH41" s="32"/>
      <c r="DI41" s="32"/>
      <c r="DJ41" s="32"/>
      <c r="DK41" s="32"/>
      <c r="DL41" s="32"/>
      <c r="DM41" s="32"/>
      <c r="DN41" s="32"/>
      <c r="DO41" s="32"/>
      <c r="DP41" s="32"/>
      <c r="DQ41" s="32"/>
      <c r="DR41" s="32"/>
      <c r="DS41" s="32"/>
      <c r="DT41" s="32"/>
      <c r="DU41" s="32"/>
      <c r="DV41" s="32"/>
      <c r="DW41" s="32"/>
      <c r="DX41" s="32"/>
      <c r="DY41" s="32"/>
      <c r="DZ41" s="32"/>
      <c r="EA41" s="32"/>
      <c r="EB41" s="32"/>
      <c r="EC41" s="32"/>
      <c r="ED41" s="32"/>
      <c r="EE41" s="81">
        <f t="shared" si="3"/>
        <v>0</v>
      </c>
      <c r="EF41" s="32"/>
      <c r="EG41" s="32"/>
      <c r="EH41" s="32"/>
      <c r="EI41" s="32"/>
      <c r="EJ41" s="32"/>
      <c r="EK41" s="32"/>
      <c r="EL41" s="32"/>
      <c r="EM41" s="32"/>
      <c r="EN41" s="32"/>
      <c r="EO41" s="32"/>
      <c r="EP41" s="32"/>
      <c r="EQ41" s="32"/>
      <c r="ER41" s="32"/>
      <c r="ES41" s="32"/>
      <c r="ET41" s="32"/>
      <c r="EU41" s="32"/>
      <c r="EV41" s="32"/>
      <c r="EW41" s="32"/>
      <c r="EX41" s="32"/>
      <c r="EY41" s="32"/>
      <c r="EZ41" s="32"/>
      <c r="FA41" s="32"/>
      <c r="FB41" s="32"/>
      <c r="FC41" s="32"/>
      <c r="FD41" s="32"/>
      <c r="FE41" s="32"/>
      <c r="FF41" s="32"/>
      <c r="FG41" s="32"/>
      <c r="FH41" s="32"/>
      <c r="FI41" s="32"/>
      <c r="FJ41" s="32"/>
      <c r="FK41" s="32"/>
      <c r="FL41" s="81">
        <f t="shared" si="4"/>
        <v>0</v>
      </c>
      <c r="FM41" s="32"/>
      <c r="FN41" s="32"/>
      <c r="FO41" s="32"/>
      <c r="FP41" s="32"/>
      <c r="FQ41" s="32"/>
      <c r="FR41" s="32"/>
      <c r="FS41" s="32"/>
      <c r="FT41" s="32"/>
      <c r="FU41" s="32"/>
      <c r="FV41" s="32"/>
      <c r="FW41" s="32"/>
      <c r="FX41" s="32"/>
      <c r="FY41" s="32"/>
      <c r="FZ41" s="32"/>
      <c r="GA41" s="32"/>
      <c r="GB41" s="32"/>
      <c r="GC41" s="32"/>
      <c r="GD41" s="32"/>
      <c r="GE41" s="32"/>
      <c r="GF41" s="32"/>
      <c r="GG41" s="32"/>
      <c r="GH41" s="32"/>
      <c r="GI41" s="32"/>
      <c r="GJ41" s="32"/>
      <c r="GK41" s="32"/>
      <c r="GL41" s="32"/>
      <c r="GM41" s="32"/>
      <c r="GN41" s="32"/>
      <c r="GO41" s="32"/>
      <c r="GP41" s="32"/>
      <c r="GQ41" s="32"/>
      <c r="GR41" s="32"/>
      <c r="GS41" s="81">
        <f t="shared" si="5"/>
        <v>0</v>
      </c>
      <c r="GT41" s="32"/>
      <c r="GU41" s="32"/>
      <c r="GV41" s="32"/>
      <c r="GW41" s="32"/>
      <c r="GX41" s="32"/>
      <c r="GY41" s="32"/>
      <c r="GZ41" s="32"/>
      <c r="HA41" s="32"/>
      <c r="HB41" s="32"/>
      <c r="HC41" s="32"/>
      <c r="HD41" s="32"/>
      <c r="HE41" s="32"/>
      <c r="HF41" s="32"/>
      <c r="HG41" s="32"/>
      <c r="HH41" s="32"/>
      <c r="HI41" s="32"/>
      <c r="HJ41" s="32"/>
      <c r="HK41" s="32"/>
      <c r="HL41" s="32"/>
      <c r="HM41" s="32"/>
      <c r="HN41" s="32"/>
      <c r="HO41" s="32"/>
      <c r="HP41" s="32"/>
      <c r="HQ41" s="32"/>
      <c r="HR41" s="32"/>
      <c r="HS41" s="32"/>
      <c r="HT41" s="32"/>
      <c r="HU41" s="32"/>
      <c r="HV41" s="32"/>
      <c r="HW41" s="32"/>
      <c r="HX41" s="32"/>
      <c r="HY41" s="32"/>
      <c r="HZ41" s="81">
        <f t="shared" si="6"/>
        <v>0</v>
      </c>
    </row>
    <row r="42" spans="1:234" ht="15" customHeight="1" thickBot="1">
      <c r="A42" s="440"/>
      <c r="B42" s="92" t="s">
        <v>672</v>
      </c>
      <c r="C42" s="122">
        <v>40999</v>
      </c>
      <c r="D42" s="205"/>
      <c r="E42" s="214"/>
      <c r="F42" s="214"/>
      <c r="G42" s="214"/>
      <c r="H42" s="214"/>
      <c r="I42" s="214"/>
      <c r="J42" s="214"/>
      <c r="K42" s="214"/>
      <c r="L42" s="214"/>
      <c r="M42" s="214"/>
      <c r="N42" s="214"/>
      <c r="O42" s="214"/>
      <c r="P42" s="214"/>
      <c r="Q42" s="214"/>
      <c r="R42" s="214"/>
      <c r="S42" s="214"/>
      <c r="T42" s="214"/>
      <c r="U42" s="214"/>
      <c r="V42" s="214"/>
      <c r="W42" s="214"/>
      <c r="X42" s="214"/>
      <c r="Y42" s="214"/>
      <c r="Z42" s="214"/>
      <c r="AA42" s="223"/>
      <c r="AB42" s="214"/>
      <c r="AC42" s="214"/>
      <c r="AD42" s="214"/>
      <c r="AE42" s="214"/>
      <c r="AF42" s="214"/>
      <c r="AG42" s="214"/>
      <c r="AH42" s="214"/>
      <c r="AI42" s="214"/>
      <c r="AJ42" s="82">
        <f t="shared" si="0"/>
        <v>0</v>
      </c>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82">
        <f t="shared" si="1"/>
        <v>0</v>
      </c>
      <c r="BR42" s="31"/>
      <c r="BS42" s="31"/>
      <c r="BT42" s="31"/>
      <c r="BU42" s="31"/>
      <c r="BV42" s="31"/>
      <c r="BW42" s="31"/>
      <c r="BX42" s="31"/>
      <c r="BY42" s="31"/>
      <c r="BZ42" s="31"/>
      <c r="CA42" s="31"/>
      <c r="CB42" s="31"/>
      <c r="CC42" s="31"/>
      <c r="CD42" s="31"/>
      <c r="CE42" s="31"/>
      <c r="CF42" s="31"/>
      <c r="CG42" s="31"/>
      <c r="CH42" s="31"/>
      <c r="CI42" s="31"/>
      <c r="CJ42" s="31"/>
      <c r="CK42" s="31"/>
      <c r="CL42" s="31"/>
      <c r="CM42" s="31"/>
      <c r="CN42" s="31"/>
      <c r="CO42" s="31"/>
      <c r="CP42" s="31"/>
      <c r="CQ42" s="31"/>
      <c r="CR42" s="31"/>
      <c r="CS42" s="31"/>
      <c r="CT42" s="31"/>
      <c r="CU42" s="31"/>
      <c r="CV42" s="31"/>
      <c r="CW42" s="31"/>
      <c r="CX42" s="82">
        <f t="shared" si="2"/>
        <v>0</v>
      </c>
      <c r="CY42" s="31"/>
      <c r="CZ42" s="31"/>
      <c r="DA42" s="31"/>
      <c r="DB42" s="31"/>
      <c r="DC42" s="31"/>
      <c r="DD42" s="31"/>
      <c r="DE42" s="31"/>
      <c r="DF42" s="31"/>
      <c r="DG42" s="31"/>
      <c r="DH42" s="31"/>
      <c r="DI42" s="31"/>
      <c r="DJ42" s="31"/>
      <c r="DK42" s="31"/>
      <c r="DL42" s="31"/>
      <c r="DM42" s="31"/>
      <c r="DN42" s="31"/>
      <c r="DO42" s="31"/>
      <c r="DP42" s="31"/>
      <c r="DQ42" s="31"/>
      <c r="DR42" s="31"/>
      <c r="DS42" s="31"/>
      <c r="DT42" s="31"/>
      <c r="DU42" s="31"/>
      <c r="DV42" s="31"/>
      <c r="DW42" s="31"/>
      <c r="DX42" s="31"/>
      <c r="DY42" s="31"/>
      <c r="DZ42" s="31"/>
      <c r="EA42" s="31"/>
      <c r="EB42" s="31"/>
      <c r="EC42" s="31"/>
      <c r="ED42" s="31"/>
      <c r="EE42" s="82">
        <f t="shared" si="3"/>
        <v>0</v>
      </c>
      <c r="EF42" s="31"/>
      <c r="EG42" s="31"/>
      <c r="EH42" s="31"/>
      <c r="EI42" s="31"/>
      <c r="EJ42" s="31"/>
      <c r="EK42" s="31"/>
      <c r="EL42" s="31"/>
      <c r="EM42" s="31"/>
      <c r="EN42" s="31"/>
      <c r="EO42" s="31"/>
      <c r="EP42" s="31"/>
      <c r="EQ42" s="31"/>
      <c r="ER42" s="31"/>
      <c r="ES42" s="31"/>
      <c r="ET42" s="31"/>
      <c r="EU42" s="31"/>
      <c r="EV42" s="31"/>
      <c r="EW42" s="31"/>
      <c r="EX42" s="31"/>
      <c r="EY42" s="31"/>
      <c r="EZ42" s="31"/>
      <c r="FA42" s="31"/>
      <c r="FB42" s="31"/>
      <c r="FC42" s="31"/>
      <c r="FD42" s="31"/>
      <c r="FE42" s="31"/>
      <c r="FF42" s="31"/>
      <c r="FG42" s="31"/>
      <c r="FH42" s="31"/>
      <c r="FI42" s="31"/>
      <c r="FJ42" s="31"/>
      <c r="FK42" s="31"/>
      <c r="FL42" s="82">
        <f t="shared" si="4"/>
        <v>0</v>
      </c>
      <c r="FM42" s="31"/>
      <c r="FN42" s="31"/>
      <c r="FO42" s="31"/>
      <c r="FP42" s="31"/>
      <c r="FQ42" s="31"/>
      <c r="FR42" s="31"/>
      <c r="FS42" s="31"/>
      <c r="FT42" s="31"/>
      <c r="FU42" s="31"/>
      <c r="FV42" s="31"/>
      <c r="FW42" s="31"/>
      <c r="FX42" s="31"/>
      <c r="FY42" s="31"/>
      <c r="FZ42" s="31"/>
      <c r="GA42" s="31"/>
      <c r="GB42" s="31"/>
      <c r="GC42" s="31"/>
      <c r="GD42" s="31"/>
      <c r="GE42" s="31"/>
      <c r="GF42" s="31"/>
      <c r="GG42" s="31"/>
      <c r="GH42" s="31"/>
      <c r="GI42" s="31"/>
      <c r="GJ42" s="31"/>
      <c r="GK42" s="31"/>
      <c r="GL42" s="31"/>
      <c r="GM42" s="31"/>
      <c r="GN42" s="31"/>
      <c r="GO42" s="31"/>
      <c r="GP42" s="31"/>
      <c r="GQ42" s="31"/>
      <c r="GR42" s="31"/>
      <c r="GS42" s="82">
        <f t="shared" si="5"/>
        <v>0</v>
      </c>
      <c r="GT42" s="31"/>
      <c r="GU42" s="31"/>
      <c r="GV42" s="31"/>
      <c r="GW42" s="31"/>
      <c r="GX42" s="31"/>
      <c r="GY42" s="31"/>
      <c r="GZ42" s="31"/>
      <c r="HA42" s="31"/>
      <c r="HB42" s="31"/>
      <c r="HC42" s="31"/>
      <c r="HD42" s="31"/>
      <c r="HE42" s="31"/>
      <c r="HF42" s="31"/>
      <c r="HG42" s="31"/>
      <c r="HH42" s="31"/>
      <c r="HI42" s="31"/>
      <c r="HJ42" s="31"/>
      <c r="HK42" s="31"/>
      <c r="HL42" s="31"/>
      <c r="HM42" s="31"/>
      <c r="HN42" s="31"/>
      <c r="HO42" s="31"/>
      <c r="HP42" s="31"/>
      <c r="HQ42" s="31"/>
      <c r="HR42" s="31"/>
      <c r="HS42" s="31"/>
      <c r="HT42" s="31"/>
      <c r="HU42" s="31"/>
      <c r="HV42" s="31"/>
      <c r="HW42" s="31"/>
      <c r="HX42" s="31"/>
      <c r="HY42" s="31"/>
      <c r="HZ42" s="82">
        <f t="shared" si="6"/>
        <v>0</v>
      </c>
    </row>
    <row r="43" spans="1:234" ht="15" customHeight="1" thickTop="1">
      <c r="A43" s="440"/>
      <c r="B43" s="91" t="s">
        <v>674</v>
      </c>
      <c r="C43" s="123">
        <v>41029</v>
      </c>
      <c r="D43" s="206">
        <v>41364</v>
      </c>
      <c r="E43" s="215">
        <v>41729</v>
      </c>
      <c r="F43" s="215">
        <v>42094</v>
      </c>
      <c r="G43" s="215">
        <v>41029</v>
      </c>
      <c r="H43" s="215">
        <v>41090</v>
      </c>
      <c r="I43" s="215">
        <v>41182</v>
      </c>
      <c r="J43" s="215">
        <v>41274</v>
      </c>
      <c r="K43" s="215">
        <v>41364</v>
      </c>
      <c r="L43" s="215">
        <v>41121</v>
      </c>
      <c r="M43" s="215">
        <v>41213</v>
      </c>
      <c r="N43" s="215">
        <v>41274</v>
      </c>
      <c r="O43" s="215">
        <v>41305</v>
      </c>
      <c r="P43" s="215">
        <v>41333</v>
      </c>
      <c r="Q43" s="215">
        <v>41364</v>
      </c>
      <c r="R43" s="215">
        <v>41455</v>
      </c>
      <c r="S43" s="215"/>
      <c r="T43" s="215"/>
      <c r="U43" s="215"/>
      <c r="V43" s="215"/>
      <c r="W43" s="215"/>
      <c r="X43" s="215"/>
      <c r="Y43" s="215"/>
      <c r="Z43" s="215"/>
      <c r="AA43" s="224"/>
      <c r="AB43" s="215"/>
      <c r="AC43" s="215"/>
      <c r="AD43" s="215"/>
      <c r="AE43" s="215"/>
      <c r="AF43" s="215"/>
      <c r="AG43" s="215"/>
      <c r="AH43" s="215"/>
      <c r="AI43" s="215"/>
      <c r="AJ43" s="80">
        <f t="shared" si="0"/>
        <v>0</v>
      </c>
      <c r="AK43" s="36">
        <v>41364</v>
      </c>
      <c r="AL43" s="36">
        <v>41729</v>
      </c>
      <c r="AM43" s="36">
        <v>42094</v>
      </c>
      <c r="AN43" s="36">
        <v>41029</v>
      </c>
      <c r="AO43" s="36">
        <v>41060</v>
      </c>
      <c r="AP43" s="36">
        <v>41121</v>
      </c>
      <c r="AQ43" s="36">
        <v>41121</v>
      </c>
      <c r="AR43" s="36">
        <v>41152</v>
      </c>
      <c r="AS43" s="36">
        <v>41182</v>
      </c>
      <c r="AT43" s="36">
        <v>41213</v>
      </c>
      <c r="AU43" s="36">
        <v>41243</v>
      </c>
      <c r="AV43" s="36">
        <v>41274</v>
      </c>
      <c r="AW43" s="36">
        <v>41305</v>
      </c>
      <c r="AX43" s="36">
        <v>41333</v>
      </c>
      <c r="AY43" s="36">
        <v>41425</v>
      </c>
      <c r="AZ43" s="36">
        <v>41060</v>
      </c>
      <c r="BA43" s="36">
        <v>41090</v>
      </c>
      <c r="BB43" s="36">
        <v>41182</v>
      </c>
      <c r="BC43" s="36">
        <v>41213</v>
      </c>
      <c r="BD43" s="36">
        <v>41060</v>
      </c>
      <c r="BE43" s="36">
        <v>41121</v>
      </c>
      <c r="BF43" s="36">
        <v>41152</v>
      </c>
      <c r="BG43" s="36">
        <v>41182</v>
      </c>
      <c r="BH43" s="36">
        <v>41213</v>
      </c>
      <c r="BI43" s="36"/>
      <c r="BJ43" s="36"/>
      <c r="BK43" s="36"/>
      <c r="BL43" s="36"/>
      <c r="BM43" s="36"/>
      <c r="BN43" s="36"/>
      <c r="BO43" s="36"/>
      <c r="BP43" s="36"/>
      <c r="BQ43" s="80">
        <f t="shared" si="1"/>
        <v>0</v>
      </c>
      <c r="BR43" s="36">
        <v>41364</v>
      </c>
      <c r="BS43" s="36"/>
      <c r="BT43" s="36"/>
      <c r="BU43" s="36">
        <v>41060</v>
      </c>
      <c r="BV43" s="36">
        <v>41213</v>
      </c>
      <c r="BW43" s="36">
        <v>41243</v>
      </c>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80">
        <f t="shared" si="2"/>
        <v>0</v>
      </c>
      <c r="CY43" s="36">
        <v>41364</v>
      </c>
      <c r="CZ43" s="36">
        <v>41729</v>
      </c>
      <c r="DA43" s="36">
        <v>42094</v>
      </c>
      <c r="DB43" s="36">
        <v>41029</v>
      </c>
      <c r="DC43" s="36">
        <v>41029</v>
      </c>
      <c r="DD43" s="36">
        <v>41121</v>
      </c>
      <c r="DE43" s="36">
        <v>41182</v>
      </c>
      <c r="DF43" s="36">
        <v>41213</v>
      </c>
      <c r="DG43" s="36">
        <v>41243</v>
      </c>
      <c r="DH43" s="36">
        <v>41274</v>
      </c>
      <c r="DI43" s="36">
        <v>41305</v>
      </c>
      <c r="DJ43" s="36">
        <v>41333</v>
      </c>
      <c r="DK43" s="36">
        <v>41364</v>
      </c>
      <c r="DL43" s="36"/>
      <c r="DM43" s="36"/>
      <c r="DN43" s="36"/>
      <c r="DO43" s="36"/>
      <c r="DP43" s="36"/>
      <c r="DQ43" s="36"/>
      <c r="DR43" s="36"/>
      <c r="DS43" s="36"/>
      <c r="DT43" s="36"/>
      <c r="DU43" s="36"/>
      <c r="DV43" s="36"/>
      <c r="DW43" s="36"/>
      <c r="DX43" s="36"/>
      <c r="DY43" s="36"/>
      <c r="DZ43" s="36"/>
      <c r="EA43" s="36"/>
      <c r="EB43" s="36"/>
      <c r="EC43" s="36"/>
      <c r="ED43" s="36"/>
      <c r="EE43" s="80">
        <f t="shared" si="3"/>
        <v>-1.0333333333333334</v>
      </c>
      <c r="EF43" s="36">
        <v>41364</v>
      </c>
      <c r="EG43" s="36">
        <v>41729</v>
      </c>
      <c r="EH43" s="36">
        <v>42094</v>
      </c>
      <c r="EI43" s="36">
        <v>41029</v>
      </c>
      <c r="EJ43" s="36">
        <v>41090</v>
      </c>
      <c r="EK43" s="36">
        <v>41121</v>
      </c>
      <c r="EL43" s="36">
        <v>41182</v>
      </c>
      <c r="EM43" s="36">
        <v>41213</v>
      </c>
      <c r="EN43" s="36">
        <v>41305</v>
      </c>
      <c r="EO43" s="36"/>
      <c r="EP43" s="36"/>
      <c r="EQ43" s="36"/>
      <c r="ER43" s="36"/>
      <c r="ES43" s="36"/>
      <c r="ET43" s="36"/>
      <c r="EU43" s="36"/>
      <c r="EV43" s="36"/>
      <c r="EW43" s="36"/>
      <c r="EX43" s="36"/>
      <c r="EY43" s="36"/>
      <c r="EZ43" s="36"/>
      <c r="FA43" s="36"/>
      <c r="FB43" s="36"/>
      <c r="FC43" s="36"/>
      <c r="FD43" s="36"/>
      <c r="FE43" s="36"/>
      <c r="FF43" s="36"/>
      <c r="FG43" s="36"/>
      <c r="FH43" s="36"/>
      <c r="FI43" s="36"/>
      <c r="FJ43" s="36"/>
      <c r="FK43" s="36"/>
      <c r="FL43" s="80">
        <f t="shared" si="4"/>
        <v>0</v>
      </c>
      <c r="FM43" s="36">
        <v>41364</v>
      </c>
      <c r="FN43" s="36"/>
      <c r="FO43" s="36"/>
      <c r="FP43" s="36">
        <v>41029</v>
      </c>
      <c r="FQ43" s="36">
        <v>41121</v>
      </c>
      <c r="FR43" s="36">
        <v>41182</v>
      </c>
      <c r="FS43" s="36">
        <v>41364</v>
      </c>
      <c r="FT43" s="36">
        <v>41121</v>
      </c>
      <c r="FU43" s="36">
        <v>41029</v>
      </c>
      <c r="FV43" s="36">
        <v>41029</v>
      </c>
      <c r="FW43" s="36">
        <v>41121</v>
      </c>
      <c r="FX43" s="36">
        <v>41090</v>
      </c>
      <c r="FY43" s="36">
        <v>41121</v>
      </c>
      <c r="FZ43" s="36">
        <v>41152</v>
      </c>
      <c r="GA43" s="36">
        <v>41182</v>
      </c>
      <c r="GB43" s="36">
        <v>41029</v>
      </c>
      <c r="GC43" s="36">
        <v>41182</v>
      </c>
      <c r="GD43" s="36">
        <v>41364</v>
      </c>
      <c r="GE43" s="36"/>
      <c r="GF43" s="36"/>
      <c r="GG43" s="36"/>
      <c r="GH43" s="36"/>
      <c r="GI43" s="36"/>
      <c r="GJ43" s="36"/>
      <c r="GK43" s="36"/>
      <c r="GL43" s="36"/>
      <c r="GM43" s="36"/>
      <c r="GN43" s="36"/>
      <c r="GO43" s="36"/>
      <c r="GP43" s="36"/>
      <c r="GQ43" s="36"/>
      <c r="GR43" s="36"/>
      <c r="GS43" s="80">
        <f t="shared" si="5"/>
        <v>2.0666666666666669</v>
      </c>
      <c r="GT43" s="36"/>
      <c r="GU43" s="36"/>
      <c r="GV43" s="36"/>
      <c r="GW43" s="36"/>
      <c r="GX43" s="36"/>
      <c r="GY43" s="36"/>
      <c r="GZ43" s="36"/>
      <c r="HA43" s="36"/>
      <c r="HB43" s="36"/>
      <c r="HC43" s="36"/>
      <c r="HD43" s="36"/>
      <c r="HE43" s="36"/>
      <c r="HF43" s="36"/>
      <c r="HG43" s="36"/>
      <c r="HH43" s="36"/>
      <c r="HI43" s="36"/>
      <c r="HJ43" s="36"/>
      <c r="HK43" s="36"/>
      <c r="HL43" s="36"/>
      <c r="HM43" s="36"/>
      <c r="HN43" s="36"/>
      <c r="HO43" s="36"/>
      <c r="HP43" s="36"/>
      <c r="HQ43" s="36"/>
      <c r="HR43" s="36"/>
      <c r="HS43" s="36"/>
      <c r="HT43" s="36"/>
      <c r="HU43" s="36"/>
      <c r="HV43" s="36"/>
      <c r="HW43" s="36"/>
      <c r="HX43" s="36"/>
      <c r="HY43" s="36"/>
      <c r="HZ43" s="80">
        <f t="shared" si="6"/>
        <v>0</v>
      </c>
    </row>
    <row r="44" spans="1:234" ht="15" customHeight="1">
      <c r="A44" s="440"/>
      <c r="B44" s="91" t="s">
        <v>675</v>
      </c>
      <c r="C44" s="124">
        <v>41060</v>
      </c>
      <c r="D44" s="207">
        <v>41364</v>
      </c>
      <c r="E44" s="216">
        <v>41729</v>
      </c>
      <c r="F44" s="216">
        <v>42094</v>
      </c>
      <c r="G44" s="216"/>
      <c r="H44" s="216">
        <v>41090</v>
      </c>
      <c r="I44" s="216">
        <v>41182</v>
      </c>
      <c r="J44" s="216">
        <v>41274</v>
      </c>
      <c r="K44" s="216">
        <v>41364</v>
      </c>
      <c r="L44" s="216">
        <v>41121</v>
      </c>
      <c r="M44" s="216">
        <v>41213</v>
      </c>
      <c r="N44" s="216">
        <v>41274</v>
      </c>
      <c r="O44" s="216">
        <v>41305</v>
      </c>
      <c r="P44" s="216">
        <v>41333</v>
      </c>
      <c r="Q44" s="216">
        <v>41364</v>
      </c>
      <c r="R44" s="216">
        <v>41455</v>
      </c>
      <c r="S44" s="216"/>
      <c r="T44" s="216"/>
      <c r="U44" s="216"/>
      <c r="V44" s="216"/>
      <c r="W44" s="216"/>
      <c r="X44" s="216"/>
      <c r="Y44" s="216"/>
      <c r="Z44" s="216"/>
      <c r="AA44" s="225"/>
      <c r="AB44" s="216"/>
      <c r="AC44" s="216"/>
      <c r="AD44" s="216"/>
      <c r="AE44" s="216"/>
      <c r="AF44" s="216"/>
      <c r="AG44" s="216"/>
      <c r="AH44" s="216"/>
      <c r="AI44" s="216"/>
      <c r="AJ44" s="81">
        <f t="shared" si="0"/>
        <v>0</v>
      </c>
      <c r="AK44" s="37">
        <v>41364</v>
      </c>
      <c r="AL44" s="37">
        <v>41729</v>
      </c>
      <c r="AM44" s="37">
        <v>42094</v>
      </c>
      <c r="AN44" s="37"/>
      <c r="AO44" s="37">
        <v>41060</v>
      </c>
      <c r="AP44" s="37">
        <v>41121</v>
      </c>
      <c r="AQ44" s="37">
        <v>41121</v>
      </c>
      <c r="AR44" s="37">
        <v>41152</v>
      </c>
      <c r="AS44" s="37">
        <v>41182</v>
      </c>
      <c r="AT44" s="37">
        <v>41213</v>
      </c>
      <c r="AU44" s="37">
        <v>41243</v>
      </c>
      <c r="AV44" s="37">
        <v>41274</v>
      </c>
      <c r="AW44" s="37">
        <v>41305</v>
      </c>
      <c r="AX44" s="37">
        <v>41333</v>
      </c>
      <c r="AY44" s="37">
        <v>41425</v>
      </c>
      <c r="AZ44" s="37">
        <v>41060</v>
      </c>
      <c r="BA44" s="37">
        <v>41090</v>
      </c>
      <c r="BB44" s="37">
        <v>41182</v>
      </c>
      <c r="BC44" s="37">
        <v>41213</v>
      </c>
      <c r="BD44" s="37">
        <v>41060</v>
      </c>
      <c r="BE44" s="37">
        <v>41121</v>
      </c>
      <c r="BF44" s="37">
        <v>41152</v>
      </c>
      <c r="BG44" s="37">
        <v>41182</v>
      </c>
      <c r="BH44" s="37">
        <v>41213</v>
      </c>
      <c r="BI44" s="37"/>
      <c r="BJ44" s="37"/>
      <c r="BK44" s="37"/>
      <c r="BL44" s="37"/>
      <c r="BM44" s="37"/>
      <c r="BN44" s="37"/>
      <c r="BO44" s="37"/>
      <c r="BP44" s="37"/>
      <c r="BQ44" s="81">
        <f t="shared" si="1"/>
        <v>0</v>
      </c>
      <c r="BR44" s="37">
        <v>41364</v>
      </c>
      <c r="BS44" s="37"/>
      <c r="BT44" s="37"/>
      <c r="BU44" s="37">
        <v>41060</v>
      </c>
      <c r="BV44" s="37">
        <v>41213</v>
      </c>
      <c r="BW44" s="37">
        <v>41243</v>
      </c>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81">
        <f t="shared" si="2"/>
        <v>0</v>
      </c>
      <c r="CY44" s="37">
        <v>41364</v>
      </c>
      <c r="CZ44" s="37">
        <v>41729</v>
      </c>
      <c r="DA44" s="37">
        <v>42094</v>
      </c>
      <c r="DB44" s="37"/>
      <c r="DC44" s="37"/>
      <c r="DD44" s="37">
        <v>41121</v>
      </c>
      <c r="DE44" s="37">
        <v>41182</v>
      </c>
      <c r="DF44" s="37">
        <v>41213</v>
      </c>
      <c r="DG44" s="37">
        <v>41243</v>
      </c>
      <c r="DH44" s="37">
        <v>41274</v>
      </c>
      <c r="DI44" s="37">
        <v>41305</v>
      </c>
      <c r="DJ44" s="37">
        <v>41333</v>
      </c>
      <c r="DK44" s="37">
        <v>41364</v>
      </c>
      <c r="DL44" s="37"/>
      <c r="DM44" s="37"/>
      <c r="DN44" s="37"/>
      <c r="DO44" s="37"/>
      <c r="DP44" s="37"/>
      <c r="DQ44" s="37"/>
      <c r="DR44" s="37"/>
      <c r="DS44" s="37"/>
      <c r="DT44" s="37"/>
      <c r="DU44" s="37"/>
      <c r="DV44" s="37"/>
      <c r="DW44" s="37"/>
      <c r="DX44" s="37"/>
      <c r="DY44" s="37"/>
      <c r="DZ44" s="37"/>
      <c r="EA44" s="37"/>
      <c r="EB44" s="37"/>
      <c r="EC44" s="37"/>
      <c r="ED44" s="37"/>
      <c r="EE44" s="81">
        <f t="shared" si="3"/>
        <v>0</v>
      </c>
      <c r="EF44" s="37">
        <v>41364</v>
      </c>
      <c r="EG44" s="37">
        <v>41729</v>
      </c>
      <c r="EH44" s="37">
        <v>42094</v>
      </c>
      <c r="EI44" s="37"/>
      <c r="EJ44" s="37">
        <v>41090</v>
      </c>
      <c r="EK44" s="37">
        <v>41121</v>
      </c>
      <c r="EL44" s="37">
        <v>41182</v>
      </c>
      <c r="EM44" s="37">
        <v>41213</v>
      </c>
      <c r="EN44" s="37">
        <v>41305</v>
      </c>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81">
        <f t="shared" si="4"/>
        <v>0</v>
      </c>
      <c r="FM44" s="37">
        <v>41364</v>
      </c>
      <c r="FN44" s="37"/>
      <c r="FO44" s="37"/>
      <c r="FP44" s="37"/>
      <c r="FQ44" s="37">
        <v>41121</v>
      </c>
      <c r="FR44" s="37">
        <v>41182</v>
      </c>
      <c r="FS44" s="37">
        <v>41364</v>
      </c>
      <c r="FT44" s="37">
        <v>41121</v>
      </c>
      <c r="FU44" s="37"/>
      <c r="FV44" s="37"/>
      <c r="FW44" s="37">
        <v>41121</v>
      </c>
      <c r="FX44" s="37">
        <v>41090</v>
      </c>
      <c r="FY44" s="37">
        <v>41121</v>
      </c>
      <c r="FZ44" s="37">
        <v>41152</v>
      </c>
      <c r="GA44" s="37">
        <v>41182</v>
      </c>
      <c r="GB44" s="37"/>
      <c r="GC44" s="37">
        <v>41182</v>
      </c>
      <c r="GD44" s="37">
        <v>41364</v>
      </c>
      <c r="GE44" s="37"/>
      <c r="GF44" s="37"/>
      <c r="GG44" s="37"/>
      <c r="GH44" s="37"/>
      <c r="GI44" s="37"/>
      <c r="GJ44" s="37"/>
      <c r="GK44" s="37"/>
      <c r="GL44" s="37"/>
      <c r="GM44" s="37"/>
      <c r="GN44" s="37"/>
      <c r="GO44" s="37"/>
      <c r="GP44" s="37"/>
      <c r="GQ44" s="37"/>
      <c r="GR44" s="37"/>
      <c r="GS44" s="81">
        <f t="shared" si="5"/>
        <v>2.0666666666666669</v>
      </c>
      <c r="GT44" s="37"/>
      <c r="GU44" s="37"/>
      <c r="GV44" s="37"/>
      <c r="GW44" s="37"/>
      <c r="GX44" s="37"/>
      <c r="GY44" s="37"/>
      <c r="GZ44" s="37"/>
      <c r="HA44" s="37"/>
      <c r="HB44" s="37"/>
      <c r="HC44" s="37"/>
      <c r="HD44" s="37"/>
      <c r="HE44" s="37"/>
      <c r="HF44" s="37"/>
      <c r="HG44" s="37"/>
      <c r="HH44" s="37"/>
      <c r="HI44" s="37"/>
      <c r="HJ44" s="37"/>
      <c r="HK44" s="37"/>
      <c r="HL44" s="37"/>
      <c r="HM44" s="37"/>
      <c r="HN44" s="37"/>
      <c r="HO44" s="37"/>
      <c r="HP44" s="37"/>
      <c r="HQ44" s="37"/>
      <c r="HR44" s="37"/>
      <c r="HS44" s="37"/>
      <c r="HT44" s="37"/>
      <c r="HU44" s="37"/>
      <c r="HV44" s="37"/>
      <c r="HW44" s="37"/>
      <c r="HX44" s="37"/>
      <c r="HY44" s="37"/>
      <c r="HZ44" s="81">
        <f t="shared" si="6"/>
        <v>0</v>
      </c>
    </row>
    <row r="45" spans="1:234" ht="15" customHeight="1">
      <c r="A45" s="440"/>
      <c r="B45" s="91" t="s">
        <v>676</v>
      </c>
      <c r="C45" s="124">
        <v>41090</v>
      </c>
      <c r="D45" s="207">
        <v>41364</v>
      </c>
      <c r="E45" s="216">
        <v>41729</v>
      </c>
      <c r="F45" s="216">
        <v>42094</v>
      </c>
      <c r="G45" s="216"/>
      <c r="H45" s="216">
        <v>41090</v>
      </c>
      <c r="I45" s="216">
        <v>41182</v>
      </c>
      <c r="J45" s="216">
        <v>41274</v>
      </c>
      <c r="K45" s="216">
        <v>41364</v>
      </c>
      <c r="L45" s="216">
        <v>41121</v>
      </c>
      <c r="M45" s="216">
        <v>41213</v>
      </c>
      <c r="N45" s="216">
        <v>41274</v>
      </c>
      <c r="O45" s="216">
        <v>41305</v>
      </c>
      <c r="P45" s="216">
        <v>41333</v>
      </c>
      <c r="Q45" s="216">
        <v>41364</v>
      </c>
      <c r="R45" s="216">
        <v>41455</v>
      </c>
      <c r="S45" s="216"/>
      <c r="T45" s="216"/>
      <c r="U45" s="216"/>
      <c r="V45" s="216"/>
      <c r="W45" s="216"/>
      <c r="X45" s="216"/>
      <c r="Y45" s="216"/>
      <c r="Z45" s="216"/>
      <c r="AA45" s="225"/>
      <c r="AB45" s="216"/>
      <c r="AC45" s="216"/>
      <c r="AD45" s="216"/>
      <c r="AE45" s="216"/>
      <c r="AF45" s="216"/>
      <c r="AG45" s="216"/>
      <c r="AH45" s="216"/>
      <c r="AI45" s="216"/>
      <c r="AJ45" s="81">
        <f t="shared" si="0"/>
        <v>0</v>
      </c>
      <c r="AK45" s="37">
        <v>41364</v>
      </c>
      <c r="AL45" s="37">
        <v>41729</v>
      </c>
      <c r="AM45" s="37">
        <v>42094</v>
      </c>
      <c r="AN45" s="37"/>
      <c r="AO45" s="37"/>
      <c r="AP45" s="37">
        <v>41121</v>
      </c>
      <c r="AQ45" s="37">
        <v>41121</v>
      </c>
      <c r="AR45" s="37">
        <v>41152</v>
      </c>
      <c r="AS45" s="37">
        <v>41182</v>
      </c>
      <c r="AT45" s="37">
        <v>41213</v>
      </c>
      <c r="AU45" s="37">
        <v>41243</v>
      </c>
      <c r="AV45" s="37">
        <v>41274</v>
      </c>
      <c r="AW45" s="37">
        <v>41305</v>
      </c>
      <c r="AX45" s="37">
        <v>41333</v>
      </c>
      <c r="AY45" s="37">
        <v>41425</v>
      </c>
      <c r="AZ45" s="37"/>
      <c r="BA45" s="37">
        <v>41213</v>
      </c>
      <c r="BB45" s="37">
        <v>41182</v>
      </c>
      <c r="BC45" s="37">
        <v>41213</v>
      </c>
      <c r="BD45" s="37"/>
      <c r="BE45" s="37">
        <v>41121</v>
      </c>
      <c r="BF45" s="37">
        <v>41152</v>
      </c>
      <c r="BG45" s="37">
        <v>41182</v>
      </c>
      <c r="BH45" s="37">
        <v>41213</v>
      </c>
      <c r="BI45" s="37"/>
      <c r="BJ45" s="37"/>
      <c r="BK45" s="37"/>
      <c r="BL45" s="37"/>
      <c r="BM45" s="37"/>
      <c r="BN45" s="37"/>
      <c r="BO45" s="37"/>
      <c r="BP45" s="37"/>
      <c r="BQ45" s="81">
        <f t="shared" si="1"/>
        <v>4.0999999999999996</v>
      </c>
      <c r="BR45" s="37">
        <v>41364</v>
      </c>
      <c r="BS45" s="37"/>
      <c r="BT45" s="37"/>
      <c r="BU45" s="37"/>
      <c r="BV45" s="37">
        <v>41213</v>
      </c>
      <c r="BW45" s="37">
        <v>41243</v>
      </c>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81">
        <f t="shared" si="2"/>
        <v>0</v>
      </c>
      <c r="CY45" s="37">
        <v>41364</v>
      </c>
      <c r="CZ45" s="37">
        <v>41729</v>
      </c>
      <c r="DA45" s="37">
        <v>42094</v>
      </c>
      <c r="DB45" s="37"/>
      <c r="DC45" s="37"/>
      <c r="DD45" s="37">
        <v>41121</v>
      </c>
      <c r="DE45" s="37">
        <v>41182</v>
      </c>
      <c r="DF45" s="37">
        <v>41213</v>
      </c>
      <c r="DG45" s="37">
        <v>41243</v>
      </c>
      <c r="DH45" s="37">
        <v>41274</v>
      </c>
      <c r="DI45" s="37">
        <v>41305</v>
      </c>
      <c r="DJ45" s="37">
        <v>41333</v>
      </c>
      <c r="DK45" s="37">
        <v>41364</v>
      </c>
      <c r="DL45" s="37"/>
      <c r="DM45" s="37"/>
      <c r="DN45" s="37"/>
      <c r="DO45" s="37"/>
      <c r="DP45" s="37"/>
      <c r="DQ45" s="37"/>
      <c r="DR45" s="37"/>
      <c r="DS45" s="37"/>
      <c r="DT45" s="37"/>
      <c r="DU45" s="37"/>
      <c r="DV45" s="37"/>
      <c r="DW45" s="37"/>
      <c r="DX45" s="37"/>
      <c r="DY45" s="37"/>
      <c r="DZ45" s="37"/>
      <c r="EA45" s="37"/>
      <c r="EB45" s="37"/>
      <c r="EC45" s="37"/>
      <c r="ED45" s="37"/>
      <c r="EE45" s="81">
        <f t="shared" si="3"/>
        <v>0</v>
      </c>
      <c r="EF45" s="37">
        <v>41364</v>
      </c>
      <c r="EG45" s="37">
        <v>41729</v>
      </c>
      <c r="EH45" s="37">
        <v>42094</v>
      </c>
      <c r="EI45" s="37"/>
      <c r="EJ45" s="37">
        <v>41090</v>
      </c>
      <c r="EK45" s="37">
        <v>41121</v>
      </c>
      <c r="EL45" s="37">
        <v>41182</v>
      </c>
      <c r="EM45" s="37">
        <v>41213</v>
      </c>
      <c r="EN45" s="37">
        <v>41305</v>
      </c>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81">
        <f t="shared" si="4"/>
        <v>0</v>
      </c>
      <c r="FM45" s="37">
        <v>41364</v>
      </c>
      <c r="FN45" s="37"/>
      <c r="FO45" s="37"/>
      <c r="FP45" s="37"/>
      <c r="FQ45" s="37">
        <v>41121</v>
      </c>
      <c r="FR45" s="37">
        <v>41182</v>
      </c>
      <c r="FS45" s="37">
        <v>41364</v>
      </c>
      <c r="FT45" s="37">
        <v>41121</v>
      </c>
      <c r="FU45" s="37"/>
      <c r="FV45" s="37"/>
      <c r="FW45" s="37">
        <v>41121</v>
      </c>
      <c r="FX45" s="37">
        <v>41090</v>
      </c>
      <c r="FY45" s="37">
        <v>41121</v>
      </c>
      <c r="FZ45" s="37">
        <v>41152</v>
      </c>
      <c r="GA45" s="37">
        <v>41182</v>
      </c>
      <c r="GB45" s="37"/>
      <c r="GC45" s="37">
        <v>41182</v>
      </c>
      <c r="GD45" s="37">
        <v>41364</v>
      </c>
      <c r="GE45" s="37"/>
      <c r="GF45" s="37"/>
      <c r="GG45" s="37"/>
      <c r="GH45" s="37"/>
      <c r="GI45" s="37"/>
      <c r="GJ45" s="37"/>
      <c r="GK45" s="37"/>
      <c r="GL45" s="37"/>
      <c r="GM45" s="37"/>
      <c r="GN45" s="37"/>
      <c r="GO45" s="37"/>
      <c r="GP45" s="37"/>
      <c r="GQ45" s="37"/>
      <c r="GR45" s="37"/>
      <c r="GS45" s="81">
        <f t="shared" si="5"/>
        <v>2.0666666666666669</v>
      </c>
      <c r="GT45" s="37"/>
      <c r="GU45" s="37"/>
      <c r="GV45" s="37"/>
      <c r="GW45" s="37"/>
      <c r="GX45" s="37"/>
      <c r="GY45" s="37"/>
      <c r="GZ45" s="37"/>
      <c r="HA45" s="37"/>
      <c r="HB45" s="37"/>
      <c r="HC45" s="37"/>
      <c r="HD45" s="37"/>
      <c r="HE45" s="37"/>
      <c r="HF45" s="37"/>
      <c r="HG45" s="37"/>
      <c r="HH45" s="37"/>
      <c r="HI45" s="37"/>
      <c r="HJ45" s="37"/>
      <c r="HK45" s="37"/>
      <c r="HL45" s="37"/>
      <c r="HM45" s="37"/>
      <c r="HN45" s="37"/>
      <c r="HO45" s="37"/>
      <c r="HP45" s="37"/>
      <c r="HQ45" s="37"/>
      <c r="HR45" s="37"/>
      <c r="HS45" s="37"/>
      <c r="HT45" s="37"/>
      <c r="HU45" s="37"/>
      <c r="HV45" s="37"/>
      <c r="HW45" s="37"/>
      <c r="HX45" s="37"/>
      <c r="HY45" s="37"/>
      <c r="HZ45" s="81">
        <f t="shared" si="6"/>
        <v>0</v>
      </c>
    </row>
    <row r="46" spans="1:234" ht="15" customHeight="1">
      <c r="A46" s="440"/>
      <c r="B46" s="91" t="s">
        <v>677</v>
      </c>
      <c r="C46" s="124">
        <v>41121</v>
      </c>
      <c r="D46" s="207">
        <v>41364</v>
      </c>
      <c r="E46" s="216">
        <v>41729</v>
      </c>
      <c r="F46" s="216">
        <v>42094</v>
      </c>
      <c r="G46" s="216"/>
      <c r="H46" s="216">
        <v>41182</v>
      </c>
      <c r="I46" s="216">
        <v>41182</v>
      </c>
      <c r="J46" s="216">
        <v>41274</v>
      </c>
      <c r="K46" s="216">
        <v>41364</v>
      </c>
      <c r="L46" s="216">
        <v>41121</v>
      </c>
      <c r="M46" s="216">
        <v>41213</v>
      </c>
      <c r="N46" s="216">
        <v>41274</v>
      </c>
      <c r="O46" s="216">
        <v>41305</v>
      </c>
      <c r="P46" s="216">
        <v>41333</v>
      </c>
      <c r="Q46" s="216">
        <v>41364</v>
      </c>
      <c r="R46" s="216">
        <v>41455</v>
      </c>
      <c r="S46" s="216"/>
      <c r="T46" s="216"/>
      <c r="U46" s="216"/>
      <c r="V46" s="216"/>
      <c r="W46" s="216"/>
      <c r="X46" s="216"/>
      <c r="Y46" s="216"/>
      <c r="Z46" s="216"/>
      <c r="AA46" s="225"/>
      <c r="AB46" s="216"/>
      <c r="AC46" s="216"/>
      <c r="AD46" s="216"/>
      <c r="AE46" s="216"/>
      <c r="AF46" s="216"/>
      <c r="AG46" s="216"/>
      <c r="AH46" s="216"/>
      <c r="AI46" s="216"/>
      <c r="AJ46" s="81">
        <f t="shared" si="0"/>
        <v>3.0666666666666669</v>
      </c>
      <c r="AK46" s="37">
        <v>41364</v>
      </c>
      <c r="AL46" s="37">
        <v>41729</v>
      </c>
      <c r="AM46" s="37">
        <v>42094</v>
      </c>
      <c r="AN46" s="37"/>
      <c r="AO46" s="37"/>
      <c r="AP46" s="37">
        <v>41121</v>
      </c>
      <c r="AQ46" s="37">
        <v>41121</v>
      </c>
      <c r="AR46" s="37">
        <v>41152</v>
      </c>
      <c r="AS46" s="37">
        <v>41182</v>
      </c>
      <c r="AT46" s="37">
        <v>41213</v>
      </c>
      <c r="AU46" s="37">
        <v>41243</v>
      </c>
      <c r="AV46" s="37">
        <v>41274</v>
      </c>
      <c r="AW46" s="37">
        <v>41305</v>
      </c>
      <c r="AX46" s="37">
        <v>41333</v>
      </c>
      <c r="AY46" s="37">
        <v>41425</v>
      </c>
      <c r="AZ46" s="37"/>
      <c r="BA46" s="37">
        <v>41213</v>
      </c>
      <c r="BB46" s="37">
        <v>41182</v>
      </c>
      <c r="BC46" s="37">
        <v>41213</v>
      </c>
      <c r="BD46" s="37"/>
      <c r="BE46" s="37">
        <v>41182</v>
      </c>
      <c r="BF46" s="37">
        <v>41213</v>
      </c>
      <c r="BG46" s="37">
        <v>41182</v>
      </c>
      <c r="BH46" s="37">
        <v>41213</v>
      </c>
      <c r="BI46" s="37"/>
      <c r="BJ46" s="37"/>
      <c r="BK46" s="37"/>
      <c r="BL46" s="37"/>
      <c r="BM46" s="37"/>
      <c r="BN46" s="37"/>
      <c r="BO46" s="37"/>
      <c r="BP46" s="37"/>
      <c r="BQ46" s="81">
        <f t="shared" si="1"/>
        <v>8.1666666666666661</v>
      </c>
      <c r="BR46" s="37">
        <v>41364</v>
      </c>
      <c r="BS46" s="37"/>
      <c r="BT46" s="37"/>
      <c r="BU46" s="37"/>
      <c r="BV46" s="37">
        <v>41213</v>
      </c>
      <c r="BW46" s="37">
        <v>41243</v>
      </c>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81">
        <f t="shared" si="2"/>
        <v>0</v>
      </c>
      <c r="CY46" s="37">
        <v>41364</v>
      </c>
      <c r="CZ46" s="37">
        <v>41729</v>
      </c>
      <c r="DA46" s="37">
        <v>42094</v>
      </c>
      <c r="DB46" s="37"/>
      <c r="DC46" s="37"/>
      <c r="DD46" s="37">
        <v>41121</v>
      </c>
      <c r="DE46" s="37">
        <v>41182</v>
      </c>
      <c r="DF46" s="37">
        <v>41213</v>
      </c>
      <c r="DG46" s="37">
        <v>41243</v>
      </c>
      <c r="DH46" s="37">
        <v>41274</v>
      </c>
      <c r="DI46" s="37">
        <v>41305</v>
      </c>
      <c r="DJ46" s="37">
        <v>41333</v>
      </c>
      <c r="DK46" s="37">
        <v>41364</v>
      </c>
      <c r="DL46" s="37"/>
      <c r="DM46" s="37"/>
      <c r="DN46" s="37"/>
      <c r="DO46" s="37"/>
      <c r="DP46" s="37"/>
      <c r="DQ46" s="37"/>
      <c r="DR46" s="37"/>
      <c r="DS46" s="37"/>
      <c r="DT46" s="37"/>
      <c r="DU46" s="37"/>
      <c r="DV46" s="37"/>
      <c r="DW46" s="37"/>
      <c r="DX46" s="37"/>
      <c r="DY46" s="37"/>
      <c r="DZ46" s="37"/>
      <c r="EA46" s="37"/>
      <c r="EB46" s="37"/>
      <c r="EC46" s="37"/>
      <c r="ED46" s="37"/>
      <c r="EE46" s="81">
        <f t="shared" si="3"/>
        <v>0</v>
      </c>
      <c r="EF46" s="37">
        <v>41364</v>
      </c>
      <c r="EG46" s="37">
        <v>41729</v>
      </c>
      <c r="EH46" s="37">
        <v>42094</v>
      </c>
      <c r="EI46" s="37"/>
      <c r="EJ46" s="37"/>
      <c r="EK46" s="37">
        <v>41182</v>
      </c>
      <c r="EL46" s="37">
        <v>41182</v>
      </c>
      <c r="EM46" s="37">
        <v>41213</v>
      </c>
      <c r="EN46" s="37">
        <v>41305</v>
      </c>
      <c r="EO46" s="37"/>
      <c r="EP46" s="37"/>
      <c r="EQ46" s="37"/>
      <c r="ER46" s="37"/>
      <c r="ES46" s="37"/>
      <c r="ET46" s="37"/>
      <c r="EU46" s="37"/>
      <c r="EV46" s="37"/>
      <c r="EW46" s="37"/>
      <c r="EX46" s="37"/>
      <c r="EY46" s="37"/>
      <c r="EZ46" s="37"/>
      <c r="FA46" s="37"/>
      <c r="FB46" s="37"/>
      <c r="FC46" s="37"/>
      <c r="FD46" s="37"/>
      <c r="FE46" s="37"/>
      <c r="FF46" s="37"/>
      <c r="FG46" s="37"/>
      <c r="FH46" s="37"/>
      <c r="FI46" s="37"/>
      <c r="FJ46" s="37"/>
      <c r="FK46" s="37"/>
      <c r="FL46" s="81">
        <f t="shared" si="4"/>
        <v>2.0333333333333332</v>
      </c>
      <c r="FM46" s="37">
        <v>41364</v>
      </c>
      <c r="FN46" s="37"/>
      <c r="FO46" s="37"/>
      <c r="FP46" s="37"/>
      <c r="FQ46" s="37">
        <v>41121</v>
      </c>
      <c r="FR46" s="37">
        <v>41182</v>
      </c>
      <c r="FS46" s="37">
        <v>41364</v>
      </c>
      <c r="FT46" s="37">
        <v>41121</v>
      </c>
      <c r="FU46" s="37"/>
      <c r="FV46" s="37"/>
      <c r="FW46" s="37">
        <v>41121</v>
      </c>
      <c r="FX46" s="37"/>
      <c r="FY46" s="37">
        <v>41121</v>
      </c>
      <c r="FZ46" s="37">
        <v>41152</v>
      </c>
      <c r="GA46" s="37">
        <v>41182</v>
      </c>
      <c r="GB46" s="37"/>
      <c r="GC46" s="37">
        <v>41182</v>
      </c>
      <c r="GD46" s="37">
        <v>41364</v>
      </c>
      <c r="GE46" s="37"/>
      <c r="GF46" s="37"/>
      <c r="GG46" s="37"/>
      <c r="GH46" s="37"/>
      <c r="GI46" s="37"/>
      <c r="GJ46" s="37"/>
      <c r="GK46" s="37"/>
      <c r="GL46" s="37"/>
      <c r="GM46" s="37"/>
      <c r="GN46" s="37"/>
      <c r="GO46" s="37"/>
      <c r="GP46" s="37"/>
      <c r="GQ46" s="37"/>
      <c r="GR46" s="37"/>
      <c r="GS46" s="81">
        <f t="shared" si="5"/>
        <v>2.0666666666666669</v>
      </c>
      <c r="GT46" s="37"/>
      <c r="GU46" s="37"/>
      <c r="GV46" s="37"/>
      <c r="GW46" s="37"/>
      <c r="GX46" s="37"/>
      <c r="GY46" s="37"/>
      <c r="GZ46" s="37"/>
      <c r="HA46" s="37"/>
      <c r="HB46" s="37"/>
      <c r="HC46" s="37"/>
      <c r="HD46" s="37"/>
      <c r="HE46" s="37"/>
      <c r="HF46" s="37"/>
      <c r="HG46" s="37"/>
      <c r="HH46" s="37"/>
      <c r="HI46" s="37"/>
      <c r="HJ46" s="37"/>
      <c r="HK46" s="37"/>
      <c r="HL46" s="37"/>
      <c r="HM46" s="37"/>
      <c r="HN46" s="37"/>
      <c r="HO46" s="37"/>
      <c r="HP46" s="37"/>
      <c r="HQ46" s="37"/>
      <c r="HR46" s="37"/>
      <c r="HS46" s="37"/>
      <c r="HT46" s="37"/>
      <c r="HU46" s="37"/>
      <c r="HV46" s="37"/>
      <c r="HW46" s="37"/>
      <c r="HX46" s="37"/>
      <c r="HY46" s="37"/>
      <c r="HZ46" s="81">
        <f t="shared" si="6"/>
        <v>0</v>
      </c>
    </row>
    <row r="47" spans="1:234" ht="15" customHeight="1">
      <c r="A47" s="440"/>
      <c r="B47" s="91" t="s">
        <v>678</v>
      </c>
      <c r="C47" s="124">
        <v>41152</v>
      </c>
      <c r="D47" s="207">
        <v>41364</v>
      </c>
      <c r="E47" s="216">
        <v>41729</v>
      </c>
      <c r="F47" s="216">
        <v>42094</v>
      </c>
      <c r="G47" s="216"/>
      <c r="H47" s="216">
        <v>41182</v>
      </c>
      <c r="I47" s="216">
        <v>41182</v>
      </c>
      <c r="J47" s="216">
        <v>41274</v>
      </c>
      <c r="K47" s="216">
        <v>41364</v>
      </c>
      <c r="L47" s="216"/>
      <c r="M47" s="216">
        <v>41213</v>
      </c>
      <c r="N47" s="216">
        <v>41274</v>
      </c>
      <c r="O47" s="216">
        <v>41305</v>
      </c>
      <c r="P47" s="216">
        <v>41333</v>
      </c>
      <c r="Q47" s="216">
        <v>41364</v>
      </c>
      <c r="R47" s="216">
        <v>41455</v>
      </c>
      <c r="S47" s="216"/>
      <c r="T47" s="216"/>
      <c r="U47" s="216"/>
      <c r="V47" s="216"/>
      <c r="W47" s="216"/>
      <c r="X47" s="216"/>
      <c r="Y47" s="216"/>
      <c r="Z47" s="216"/>
      <c r="AA47" s="225"/>
      <c r="AB47" s="216"/>
      <c r="AC47" s="216"/>
      <c r="AD47" s="216"/>
      <c r="AE47" s="216"/>
      <c r="AF47" s="216"/>
      <c r="AG47" s="216"/>
      <c r="AH47" s="216"/>
      <c r="AI47" s="216"/>
      <c r="AJ47" s="81">
        <f t="shared" si="0"/>
        <v>3.0666666666666669</v>
      </c>
      <c r="AK47" s="37">
        <v>41364</v>
      </c>
      <c r="AL47" s="37">
        <v>41729</v>
      </c>
      <c r="AM47" s="37">
        <v>42094</v>
      </c>
      <c r="AN47" s="37"/>
      <c r="AO47" s="37"/>
      <c r="AP47" s="37"/>
      <c r="AQ47" s="37"/>
      <c r="AR47" s="37">
        <v>41213</v>
      </c>
      <c r="AS47" s="37">
        <v>41182</v>
      </c>
      <c r="AT47" s="37">
        <v>41213</v>
      </c>
      <c r="AU47" s="37">
        <v>41243</v>
      </c>
      <c r="AV47" s="37">
        <v>41274</v>
      </c>
      <c r="AW47" s="37">
        <v>41305</v>
      </c>
      <c r="AX47" s="37">
        <v>41333</v>
      </c>
      <c r="AY47" s="37">
        <v>41425</v>
      </c>
      <c r="AZ47" s="37"/>
      <c r="BA47" s="37">
        <v>41213</v>
      </c>
      <c r="BB47" s="37">
        <v>41213</v>
      </c>
      <c r="BC47" s="37">
        <v>41213</v>
      </c>
      <c r="BD47" s="37"/>
      <c r="BE47" s="37">
        <v>41182</v>
      </c>
      <c r="BF47" s="37">
        <v>41213</v>
      </c>
      <c r="BG47" s="37">
        <v>41182</v>
      </c>
      <c r="BH47" s="37">
        <v>41213</v>
      </c>
      <c r="BI47" s="37"/>
      <c r="BJ47" s="37"/>
      <c r="BK47" s="37"/>
      <c r="BL47" s="37"/>
      <c r="BM47" s="37"/>
      <c r="BN47" s="37"/>
      <c r="BO47" s="37"/>
      <c r="BP47" s="37"/>
      <c r="BQ47" s="81">
        <f t="shared" si="1"/>
        <v>11.233333333333333</v>
      </c>
      <c r="BR47" s="37">
        <v>41364</v>
      </c>
      <c r="BS47" s="37"/>
      <c r="BT47" s="37"/>
      <c r="BU47" s="37"/>
      <c r="BV47" s="37">
        <v>41213</v>
      </c>
      <c r="BW47" s="37">
        <v>41243</v>
      </c>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81">
        <f t="shared" si="2"/>
        <v>0</v>
      </c>
      <c r="CY47" s="37">
        <v>41364</v>
      </c>
      <c r="CZ47" s="37">
        <v>41729</v>
      </c>
      <c r="DA47" s="37">
        <v>42094</v>
      </c>
      <c r="DB47" s="37"/>
      <c r="DC47" s="37"/>
      <c r="DD47" s="37"/>
      <c r="DE47" s="37">
        <v>41182</v>
      </c>
      <c r="DF47" s="37">
        <v>41213</v>
      </c>
      <c r="DG47" s="37">
        <v>41243</v>
      </c>
      <c r="DH47" s="37">
        <v>41274</v>
      </c>
      <c r="DI47" s="37">
        <v>41305</v>
      </c>
      <c r="DJ47" s="37">
        <v>41333</v>
      </c>
      <c r="DK47" s="37">
        <v>41364</v>
      </c>
      <c r="DL47" s="37"/>
      <c r="DM47" s="37"/>
      <c r="DN47" s="37"/>
      <c r="DO47" s="37"/>
      <c r="DP47" s="37"/>
      <c r="DQ47" s="37"/>
      <c r="DR47" s="37"/>
      <c r="DS47" s="37"/>
      <c r="DT47" s="37"/>
      <c r="DU47" s="37"/>
      <c r="DV47" s="37"/>
      <c r="DW47" s="37"/>
      <c r="DX47" s="37"/>
      <c r="DY47" s="37"/>
      <c r="DZ47" s="37"/>
      <c r="EA47" s="37"/>
      <c r="EB47" s="37"/>
      <c r="EC47" s="37"/>
      <c r="ED47" s="37"/>
      <c r="EE47" s="81">
        <f t="shared" si="3"/>
        <v>0</v>
      </c>
      <c r="EF47" s="37">
        <v>41364</v>
      </c>
      <c r="EG47" s="37">
        <v>41729</v>
      </c>
      <c r="EH47" s="37">
        <v>42094</v>
      </c>
      <c r="EI47" s="37"/>
      <c r="EJ47" s="37"/>
      <c r="EK47" s="37">
        <v>41182</v>
      </c>
      <c r="EL47" s="37">
        <v>41182</v>
      </c>
      <c r="EM47" s="37">
        <v>41213</v>
      </c>
      <c r="EN47" s="37">
        <v>41305</v>
      </c>
      <c r="EO47" s="37"/>
      <c r="EP47" s="37"/>
      <c r="EQ47" s="37"/>
      <c r="ER47" s="37"/>
      <c r="ES47" s="37"/>
      <c r="ET47" s="37"/>
      <c r="EU47" s="37"/>
      <c r="EV47" s="37"/>
      <c r="EW47" s="37"/>
      <c r="EX47" s="37"/>
      <c r="EY47" s="37"/>
      <c r="EZ47" s="37"/>
      <c r="FA47" s="37"/>
      <c r="FB47" s="37"/>
      <c r="FC47" s="37"/>
      <c r="FD47" s="37"/>
      <c r="FE47" s="37"/>
      <c r="FF47" s="37"/>
      <c r="FG47" s="37"/>
      <c r="FH47" s="37"/>
      <c r="FI47" s="37"/>
      <c r="FJ47" s="37"/>
      <c r="FK47" s="37"/>
      <c r="FL47" s="81">
        <f t="shared" si="4"/>
        <v>2.0333333333333332</v>
      </c>
      <c r="FM47" s="37">
        <v>41364</v>
      </c>
      <c r="FN47" s="37"/>
      <c r="FO47" s="37"/>
      <c r="FP47" s="37"/>
      <c r="FQ47" s="37"/>
      <c r="FR47" s="37">
        <v>41182</v>
      </c>
      <c r="FS47" s="37">
        <v>41364</v>
      </c>
      <c r="FT47" s="37"/>
      <c r="FU47" s="37"/>
      <c r="FV47" s="37"/>
      <c r="FW47" s="37"/>
      <c r="FX47" s="37"/>
      <c r="FY47" s="37"/>
      <c r="FZ47" s="37">
        <v>41152</v>
      </c>
      <c r="GA47" s="37">
        <v>41182</v>
      </c>
      <c r="GB47" s="37"/>
      <c r="GC47" s="37">
        <v>41182</v>
      </c>
      <c r="GD47" s="37">
        <v>41364</v>
      </c>
      <c r="GE47" s="37"/>
      <c r="GF47" s="37"/>
      <c r="GG47" s="37"/>
      <c r="GH47" s="37"/>
      <c r="GI47" s="37"/>
      <c r="GJ47" s="37"/>
      <c r="GK47" s="37"/>
      <c r="GL47" s="37"/>
      <c r="GM47" s="37"/>
      <c r="GN47" s="37"/>
      <c r="GO47" s="37"/>
      <c r="GP47" s="37"/>
      <c r="GQ47" s="37"/>
      <c r="GR47" s="37"/>
      <c r="GS47" s="81">
        <f t="shared" si="5"/>
        <v>0</v>
      </c>
      <c r="GT47" s="37"/>
      <c r="GU47" s="37"/>
      <c r="GV47" s="37"/>
      <c r="GW47" s="37"/>
      <c r="GX47" s="37"/>
      <c r="GY47" s="37"/>
      <c r="GZ47" s="37"/>
      <c r="HA47" s="37"/>
      <c r="HB47" s="37"/>
      <c r="HC47" s="37"/>
      <c r="HD47" s="37"/>
      <c r="HE47" s="37"/>
      <c r="HF47" s="37"/>
      <c r="HG47" s="37"/>
      <c r="HH47" s="37"/>
      <c r="HI47" s="37"/>
      <c r="HJ47" s="37"/>
      <c r="HK47" s="37"/>
      <c r="HL47" s="37"/>
      <c r="HM47" s="37"/>
      <c r="HN47" s="37"/>
      <c r="HO47" s="37"/>
      <c r="HP47" s="37"/>
      <c r="HQ47" s="37"/>
      <c r="HR47" s="37"/>
      <c r="HS47" s="37"/>
      <c r="HT47" s="37"/>
      <c r="HU47" s="37"/>
      <c r="HV47" s="37"/>
      <c r="HW47" s="37"/>
      <c r="HX47" s="37"/>
      <c r="HY47" s="37"/>
      <c r="HZ47" s="81">
        <f t="shared" si="6"/>
        <v>0</v>
      </c>
    </row>
    <row r="48" spans="1:234" ht="15" customHeight="1">
      <c r="A48" s="440"/>
      <c r="B48" s="91" t="s">
        <v>679</v>
      </c>
      <c r="C48" s="124">
        <v>41182</v>
      </c>
      <c r="D48" s="207">
        <v>41364</v>
      </c>
      <c r="E48" s="216">
        <v>41729</v>
      </c>
      <c r="F48" s="216">
        <v>42094</v>
      </c>
      <c r="G48" s="216"/>
      <c r="H48" s="216">
        <v>41182</v>
      </c>
      <c r="I48" s="216">
        <v>41182</v>
      </c>
      <c r="J48" s="216">
        <v>41274</v>
      </c>
      <c r="K48" s="216">
        <v>41364</v>
      </c>
      <c r="L48" s="216"/>
      <c r="M48" s="216">
        <v>41213</v>
      </c>
      <c r="N48" s="216">
        <v>41274</v>
      </c>
      <c r="O48" s="216">
        <v>41305</v>
      </c>
      <c r="P48" s="216">
        <v>41333</v>
      </c>
      <c r="Q48" s="216">
        <v>41364</v>
      </c>
      <c r="R48" s="216">
        <v>41455</v>
      </c>
      <c r="S48" s="216"/>
      <c r="T48" s="216"/>
      <c r="U48" s="216"/>
      <c r="V48" s="216"/>
      <c r="W48" s="216"/>
      <c r="X48" s="216"/>
      <c r="Y48" s="216"/>
      <c r="Z48" s="216"/>
      <c r="AA48" s="225"/>
      <c r="AB48" s="216"/>
      <c r="AC48" s="216"/>
      <c r="AD48" s="216"/>
      <c r="AE48" s="216"/>
      <c r="AF48" s="216"/>
      <c r="AG48" s="216"/>
      <c r="AH48" s="216"/>
      <c r="AI48" s="216"/>
      <c r="AJ48" s="81">
        <f t="shared" si="0"/>
        <v>3.0666666666666669</v>
      </c>
      <c r="AK48" s="37">
        <v>41364</v>
      </c>
      <c r="AL48" s="37">
        <v>41729</v>
      </c>
      <c r="AM48" s="37">
        <v>42094</v>
      </c>
      <c r="AN48" s="37"/>
      <c r="AO48" s="37"/>
      <c r="AP48" s="37"/>
      <c r="AQ48" s="37"/>
      <c r="AR48" s="37">
        <v>41213</v>
      </c>
      <c r="AS48" s="37">
        <v>41213</v>
      </c>
      <c r="AT48" s="37">
        <v>41213</v>
      </c>
      <c r="AU48" s="37">
        <v>41243</v>
      </c>
      <c r="AV48" s="37">
        <v>41274</v>
      </c>
      <c r="AW48" s="37">
        <v>41305</v>
      </c>
      <c r="AX48" s="37">
        <v>41333</v>
      </c>
      <c r="AY48" s="37">
        <v>41425</v>
      </c>
      <c r="AZ48" s="37"/>
      <c r="BA48" s="37">
        <v>41213</v>
      </c>
      <c r="BB48" s="37">
        <v>41213</v>
      </c>
      <c r="BC48" s="37">
        <v>41213</v>
      </c>
      <c r="BD48" s="37"/>
      <c r="BE48" s="37">
        <v>41274</v>
      </c>
      <c r="BF48" s="37">
        <v>41213</v>
      </c>
      <c r="BG48" s="37">
        <v>41213</v>
      </c>
      <c r="BH48" s="37">
        <v>41213</v>
      </c>
      <c r="BI48" s="37"/>
      <c r="BJ48" s="37"/>
      <c r="BK48" s="37"/>
      <c r="BL48" s="37"/>
      <c r="BM48" s="37"/>
      <c r="BN48" s="37"/>
      <c r="BO48" s="37"/>
      <c r="BP48" s="37"/>
      <c r="BQ48" s="81">
        <f t="shared" si="1"/>
        <v>16.366666666666667</v>
      </c>
      <c r="BR48" s="37">
        <v>41364</v>
      </c>
      <c r="BS48" s="37"/>
      <c r="BT48" s="37"/>
      <c r="BU48" s="37"/>
      <c r="BV48" s="37">
        <v>41213</v>
      </c>
      <c r="BW48" s="37">
        <v>41243</v>
      </c>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81">
        <f t="shared" si="2"/>
        <v>0</v>
      </c>
      <c r="CY48" s="37">
        <v>41364</v>
      </c>
      <c r="CZ48" s="37">
        <v>41729</v>
      </c>
      <c r="DA48" s="37">
        <v>42094</v>
      </c>
      <c r="DB48" s="37"/>
      <c r="DC48" s="37"/>
      <c r="DD48" s="37"/>
      <c r="DE48" s="37">
        <v>41182</v>
      </c>
      <c r="DF48" s="37">
        <v>41213</v>
      </c>
      <c r="DG48" s="37">
        <v>41243</v>
      </c>
      <c r="DH48" s="37">
        <v>41274</v>
      </c>
      <c r="DI48" s="37">
        <v>41305</v>
      </c>
      <c r="DJ48" s="37">
        <v>41333</v>
      </c>
      <c r="DK48" s="37">
        <v>41364</v>
      </c>
      <c r="DL48" s="37"/>
      <c r="DM48" s="37"/>
      <c r="DN48" s="37"/>
      <c r="DO48" s="37"/>
      <c r="DP48" s="37"/>
      <c r="DQ48" s="37"/>
      <c r="DR48" s="37"/>
      <c r="DS48" s="37"/>
      <c r="DT48" s="37"/>
      <c r="DU48" s="37"/>
      <c r="DV48" s="37"/>
      <c r="DW48" s="37"/>
      <c r="DX48" s="37"/>
      <c r="DY48" s="37"/>
      <c r="DZ48" s="37"/>
      <c r="EA48" s="37"/>
      <c r="EB48" s="37"/>
      <c r="EC48" s="37"/>
      <c r="ED48" s="37"/>
      <c r="EE48" s="81">
        <f t="shared" si="3"/>
        <v>0</v>
      </c>
      <c r="EF48" s="37">
        <v>41364</v>
      </c>
      <c r="EG48" s="37">
        <v>41729</v>
      </c>
      <c r="EH48" s="37">
        <v>42094</v>
      </c>
      <c r="EI48" s="37"/>
      <c r="EJ48" s="37"/>
      <c r="EK48" s="37">
        <v>41182</v>
      </c>
      <c r="EL48" s="37"/>
      <c r="EM48" s="37">
        <v>41213</v>
      </c>
      <c r="EN48" s="37">
        <v>41305</v>
      </c>
      <c r="EO48" s="37"/>
      <c r="EP48" s="37"/>
      <c r="EQ48" s="37"/>
      <c r="ER48" s="37"/>
      <c r="ES48" s="37"/>
      <c r="ET48" s="37"/>
      <c r="EU48" s="37"/>
      <c r="EV48" s="37"/>
      <c r="EW48" s="37"/>
      <c r="EX48" s="37"/>
      <c r="EY48" s="37"/>
      <c r="EZ48" s="37"/>
      <c r="FA48" s="37"/>
      <c r="FB48" s="37"/>
      <c r="FC48" s="37"/>
      <c r="FD48" s="37"/>
      <c r="FE48" s="37"/>
      <c r="FF48" s="37"/>
      <c r="FG48" s="37"/>
      <c r="FH48" s="37"/>
      <c r="FI48" s="37"/>
      <c r="FJ48" s="37"/>
      <c r="FK48" s="37"/>
      <c r="FL48" s="81">
        <f t="shared" si="4"/>
        <v>2.0333333333333332</v>
      </c>
      <c r="FM48" s="37">
        <v>41364</v>
      </c>
      <c r="FN48" s="37"/>
      <c r="FO48" s="37"/>
      <c r="FP48" s="37"/>
      <c r="FQ48" s="37"/>
      <c r="FR48" s="37"/>
      <c r="FS48" s="37">
        <v>41364</v>
      </c>
      <c r="FT48" s="37"/>
      <c r="FU48" s="37"/>
      <c r="FV48" s="37"/>
      <c r="FW48" s="37"/>
      <c r="FX48" s="37"/>
      <c r="FY48" s="37"/>
      <c r="FZ48" s="37"/>
      <c r="GA48" s="37"/>
      <c r="GB48" s="37"/>
      <c r="GC48" s="37"/>
      <c r="GD48" s="37">
        <v>41364</v>
      </c>
      <c r="GE48" s="37"/>
      <c r="GF48" s="37"/>
      <c r="GG48" s="37"/>
      <c r="GH48" s="37"/>
      <c r="GI48" s="37"/>
      <c r="GJ48" s="37"/>
      <c r="GK48" s="37"/>
      <c r="GL48" s="37"/>
      <c r="GM48" s="37"/>
      <c r="GN48" s="37"/>
      <c r="GO48" s="37"/>
      <c r="GP48" s="37"/>
      <c r="GQ48" s="37"/>
      <c r="GR48" s="37"/>
      <c r="GS48" s="81">
        <f t="shared" si="5"/>
        <v>0</v>
      </c>
      <c r="GT48" s="37"/>
      <c r="GU48" s="37"/>
      <c r="GV48" s="37"/>
      <c r="GW48" s="37"/>
      <c r="GX48" s="37"/>
      <c r="GY48" s="37"/>
      <c r="GZ48" s="37"/>
      <c r="HA48" s="37"/>
      <c r="HB48" s="37"/>
      <c r="HC48" s="37"/>
      <c r="HD48" s="37"/>
      <c r="HE48" s="37"/>
      <c r="HF48" s="37"/>
      <c r="HG48" s="37"/>
      <c r="HH48" s="37"/>
      <c r="HI48" s="37"/>
      <c r="HJ48" s="37"/>
      <c r="HK48" s="37"/>
      <c r="HL48" s="37"/>
      <c r="HM48" s="37"/>
      <c r="HN48" s="37"/>
      <c r="HO48" s="37"/>
      <c r="HP48" s="37"/>
      <c r="HQ48" s="37"/>
      <c r="HR48" s="37"/>
      <c r="HS48" s="37"/>
      <c r="HT48" s="37"/>
      <c r="HU48" s="37"/>
      <c r="HV48" s="37"/>
      <c r="HW48" s="37"/>
      <c r="HX48" s="37"/>
      <c r="HY48" s="37"/>
      <c r="HZ48" s="81">
        <f t="shared" si="6"/>
        <v>0</v>
      </c>
    </row>
    <row r="49" spans="1:234" ht="15" customHeight="1">
      <c r="A49" s="440"/>
      <c r="B49" s="91" t="s">
        <v>680</v>
      </c>
      <c r="C49" s="124">
        <v>41213</v>
      </c>
      <c r="D49" s="207"/>
      <c r="E49" s="216"/>
      <c r="F49" s="216"/>
      <c r="G49" s="216"/>
      <c r="H49" s="216"/>
      <c r="I49" s="216"/>
      <c r="J49" s="216"/>
      <c r="K49" s="216"/>
      <c r="L49" s="216"/>
      <c r="M49" s="216"/>
      <c r="N49" s="216"/>
      <c r="O49" s="216"/>
      <c r="P49" s="216"/>
      <c r="Q49" s="216"/>
      <c r="R49" s="216"/>
      <c r="S49" s="216"/>
      <c r="T49" s="216"/>
      <c r="U49" s="216"/>
      <c r="V49" s="216"/>
      <c r="W49" s="216"/>
      <c r="X49" s="216"/>
      <c r="Y49" s="216"/>
      <c r="Z49" s="216"/>
      <c r="AA49" s="225"/>
      <c r="AB49" s="216"/>
      <c r="AC49" s="216"/>
      <c r="AD49" s="216"/>
      <c r="AE49" s="216"/>
      <c r="AF49" s="216"/>
      <c r="AG49" s="216"/>
      <c r="AH49" s="216"/>
      <c r="AI49" s="216"/>
      <c r="AJ49" s="81">
        <f t="shared" si="0"/>
        <v>0</v>
      </c>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81">
        <f t="shared" si="1"/>
        <v>0</v>
      </c>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81">
        <f t="shared" si="2"/>
        <v>0</v>
      </c>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37"/>
      <c r="DY49" s="37"/>
      <c r="DZ49" s="37"/>
      <c r="EA49" s="37"/>
      <c r="EB49" s="37"/>
      <c r="EC49" s="37"/>
      <c r="ED49" s="37"/>
      <c r="EE49" s="81">
        <f t="shared" si="3"/>
        <v>0</v>
      </c>
      <c r="EF49" s="37"/>
      <c r="EG49" s="37"/>
      <c r="EH49" s="37"/>
      <c r="EI49" s="37"/>
      <c r="EJ49" s="37"/>
      <c r="EK49" s="37"/>
      <c r="EL49" s="37"/>
      <c r="EM49" s="37"/>
      <c r="EN49" s="37"/>
      <c r="EO49" s="37"/>
      <c r="EP49" s="37"/>
      <c r="EQ49" s="37"/>
      <c r="ER49" s="37"/>
      <c r="ES49" s="37"/>
      <c r="ET49" s="37"/>
      <c r="EU49" s="37"/>
      <c r="EV49" s="37"/>
      <c r="EW49" s="37"/>
      <c r="EX49" s="37"/>
      <c r="EY49" s="37"/>
      <c r="EZ49" s="37"/>
      <c r="FA49" s="37"/>
      <c r="FB49" s="37"/>
      <c r="FC49" s="37"/>
      <c r="FD49" s="37"/>
      <c r="FE49" s="37"/>
      <c r="FF49" s="37"/>
      <c r="FG49" s="37"/>
      <c r="FH49" s="37"/>
      <c r="FI49" s="37"/>
      <c r="FJ49" s="37"/>
      <c r="FK49" s="37"/>
      <c r="FL49" s="81">
        <f t="shared" si="4"/>
        <v>0</v>
      </c>
      <c r="FM49" s="37"/>
      <c r="FN49" s="37"/>
      <c r="FO49" s="37"/>
      <c r="FP49" s="37"/>
      <c r="FQ49" s="37"/>
      <c r="FR49" s="37"/>
      <c r="FS49" s="37"/>
      <c r="FT49" s="37"/>
      <c r="FU49" s="37"/>
      <c r="FV49" s="37"/>
      <c r="FW49" s="37"/>
      <c r="FX49" s="37"/>
      <c r="FY49" s="37"/>
      <c r="FZ49" s="37"/>
      <c r="GA49" s="37"/>
      <c r="GB49" s="37"/>
      <c r="GC49" s="37"/>
      <c r="GD49" s="37"/>
      <c r="GE49" s="37"/>
      <c r="GF49" s="37"/>
      <c r="GG49" s="37"/>
      <c r="GH49" s="37"/>
      <c r="GI49" s="37"/>
      <c r="GJ49" s="37"/>
      <c r="GK49" s="37"/>
      <c r="GL49" s="37"/>
      <c r="GM49" s="37"/>
      <c r="GN49" s="37"/>
      <c r="GO49" s="37"/>
      <c r="GP49" s="37"/>
      <c r="GQ49" s="37"/>
      <c r="GR49" s="37"/>
      <c r="GS49" s="81">
        <f t="shared" si="5"/>
        <v>0</v>
      </c>
      <c r="GT49" s="37"/>
      <c r="GU49" s="37"/>
      <c r="GV49" s="37"/>
      <c r="GW49" s="37"/>
      <c r="GX49" s="37"/>
      <c r="GY49" s="37"/>
      <c r="GZ49" s="37"/>
      <c r="HA49" s="37"/>
      <c r="HB49" s="37"/>
      <c r="HC49" s="37"/>
      <c r="HD49" s="37"/>
      <c r="HE49" s="37"/>
      <c r="HF49" s="37"/>
      <c r="HG49" s="37"/>
      <c r="HH49" s="37"/>
      <c r="HI49" s="37"/>
      <c r="HJ49" s="37"/>
      <c r="HK49" s="37"/>
      <c r="HL49" s="37"/>
      <c r="HM49" s="37"/>
      <c r="HN49" s="37"/>
      <c r="HO49" s="37"/>
      <c r="HP49" s="37"/>
      <c r="HQ49" s="37"/>
      <c r="HR49" s="37"/>
      <c r="HS49" s="37"/>
      <c r="HT49" s="37"/>
      <c r="HU49" s="37"/>
      <c r="HV49" s="37"/>
      <c r="HW49" s="37"/>
      <c r="HX49" s="37"/>
      <c r="HY49" s="37"/>
      <c r="HZ49" s="81">
        <f t="shared" si="6"/>
        <v>0</v>
      </c>
    </row>
    <row r="50" spans="1:234" ht="15" customHeight="1">
      <c r="A50" s="440"/>
      <c r="B50" s="91" t="s">
        <v>681</v>
      </c>
      <c r="C50" s="124">
        <v>41243</v>
      </c>
      <c r="D50" s="207"/>
      <c r="E50" s="216"/>
      <c r="F50" s="216"/>
      <c r="G50" s="216"/>
      <c r="H50" s="216"/>
      <c r="I50" s="216"/>
      <c r="J50" s="216"/>
      <c r="K50" s="216"/>
      <c r="L50" s="216"/>
      <c r="M50" s="216"/>
      <c r="N50" s="216"/>
      <c r="O50" s="216"/>
      <c r="P50" s="216"/>
      <c r="Q50" s="216"/>
      <c r="R50" s="216"/>
      <c r="S50" s="216"/>
      <c r="T50" s="216"/>
      <c r="U50" s="216"/>
      <c r="V50" s="216"/>
      <c r="W50" s="216"/>
      <c r="X50" s="216"/>
      <c r="Y50" s="216"/>
      <c r="Z50" s="216"/>
      <c r="AA50" s="225"/>
      <c r="AB50" s="216"/>
      <c r="AC50" s="216"/>
      <c r="AD50" s="216"/>
      <c r="AE50" s="216"/>
      <c r="AF50" s="216"/>
      <c r="AG50" s="216"/>
      <c r="AH50" s="216"/>
      <c r="AI50" s="216"/>
      <c r="AJ50" s="81">
        <f t="shared" si="0"/>
        <v>0</v>
      </c>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81">
        <f t="shared" si="1"/>
        <v>0</v>
      </c>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81">
        <f t="shared" si="2"/>
        <v>0</v>
      </c>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81">
        <f t="shared" si="3"/>
        <v>0</v>
      </c>
      <c r="EF50" s="37"/>
      <c r="EG50" s="37"/>
      <c r="EH50" s="37"/>
      <c r="EI50" s="37"/>
      <c r="EJ50" s="37"/>
      <c r="EK50" s="37"/>
      <c r="EL50" s="37"/>
      <c r="EM50" s="37"/>
      <c r="EN50" s="37"/>
      <c r="EO50" s="37"/>
      <c r="EP50" s="37"/>
      <c r="EQ50" s="37"/>
      <c r="ER50" s="37"/>
      <c r="ES50" s="37"/>
      <c r="ET50" s="37"/>
      <c r="EU50" s="37"/>
      <c r="EV50" s="37"/>
      <c r="EW50" s="37"/>
      <c r="EX50" s="37"/>
      <c r="EY50" s="37"/>
      <c r="EZ50" s="37"/>
      <c r="FA50" s="37"/>
      <c r="FB50" s="37"/>
      <c r="FC50" s="37"/>
      <c r="FD50" s="37"/>
      <c r="FE50" s="37"/>
      <c r="FF50" s="37"/>
      <c r="FG50" s="37"/>
      <c r="FH50" s="37"/>
      <c r="FI50" s="37"/>
      <c r="FJ50" s="37"/>
      <c r="FK50" s="37"/>
      <c r="FL50" s="81">
        <f t="shared" si="4"/>
        <v>0</v>
      </c>
      <c r="FM50" s="37"/>
      <c r="FN50" s="37"/>
      <c r="FO50" s="37"/>
      <c r="FP50" s="37"/>
      <c r="FQ50" s="37"/>
      <c r="FR50" s="37"/>
      <c r="FS50" s="37"/>
      <c r="FT50" s="37"/>
      <c r="FU50" s="37"/>
      <c r="FV50" s="37"/>
      <c r="FW50" s="37"/>
      <c r="FX50" s="37"/>
      <c r="FY50" s="37"/>
      <c r="FZ50" s="37"/>
      <c r="GA50" s="37"/>
      <c r="GB50" s="37"/>
      <c r="GC50" s="37"/>
      <c r="GD50" s="37"/>
      <c r="GE50" s="37"/>
      <c r="GF50" s="37"/>
      <c r="GG50" s="37"/>
      <c r="GH50" s="37"/>
      <c r="GI50" s="37"/>
      <c r="GJ50" s="37"/>
      <c r="GK50" s="37"/>
      <c r="GL50" s="37"/>
      <c r="GM50" s="37"/>
      <c r="GN50" s="37"/>
      <c r="GO50" s="37"/>
      <c r="GP50" s="37"/>
      <c r="GQ50" s="37"/>
      <c r="GR50" s="37"/>
      <c r="GS50" s="81">
        <f t="shared" si="5"/>
        <v>0</v>
      </c>
      <c r="GT50" s="37"/>
      <c r="GU50" s="37"/>
      <c r="GV50" s="37"/>
      <c r="GW50" s="37"/>
      <c r="GX50" s="37"/>
      <c r="GY50" s="37"/>
      <c r="GZ50" s="37"/>
      <c r="HA50" s="37"/>
      <c r="HB50" s="37"/>
      <c r="HC50" s="37"/>
      <c r="HD50" s="37"/>
      <c r="HE50" s="37"/>
      <c r="HF50" s="37"/>
      <c r="HG50" s="37"/>
      <c r="HH50" s="37"/>
      <c r="HI50" s="37"/>
      <c r="HJ50" s="37"/>
      <c r="HK50" s="37"/>
      <c r="HL50" s="37"/>
      <c r="HM50" s="37"/>
      <c r="HN50" s="37"/>
      <c r="HO50" s="37"/>
      <c r="HP50" s="37"/>
      <c r="HQ50" s="37"/>
      <c r="HR50" s="37"/>
      <c r="HS50" s="37"/>
      <c r="HT50" s="37"/>
      <c r="HU50" s="37"/>
      <c r="HV50" s="37"/>
      <c r="HW50" s="37"/>
      <c r="HX50" s="37"/>
      <c r="HY50" s="37"/>
      <c r="HZ50" s="81">
        <f t="shared" si="6"/>
        <v>0</v>
      </c>
    </row>
    <row r="51" spans="1:234" ht="15" customHeight="1">
      <c r="A51" s="440"/>
      <c r="B51" s="91" t="s">
        <v>673</v>
      </c>
      <c r="C51" s="124">
        <v>41274</v>
      </c>
      <c r="D51" s="207"/>
      <c r="E51" s="216"/>
      <c r="F51" s="216"/>
      <c r="G51" s="216"/>
      <c r="H51" s="216"/>
      <c r="I51" s="216"/>
      <c r="J51" s="216"/>
      <c r="K51" s="216"/>
      <c r="L51" s="216"/>
      <c r="M51" s="216"/>
      <c r="N51" s="216"/>
      <c r="O51" s="216"/>
      <c r="P51" s="216"/>
      <c r="Q51" s="216"/>
      <c r="R51" s="216"/>
      <c r="S51" s="216"/>
      <c r="T51" s="216"/>
      <c r="U51" s="216"/>
      <c r="V51" s="216"/>
      <c r="W51" s="216"/>
      <c r="X51" s="216"/>
      <c r="Y51" s="216"/>
      <c r="Z51" s="216"/>
      <c r="AA51" s="225"/>
      <c r="AB51" s="216"/>
      <c r="AC51" s="216"/>
      <c r="AD51" s="216"/>
      <c r="AE51" s="216"/>
      <c r="AF51" s="216"/>
      <c r="AG51" s="216"/>
      <c r="AH51" s="216"/>
      <c r="AI51" s="216"/>
      <c r="AJ51" s="81">
        <f t="shared" si="0"/>
        <v>0</v>
      </c>
      <c r="AK51" s="37"/>
      <c r="AL51" s="37"/>
      <c r="AM51" s="37"/>
      <c r="AN51" s="37"/>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81">
        <f t="shared" si="1"/>
        <v>0</v>
      </c>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81">
        <f t="shared" si="2"/>
        <v>0</v>
      </c>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81">
        <f t="shared" si="3"/>
        <v>0</v>
      </c>
      <c r="EF51" s="37"/>
      <c r="EG51" s="37"/>
      <c r="EH51" s="37"/>
      <c r="EI51" s="37"/>
      <c r="EJ51" s="37"/>
      <c r="EK51" s="37"/>
      <c r="EL51" s="37"/>
      <c r="EM51" s="37"/>
      <c r="EN51" s="37"/>
      <c r="EO51" s="37"/>
      <c r="EP51" s="37"/>
      <c r="EQ51" s="37"/>
      <c r="ER51" s="37"/>
      <c r="ES51" s="37"/>
      <c r="ET51" s="37"/>
      <c r="EU51" s="37"/>
      <c r="EV51" s="37"/>
      <c r="EW51" s="37"/>
      <c r="EX51" s="37"/>
      <c r="EY51" s="37"/>
      <c r="EZ51" s="37"/>
      <c r="FA51" s="37"/>
      <c r="FB51" s="37"/>
      <c r="FC51" s="37"/>
      <c r="FD51" s="37"/>
      <c r="FE51" s="37"/>
      <c r="FF51" s="37"/>
      <c r="FG51" s="37"/>
      <c r="FH51" s="37"/>
      <c r="FI51" s="37"/>
      <c r="FJ51" s="37"/>
      <c r="FK51" s="37"/>
      <c r="FL51" s="81">
        <f t="shared" si="4"/>
        <v>0</v>
      </c>
      <c r="FM51" s="37"/>
      <c r="FN51" s="37"/>
      <c r="FO51" s="37"/>
      <c r="FP51" s="37"/>
      <c r="FQ51" s="37"/>
      <c r="FR51" s="37"/>
      <c r="FS51" s="37"/>
      <c r="FT51" s="37"/>
      <c r="FU51" s="37"/>
      <c r="FV51" s="37"/>
      <c r="FW51" s="37"/>
      <c r="FX51" s="37"/>
      <c r="FY51" s="37"/>
      <c r="FZ51" s="37"/>
      <c r="GA51" s="37"/>
      <c r="GB51" s="37"/>
      <c r="GC51" s="37"/>
      <c r="GD51" s="37"/>
      <c r="GE51" s="37"/>
      <c r="GF51" s="37"/>
      <c r="GG51" s="37"/>
      <c r="GH51" s="37"/>
      <c r="GI51" s="37"/>
      <c r="GJ51" s="37"/>
      <c r="GK51" s="37"/>
      <c r="GL51" s="37"/>
      <c r="GM51" s="37"/>
      <c r="GN51" s="37"/>
      <c r="GO51" s="37"/>
      <c r="GP51" s="37"/>
      <c r="GQ51" s="37"/>
      <c r="GR51" s="37"/>
      <c r="GS51" s="81">
        <f t="shared" si="5"/>
        <v>0</v>
      </c>
      <c r="GT51" s="37"/>
      <c r="GU51" s="37"/>
      <c r="GV51" s="37"/>
      <c r="GW51" s="37"/>
      <c r="GX51" s="37"/>
      <c r="GY51" s="37"/>
      <c r="GZ51" s="37"/>
      <c r="HA51" s="37"/>
      <c r="HB51" s="37"/>
      <c r="HC51" s="37"/>
      <c r="HD51" s="37"/>
      <c r="HE51" s="37"/>
      <c r="HF51" s="37"/>
      <c r="HG51" s="37"/>
      <c r="HH51" s="37"/>
      <c r="HI51" s="37"/>
      <c r="HJ51" s="37"/>
      <c r="HK51" s="37"/>
      <c r="HL51" s="37"/>
      <c r="HM51" s="37"/>
      <c r="HN51" s="37"/>
      <c r="HO51" s="37"/>
      <c r="HP51" s="37"/>
      <c r="HQ51" s="37"/>
      <c r="HR51" s="37"/>
      <c r="HS51" s="37"/>
      <c r="HT51" s="37"/>
      <c r="HU51" s="37"/>
      <c r="HV51" s="37"/>
      <c r="HW51" s="37"/>
      <c r="HX51" s="37"/>
      <c r="HY51" s="37"/>
      <c r="HZ51" s="81">
        <f t="shared" si="6"/>
        <v>0</v>
      </c>
    </row>
    <row r="52" spans="1:234" ht="15" customHeight="1">
      <c r="A52" s="440"/>
      <c r="B52" s="91" t="s">
        <v>670</v>
      </c>
      <c r="C52" s="124">
        <v>41305</v>
      </c>
      <c r="D52" s="207"/>
      <c r="E52" s="216"/>
      <c r="F52" s="216"/>
      <c r="G52" s="216"/>
      <c r="H52" s="216"/>
      <c r="I52" s="216"/>
      <c r="J52" s="216"/>
      <c r="K52" s="216"/>
      <c r="L52" s="216"/>
      <c r="M52" s="216"/>
      <c r="N52" s="216"/>
      <c r="O52" s="216"/>
      <c r="P52" s="216"/>
      <c r="Q52" s="216"/>
      <c r="R52" s="216"/>
      <c r="S52" s="216"/>
      <c r="T52" s="216"/>
      <c r="U52" s="216"/>
      <c r="V52" s="216"/>
      <c r="W52" s="216"/>
      <c r="X52" s="216"/>
      <c r="Y52" s="216"/>
      <c r="Z52" s="216"/>
      <c r="AA52" s="225"/>
      <c r="AB52" s="216"/>
      <c r="AC52" s="216"/>
      <c r="AD52" s="216"/>
      <c r="AE52" s="216"/>
      <c r="AF52" s="216"/>
      <c r="AG52" s="216"/>
      <c r="AH52" s="216"/>
      <c r="AI52" s="216"/>
      <c r="AJ52" s="81">
        <f t="shared" si="0"/>
        <v>0</v>
      </c>
      <c r="AK52" s="37"/>
      <c r="AL52" s="37"/>
      <c r="AM52" s="37"/>
      <c r="AN52" s="37"/>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81">
        <f t="shared" si="1"/>
        <v>0</v>
      </c>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81">
        <f t="shared" si="2"/>
        <v>0</v>
      </c>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81">
        <f t="shared" si="3"/>
        <v>0</v>
      </c>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81">
        <f t="shared" si="4"/>
        <v>0</v>
      </c>
      <c r="FM52" s="37"/>
      <c r="FN52" s="37"/>
      <c r="FO52" s="37"/>
      <c r="FP52" s="37"/>
      <c r="FQ52" s="37"/>
      <c r="FR52" s="37"/>
      <c r="FS52" s="37"/>
      <c r="FT52" s="37"/>
      <c r="FU52" s="37"/>
      <c r="FV52" s="37"/>
      <c r="FW52" s="37"/>
      <c r="FX52" s="37"/>
      <c r="FY52" s="37"/>
      <c r="FZ52" s="37"/>
      <c r="GA52" s="37"/>
      <c r="GB52" s="37"/>
      <c r="GC52" s="37"/>
      <c r="GD52" s="37"/>
      <c r="GE52" s="37"/>
      <c r="GF52" s="37"/>
      <c r="GG52" s="37"/>
      <c r="GH52" s="37"/>
      <c r="GI52" s="37"/>
      <c r="GJ52" s="37"/>
      <c r="GK52" s="37"/>
      <c r="GL52" s="37"/>
      <c r="GM52" s="37"/>
      <c r="GN52" s="37"/>
      <c r="GO52" s="37"/>
      <c r="GP52" s="37"/>
      <c r="GQ52" s="37"/>
      <c r="GR52" s="37"/>
      <c r="GS52" s="81">
        <f t="shared" si="5"/>
        <v>0</v>
      </c>
      <c r="GT52" s="37"/>
      <c r="GU52" s="37"/>
      <c r="GV52" s="37"/>
      <c r="GW52" s="37"/>
      <c r="GX52" s="37"/>
      <c r="GY52" s="37"/>
      <c r="GZ52" s="37"/>
      <c r="HA52" s="37"/>
      <c r="HB52" s="37"/>
      <c r="HC52" s="37"/>
      <c r="HD52" s="37"/>
      <c r="HE52" s="37"/>
      <c r="HF52" s="37"/>
      <c r="HG52" s="37"/>
      <c r="HH52" s="37"/>
      <c r="HI52" s="37"/>
      <c r="HJ52" s="37"/>
      <c r="HK52" s="37"/>
      <c r="HL52" s="37"/>
      <c r="HM52" s="37"/>
      <c r="HN52" s="37"/>
      <c r="HO52" s="37"/>
      <c r="HP52" s="37"/>
      <c r="HQ52" s="37"/>
      <c r="HR52" s="37"/>
      <c r="HS52" s="37"/>
      <c r="HT52" s="37"/>
      <c r="HU52" s="37"/>
      <c r="HV52" s="37"/>
      <c r="HW52" s="37"/>
      <c r="HX52" s="37"/>
      <c r="HY52" s="37"/>
      <c r="HZ52" s="81">
        <f t="shared" si="6"/>
        <v>0</v>
      </c>
    </row>
    <row r="53" spans="1:234" ht="15" customHeight="1">
      <c r="A53" s="440"/>
      <c r="B53" s="91" t="s">
        <v>671</v>
      </c>
      <c r="C53" s="124">
        <v>41333</v>
      </c>
      <c r="D53" s="207"/>
      <c r="E53" s="216"/>
      <c r="F53" s="216"/>
      <c r="G53" s="216"/>
      <c r="H53" s="216"/>
      <c r="I53" s="216"/>
      <c r="J53" s="216"/>
      <c r="K53" s="216"/>
      <c r="L53" s="216"/>
      <c r="M53" s="216"/>
      <c r="N53" s="216"/>
      <c r="O53" s="216"/>
      <c r="P53" s="216"/>
      <c r="Q53" s="216"/>
      <c r="R53" s="216"/>
      <c r="S53" s="216"/>
      <c r="T53" s="216"/>
      <c r="U53" s="216"/>
      <c r="V53" s="216"/>
      <c r="W53" s="216"/>
      <c r="X53" s="216"/>
      <c r="Y53" s="216"/>
      <c r="Z53" s="216"/>
      <c r="AA53" s="225"/>
      <c r="AB53" s="216"/>
      <c r="AC53" s="216"/>
      <c r="AD53" s="216"/>
      <c r="AE53" s="216"/>
      <c r="AF53" s="216"/>
      <c r="AG53" s="216"/>
      <c r="AH53" s="216"/>
      <c r="AI53" s="216"/>
      <c r="AJ53" s="81">
        <f t="shared" si="0"/>
        <v>0</v>
      </c>
      <c r="AK53" s="37"/>
      <c r="AL53" s="37"/>
      <c r="AM53" s="37"/>
      <c r="AN53" s="37"/>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81">
        <f t="shared" si="1"/>
        <v>0</v>
      </c>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81">
        <f t="shared" si="2"/>
        <v>0</v>
      </c>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7"/>
      <c r="EA53" s="37"/>
      <c r="EB53" s="37"/>
      <c r="EC53" s="37"/>
      <c r="ED53" s="37"/>
      <c r="EE53" s="81">
        <f t="shared" si="3"/>
        <v>0</v>
      </c>
      <c r="EF53" s="37"/>
      <c r="EG53" s="37"/>
      <c r="EH53" s="37"/>
      <c r="EI53" s="37"/>
      <c r="EJ53" s="37"/>
      <c r="EK53" s="37"/>
      <c r="EL53" s="37"/>
      <c r="EM53" s="37"/>
      <c r="EN53" s="37"/>
      <c r="EO53" s="37"/>
      <c r="EP53" s="37"/>
      <c r="EQ53" s="37"/>
      <c r="ER53" s="37"/>
      <c r="ES53" s="37"/>
      <c r="ET53" s="37"/>
      <c r="EU53" s="37"/>
      <c r="EV53" s="37"/>
      <c r="EW53" s="37"/>
      <c r="EX53" s="37"/>
      <c r="EY53" s="37"/>
      <c r="EZ53" s="37"/>
      <c r="FA53" s="37"/>
      <c r="FB53" s="37"/>
      <c r="FC53" s="37"/>
      <c r="FD53" s="37"/>
      <c r="FE53" s="37"/>
      <c r="FF53" s="37"/>
      <c r="FG53" s="37"/>
      <c r="FH53" s="37"/>
      <c r="FI53" s="37"/>
      <c r="FJ53" s="37"/>
      <c r="FK53" s="37"/>
      <c r="FL53" s="81">
        <f t="shared" si="4"/>
        <v>0</v>
      </c>
      <c r="FM53" s="37"/>
      <c r="FN53" s="37"/>
      <c r="FO53" s="37"/>
      <c r="FP53" s="37"/>
      <c r="FQ53" s="37"/>
      <c r="FR53" s="37"/>
      <c r="FS53" s="37"/>
      <c r="FT53" s="37"/>
      <c r="FU53" s="37"/>
      <c r="FV53" s="37"/>
      <c r="FW53" s="37"/>
      <c r="FX53" s="37"/>
      <c r="FY53" s="37"/>
      <c r="FZ53" s="37"/>
      <c r="GA53" s="37"/>
      <c r="GB53" s="37"/>
      <c r="GC53" s="37"/>
      <c r="GD53" s="37"/>
      <c r="GE53" s="37"/>
      <c r="GF53" s="37"/>
      <c r="GG53" s="37"/>
      <c r="GH53" s="37"/>
      <c r="GI53" s="37"/>
      <c r="GJ53" s="37"/>
      <c r="GK53" s="37"/>
      <c r="GL53" s="37"/>
      <c r="GM53" s="37"/>
      <c r="GN53" s="37"/>
      <c r="GO53" s="37"/>
      <c r="GP53" s="37"/>
      <c r="GQ53" s="37"/>
      <c r="GR53" s="37"/>
      <c r="GS53" s="81">
        <f t="shared" si="5"/>
        <v>0</v>
      </c>
      <c r="GT53" s="37"/>
      <c r="GU53" s="37"/>
      <c r="GV53" s="37"/>
      <c r="GW53" s="37"/>
      <c r="GX53" s="37"/>
      <c r="GY53" s="37"/>
      <c r="GZ53" s="37"/>
      <c r="HA53" s="37"/>
      <c r="HB53" s="37"/>
      <c r="HC53" s="37"/>
      <c r="HD53" s="37"/>
      <c r="HE53" s="37"/>
      <c r="HF53" s="37"/>
      <c r="HG53" s="37"/>
      <c r="HH53" s="37"/>
      <c r="HI53" s="37"/>
      <c r="HJ53" s="37"/>
      <c r="HK53" s="37"/>
      <c r="HL53" s="37"/>
      <c r="HM53" s="37"/>
      <c r="HN53" s="37"/>
      <c r="HO53" s="37"/>
      <c r="HP53" s="37"/>
      <c r="HQ53" s="37"/>
      <c r="HR53" s="37"/>
      <c r="HS53" s="37"/>
      <c r="HT53" s="37"/>
      <c r="HU53" s="37"/>
      <c r="HV53" s="37"/>
      <c r="HW53" s="37"/>
      <c r="HX53" s="37"/>
      <c r="HY53" s="37"/>
      <c r="HZ53" s="81">
        <f t="shared" si="6"/>
        <v>0</v>
      </c>
    </row>
    <row r="54" spans="1:234" ht="15" customHeight="1" thickBot="1">
      <c r="A54" s="440"/>
      <c r="B54" s="91" t="s">
        <v>672</v>
      </c>
      <c r="C54" s="125">
        <v>41364</v>
      </c>
      <c r="D54" s="208"/>
      <c r="E54" s="217"/>
      <c r="F54" s="217"/>
      <c r="G54" s="217"/>
      <c r="H54" s="217"/>
      <c r="I54" s="217"/>
      <c r="J54" s="217"/>
      <c r="K54" s="217"/>
      <c r="L54" s="217"/>
      <c r="M54" s="217"/>
      <c r="N54" s="217"/>
      <c r="O54" s="217"/>
      <c r="P54" s="217"/>
      <c r="Q54" s="217"/>
      <c r="R54" s="217"/>
      <c r="S54" s="217"/>
      <c r="T54" s="217"/>
      <c r="U54" s="217"/>
      <c r="V54" s="217"/>
      <c r="W54" s="217"/>
      <c r="X54" s="217"/>
      <c r="Y54" s="217"/>
      <c r="Z54" s="217"/>
      <c r="AA54" s="226"/>
      <c r="AB54" s="217"/>
      <c r="AC54" s="217"/>
      <c r="AD54" s="217"/>
      <c r="AE54" s="217"/>
      <c r="AF54" s="217"/>
      <c r="AG54" s="217"/>
      <c r="AH54" s="217"/>
      <c r="AI54" s="217"/>
      <c r="AJ54" s="82">
        <f t="shared" si="0"/>
        <v>0</v>
      </c>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82">
        <f t="shared" si="1"/>
        <v>0</v>
      </c>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82">
        <f t="shared" si="2"/>
        <v>0</v>
      </c>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82">
        <f t="shared" si="3"/>
        <v>0</v>
      </c>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82">
        <f t="shared" si="4"/>
        <v>0</v>
      </c>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82">
        <f t="shared" si="5"/>
        <v>0</v>
      </c>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82">
        <f t="shared" si="6"/>
        <v>0</v>
      </c>
    </row>
    <row r="55" spans="1:234" s="29" customFormat="1" ht="15" customHeight="1" thickTop="1">
      <c r="A55" s="440"/>
      <c r="B55" s="93" t="s">
        <v>674</v>
      </c>
      <c r="C55" s="123">
        <v>41394</v>
      </c>
      <c r="D55" s="209"/>
      <c r="E55" s="218"/>
      <c r="F55" s="218"/>
      <c r="G55" s="218"/>
      <c r="H55" s="218"/>
      <c r="I55" s="218"/>
      <c r="J55" s="218"/>
      <c r="K55" s="218"/>
      <c r="L55" s="218"/>
      <c r="M55" s="218"/>
      <c r="N55" s="218"/>
      <c r="O55" s="218"/>
      <c r="P55" s="218"/>
      <c r="Q55" s="218"/>
      <c r="R55" s="218"/>
      <c r="S55" s="218"/>
      <c r="T55" s="218"/>
      <c r="U55" s="218"/>
      <c r="V55" s="218"/>
      <c r="W55" s="218"/>
      <c r="X55" s="218"/>
      <c r="Y55" s="218"/>
      <c r="Z55" s="218"/>
      <c r="AA55" s="227"/>
      <c r="AB55" s="218"/>
      <c r="AC55" s="218"/>
      <c r="AD55" s="218"/>
      <c r="AE55" s="218"/>
      <c r="AF55" s="218"/>
      <c r="AG55" s="218"/>
      <c r="AH55" s="218"/>
      <c r="AI55" s="218"/>
      <c r="AJ55" s="83">
        <f t="shared" si="0"/>
        <v>0</v>
      </c>
      <c r="AK55" s="45"/>
      <c r="AL55" s="45"/>
      <c r="AM55" s="45"/>
      <c r="AN55" s="45"/>
      <c r="AO55" s="45"/>
      <c r="AP55" s="45"/>
      <c r="AQ55" s="45"/>
      <c r="AR55" s="45"/>
      <c r="AS55" s="45"/>
      <c r="AT55" s="45"/>
      <c r="AU55" s="45"/>
      <c r="AV55" s="45"/>
      <c r="AW55" s="45"/>
      <c r="AX55" s="45"/>
      <c r="AY55" s="45"/>
      <c r="AZ55" s="45"/>
      <c r="BA55" s="45"/>
      <c r="BB55" s="45"/>
      <c r="BC55" s="45"/>
      <c r="BD55" s="45"/>
      <c r="BE55" s="45"/>
      <c r="BF55" s="45"/>
      <c r="BG55" s="45"/>
      <c r="BH55" s="45"/>
      <c r="BI55" s="45"/>
      <c r="BJ55" s="45"/>
      <c r="BK55" s="45"/>
      <c r="BL55" s="45"/>
      <c r="BM55" s="45"/>
      <c r="BN55" s="45"/>
      <c r="BO55" s="45"/>
      <c r="BP55" s="45"/>
      <c r="BQ55" s="83">
        <f t="shared" si="1"/>
        <v>0</v>
      </c>
      <c r="BR55" s="45"/>
      <c r="BS55" s="45"/>
      <c r="BT55" s="45"/>
      <c r="BU55" s="45"/>
      <c r="BV55" s="45"/>
      <c r="BW55" s="45"/>
      <c r="BX55" s="45"/>
      <c r="BY55" s="45"/>
      <c r="BZ55" s="45"/>
      <c r="CA55" s="45"/>
      <c r="CB55" s="45"/>
      <c r="CC55" s="45"/>
      <c r="CD55" s="45"/>
      <c r="CE55" s="45"/>
      <c r="CF55" s="45"/>
      <c r="CG55" s="45"/>
      <c r="CH55" s="45"/>
      <c r="CI55" s="45"/>
      <c r="CJ55" s="45"/>
      <c r="CK55" s="45"/>
      <c r="CL55" s="45"/>
      <c r="CM55" s="45"/>
      <c r="CN55" s="45"/>
      <c r="CO55" s="45"/>
      <c r="CP55" s="45"/>
      <c r="CQ55" s="45"/>
      <c r="CR55" s="45"/>
      <c r="CS55" s="45"/>
      <c r="CT55" s="45"/>
      <c r="CU55" s="45"/>
      <c r="CV55" s="45"/>
      <c r="CW55" s="45"/>
      <c r="CX55" s="83">
        <f t="shared" si="2"/>
        <v>0</v>
      </c>
      <c r="CY55" s="45"/>
      <c r="CZ55" s="45"/>
      <c r="DA55" s="45"/>
      <c r="DB55" s="45"/>
      <c r="DC55" s="45"/>
      <c r="DD55" s="45"/>
      <c r="DE55" s="45"/>
      <c r="DF55" s="45"/>
      <c r="DG55" s="45"/>
      <c r="DH55" s="45"/>
      <c r="DI55" s="45"/>
      <c r="DJ55" s="45"/>
      <c r="DK55" s="45"/>
      <c r="DL55" s="45"/>
      <c r="DM55" s="45"/>
      <c r="DN55" s="45"/>
      <c r="DO55" s="45"/>
      <c r="DP55" s="45"/>
      <c r="DQ55" s="45"/>
      <c r="DR55" s="45"/>
      <c r="DS55" s="45"/>
      <c r="DT55" s="45"/>
      <c r="DU55" s="45"/>
      <c r="DV55" s="45"/>
      <c r="DW55" s="45"/>
      <c r="DX55" s="45"/>
      <c r="DY55" s="45"/>
      <c r="DZ55" s="45"/>
      <c r="EA55" s="45"/>
      <c r="EB55" s="45"/>
      <c r="EC55" s="45"/>
      <c r="ED55" s="45"/>
      <c r="EE55" s="83">
        <f t="shared" si="3"/>
        <v>0</v>
      </c>
      <c r="EF55" s="45"/>
      <c r="EG55" s="45"/>
      <c r="EH55" s="45"/>
      <c r="EI55" s="45"/>
      <c r="EJ55" s="45"/>
      <c r="EK55" s="45"/>
      <c r="EL55" s="45"/>
      <c r="EM55" s="45"/>
      <c r="EN55" s="45"/>
      <c r="EO55" s="45"/>
      <c r="EP55" s="45"/>
      <c r="EQ55" s="45"/>
      <c r="ER55" s="45"/>
      <c r="ES55" s="45"/>
      <c r="ET55" s="45"/>
      <c r="EU55" s="45"/>
      <c r="EV55" s="45"/>
      <c r="EW55" s="45"/>
      <c r="EX55" s="45"/>
      <c r="EY55" s="45"/>
      <c r="EZ55" s="45"/>
      <c r="FA55" s="45"/>
      <c r="FB55" s="45"/>
      <c r="FC55" s="45"/>
      <c r="FD55" s="45"/>
      <c r="FE55" s="45"/>
      <c r="FF55" s="45"/>
      <c r="FG55" s="45"/>
      <c r="FH55" s="45"/>
      <c r="FI55" s="45"/>
      <c r="FJ55" s="45"/>
      <c r="FK55" s="45"/>
      <c r="FL55" s="83">
        <f t="shared" si="4"/>
        <v>0</v>
      </c>
      <c r="FM55" s="45"/>
      <c r="FN55" s="45"/>
      <c r="FO55" s="45"/>
      <c r="FP55" s="45"/>
      <c r="FQ55" s="45"/>
      <c r="FR55" s="45"/>
      <c r="FS55" s="45"/>
      <c r="FT55" s="45"/>
      <c r="FU55" s="45"/>
      <c r="FV55" s="45"/>
      <c r="FW55" s="45"/>
      <c r="FX55" s="45"/>
      <c r="FY55" s="45"/>
      <c r="FZ55" s="45"/>
      <c r="GA55" s="45"/>
      <c r="GB55" s="45"/>
      <c r="GC55" s="45"/>
      <c r="GD55" s="45"/>
      <c r="GE55" s="45"/>
      <c r="GF55" s="45"/>
      <c r="GG55" s="45"/>
      <c r="GH55" s="45"/>
      <c r="GI55" s="45"/>
      <c r="GJ55" s="45"/>
      <c r="GK55" s="45"/>
      <c r="GL55" s="45"/>
      <c r="GM55" s="45"/>
      <c r="GN55" s="45"/>
      <c r="GO55" s="45"/>
      <c r="GP55" s="45"/>
      <c r="GQ55" s="45"/>
      <c r="GR55" s="45"/>
      <c r="GS55" s="83">
        <f t="shared" si="5"/>
        <v>0</v>
      </c>
      <c r="GT55" s="45"/>
      <c r="GU55" s="45"/>
      <c r="GV55" s="45"/>
      <c r="GW55" s="45"/>
      <c r="GX55" s="45"/>
      <c r="GY55" s="45"/>
      <c r="GZ55" s="45"/>
      <c r="HA55" s="45"/>
      <c r="HB55" s="45"/>
      <c r="HC55" s="45"/>
      <c r="HD55" s="45"/>
      <c r="HE55" s="45"/>
      <c r="HF55" s="45"/>
      <c r="HG55" s="45"/>
      <c r="HH55" s="45"/>
      <c r="HI55" s="45"/>
      <c r="HJ55" s="45"/>
      <c r="HK55" s="45"/>
      <c r="HL55" s="45"/>
      <c r="HM55" s="45"/>
      <c r="HN55" s="45"/>
      <c r="HO55" s="45"/>
      <c r="HP55" s="45"/>
      <c r="HQ55" s="45"/>
      <c r="HR55" s="45"/>
      <c r="HS55" s="45"/>
      <c r="HT55" s="45"/>
      <c r="HU55" s="45"/>
      <c r="HV55" s="45"/>
      <c r="HW55" s="45"/>
      <c r="HX55" s="45"/>
      <c r="HY55" s="45"/>
      <c r="HZ55" s="83">
        <f t="shared" si="6"/>
        <v>0</v>
      </c>
    </row>
    <row r="56" spans="1:234" ht="15" customHeight="1">
      <c r="A56" s="440"/>
      <c r="B56" s="91" t="s">
        <v>675</v>
      </c>
      <c r="C56" s="124">
        <v>41425</v>
      </c>
      <c r="D56" s="207"/>
      <c r="E56" s="216"/>
      <c r="F56" s="216"/>
      <c r="G56" s="216"/>
      <c r="H56" s="216"/>
      <c r="I56" s="216"/>
      <c r="J56" s="216"/>
      <c r="K56" s="216"/>
      <c r="L56" s="216"/>
      <c r="M56" s="216"/>
      <c r="N56" s="216"/>
      <c r="O56" s="216"/>
      <c r="P56" s="216"/>
      <c r="Q56" s="216"/>
      <c r="R56" s="216"/>
      <c r="S56" s="216"/>
      <c r="T56" s="216"/>
      <c r="U56" s="216"/>
      <c r="V56" s="216"/>
      <c r="W56" s="216"/>
      <c r="X56" s="216"/>
      <c r="Y56" s="216"/>
      <c r="Z56" s="216"/>
      <c r="AA56" s="225"/>
      <c r="AB56" s="216"/>
      <c r="AC56" s="216"/>
      <c r="AD56" s="216"/>
      <c r="AE56" s="216"/>
      <c r="AF56" s="216"/>
      <c r="AG56" s="216"/>
      <c r="AH56" s="216"/>
      <c r="AI56" s="216"/>
      <c r="AJ56" s="81">
        <f t="shared" si="0"/>
        <v>0</v>
      </c>
      <c r="AK56" s="37"/>
      <c r="AL56" s="37"/>
      <c r="AM56" s="37"/>
      <c r="AN56" s="37"/>
      <c r="AO56" s="37"/>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81">
        <f t="shared" si="1"/>
        <v>0</v>
      </c>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Q56" s="37"/>
      <c r="CR56" s="37"/>
      <c r="CS56" s="37"/>
      <c r="CT56" s="37"/>
      <c r="CU56" s="37"/>
      <c r="CV56" s="37"/>
      <c r="CW56" s="37"/>
      <c r="CX56" s="81">
        <f t="shared" si="2"/>
        <v>0</v>
      </c>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7"/>
      <c r="DX56" s="37"/>
      <c r="DY56" s="37"/>
      <c r="DZ56" s="37"/>
      <c r="EA56" s="37"/>
      <c r="EB56" s="37"/>
      <c r="EC56" s="37"/>
      <c r="ED56" s="37"/>
      <c r="EE56" s="81">
        <f t="shared" si="3"/>
        <v>0</v>
      </c>
      <c r="EF56" s="37"/>
      <c r="EG56" s="37"/>
      <c r="EH56" s="37"/>
      <c r="EI56" s="37"/>
      <c r="EJ56" s="37"/>
      <c r="EK56" s="37"/>
      <c r="EL56" s="37"/>
      <c r="EM56" s="37"/>
      <c r="EN56" s="37"/>
      <c r="EO56" s="37"/>
      <c r="EP56" s="37"/>
      <c r="EQ56" s="37"/>
      <c r="ER56" s="37"/>
      <c r="ES56" s="37"/>
      <c r="ET56" s="37"/>
      <c r="EU56" s="37"/>
      <c r="EV56" s="37"/>
      <c r="EW56" s="37"/>
      <c r="EX56" s="37"/>
      <c r="EY56" s="37"/>
      <c r="EZ56" s="37"/>
      <c r="FA56" s="37"/>
      <c r="FB56" s="37"/>
      <c r="FC56" s="37"/>
      <c r="FD56" s="37"/>
      <c r="FE56" s="37"/>
      <c r="FF56" s="37"/>
      <c r="FG56" s="37"/>
      <c r="FH56" s="37"/>
      <c r="FI56" s="37"/>
      <c r="FJ56" s="37"/>
      <c r="FK56" s="37"/>
      <c r="FL56" s="81">
        <f t="shared" si="4"/>
        <v>0</v>
      </c>
      <c r="FM56" s="37"/>
      <c r="FN56" s="37"/>
      <c r="FO56" s="37"/>
      <c r="FP56" s="37"/>
      <c r="FQ56" s="37"/>
      <c r="FR56" s="37"/>
      <c r="FS56" s="37"/>
      <c r="FT56" s="37"/>
      <c r="FU56" s="37"/>
      <c r="FV56" s="37"/>
      <c r="FW56" s="37"/>
      <c r="FX56" s="37"/>
      <c r="FY56" s="37"/>
      <c r="FZ56" s="37"/>
      <c r="GA56" s="37"/>
      <c r="GB56" s="37"/>
      <c r="GC56" s="37"/>
      <c r="GD56" s="37"/>
      <c r="GE56" s="37"/>
      <c r="GF56" s="37"/>
      <c r="GG56" s="37"/>
      <c r="GH56" s="37"/>
      <c r="GI56" s="37"/>
      <c r="GJ56" s="37"/>
      <c r="GK56" s="37"/>
      <c r="GL56" s="37"/>
      <c r="GM56" s="37"/>
      <c r="GN56" s="37"/>
      <c r="GO56" s="37"/>
      <c r="GP56" s="37"/>
      <c r="GQ56" s="37"/>
      <c r="GR56" s="37"/>
      <c r="GS56" s="81">
        <f t="shared" si="5"/>
        <v>0</v>
      </c>
      <c r="GT56" s="37"/>
      <c r="GU56" s="37"/>
      <c r="GV56" s="37"/>
      <c r="GW56" s="37"/>
      <c r="GX56" s="37"/>
      <c r="GY56" s="37"/>
      <c r="GZ56" s="37"/>
      <c r="HA56" s="37"/>
      <c r="HB56" s="37"/>
      <c r="HC56" s="37"/>
      <c r="HD56" s="37"/>
      <c r="HE56" s="37"/>
      <c r="HF56" s="37"/>
      <c r="HG56" s="37"/>
      <c r="HH56" s="37"/>
      <c r="HI56" s="37"/>
      <c r="HJ56" s="37"/>
      <c r="HK56" s="37"/>
      <c r="HL56" s="37"/>
      <c r="HM56" s="37"/>
      <c r="HN56" s="37"/>
      <c r="HO56" s="37"/>
      <c r="HP56" s="37"/>
      <c r="HQ56" s="37"/>
      <c r="HR56" s="37"/>
      <c r="HS56" s="37"/>
      <c r="HT56" s="37"/>
      <c r="HU56" s="37"/>
      <c r="HV56" s="37"/>
      <c r="HW56" s="37"/>
      <c r="HX56" s="37"/>
      <c r="HY56" s="37"/>
      <c r="HZ56" s="81">
        <f t="shared" si="6"/>
        <v>0</v>
      </c>
    </row>
    <row r="57" spans="1:234" ht="15" customHeight="1">
      <c r="A57" s="440"/>
      <c r="B57" s="91" t="s">
        <v>676</v>
      </c>
      <c r="C57" s="124">
        <v>41455</v>
      </c>
      <c r="D57" s="207"/>
      <c r="E57" s="216"/>
      <c r="F57" s="216"/>
      <c r="G57" s="216"/>
      <c r="H57" s="216"/>
      <c r="I57" s="216"/>
      <c r="J57" s="216"/>
      <c r="K57" s="216"/>
      <c r="L57" s="216"/>
      <c r="M57" s="216"/>
      <c r="N57" s="216"/>
      <c r="O57" s="216"/>
      <c r="P57" s="216"/>
      <c r="Q57" s="216"/>
      <c r="R57" s="216"/>
      <c r="S57" s="216"/>
      <c r="T57" s="216"/>
      <c r="U57" s="216"/>
      <c r="V57" s="216"/>
      <c r="W57" s="216"/>
      <c r="X57" s="216"/>
      <c r="Y57" s="216"/>
      <c r="Z57" s="216"/>
      <c r="AA57" s="225"/>
      <c r="AB57" s="216"/>
      <c r="AC57" s="216"/>
      <c r="AD57" s="216"/>
      <c r="AE57" s="216"/>
      <c r="AF57" s="216"/>
      <c r="AG57" s="216"/>
      <c r="AH57" s="216"/>
      <c r="AI57" s="216"/>
      <c r="AJ57" s="81">
        <f t="shared" si="0"/>
        <v>0</v>
      </c>
      <c r="AK57" s="37"/>
      <c r="AL57" s="37"/>
      <c r="AM57" s="37"/>
      <c r="AN57" s="37"/>
      <c r="AO57" s="37"/>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81">
        <f t="shared" si="1"/>
        <v>0</v>
      </c>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Q57" s="37"/>
      <c r="CR57" s="37"/>
      <c r="CS57" s="37"/>
      <c r="CT57" s="37"/>
      <c r="CU57" s="37"/>
      <c r="CV57" s="37"/>
      <c r="CW57" s="37"/>
      <c r="CX57" s="81">
        <f t="shared" si="2"/>
        <v>0</v>
      </c>
      <c r="CY57" s="37"/>
      <c r="CZ57" s="37"/>
      <c r="DA57" s="37"/>
      <c r="DB57" s="37"/>
      <c r="DC57" s="37"/>
      <c r="DD57" s="37"/>
      <c r="DE57" s="37"/>
      <c r="DF57" s="37"/>
      <c r="DG57" s="37"/>
      <c r="DH57" s="37"/>
      <c r="DI57" s="37"/>
      <c r="DJ57" s="37"/>
      <c r="DK57" s="37"/>
      <c r="DL57" s="37"/>
      <c r="DM57" s="37"/>
      <c r="DN57" s="37"/>
      <c r="DO57" s="37"/>
      <c r="DP57" s="37"/>
      <c r="DQ57" s="37"/>
      <c r="DR57" s="37"/>
      <c r="DS57" s="37"/>
      <c r="DT57" s="37"/>
      <c r="DU57" s="37"/>
      <c r="DV57" s="37"/>
      <c r="DW57" s="37"/>
      <c r="DX57" s="37"/>
      <c r="DY57" s="37"/>
      <c r="DZ57" s="37"/>
      <c r="EA57" s="37"/>
      <c r="EB57" s="37"/>
      <c r="EC57" s="37"/>
      <c r="ED57" s="37"/>
      <c r="EE57" s="81">
        <f t="shared" si="3"/>
        <v>0</v>
      </c>
      <c r="EF57" s="37"/>
      <c r="EG57" s="37"/>
      <c r="EH57" s="37"/>
      <c r="EI57" s="37"/>
      <c r="EJ57" s="37"/>
      <c r="EK57" s="37"/>
      <c r="EL57" s="37"/>
      <c r="EM57" s="37"/>
      <c r="EN57" s="37"/>
      <c r="EO57" s="37"/>
      <c r="EP57" s="37"/>
      <c r="EQ57" s="37"/>
      <c r="ER57" s="37"/>
      <c r="ES57" s="37"/>
      <c r="ET57" s="37"/>
      <c r="EU57" s="37"/>
      <c r="EV57" s="37"/>
      <c r="EW57" s="37"/>
      <c r="EX57" s="37"/>
      <c r="EY57" s="37"/>
      <c r="EZ57" s="37"/>
      <c r="FA57" s="37"/>
      <c r="FB57" s="37"/>
      <c r="FC57" s="37"/>
      <c r="FD57" s="37"/>
      <c r="FE57" s="37"/>
      <c r="FF57" s="37"/>
      <c r="FG57" s="37"/>
      <c r="FH57" s="37"/>
      <c r="FI57" s="37"/>
      <c r="FJ57" s="37"/>
      <c r="FK57" s="37"/>
      <c r="FL57" s="81">
        <f t="shared" si="4"/>
        <v>0</v>
      </c>
      <c r="FM57" s="37"/>
      <c r="FN57" s="37"/>
      <c r="FO57" s="37"/>
      <c r="FP57" s="37"/>
      <c r="FQ57" s="37"/>
      <c r="FR57" s="37"/>
      <c r="FS57" s="37"/>
      <c r="FT57" s="37"/>
      <c r="FU57" s="37"/>
      <c r="FV57" s="37"/>
      <c r="FW57" s="37"/>
      <c r="FX57" s="37"/>
      <c r="FY57" s="37"/>
      <c r="FZ57" s="37"/>
      <c r="GA57" s="37"/>
      <c r="GB57" s="37"/>
      <c r="GC57" s="37"/>
      <c r="GD57" s="37"/>
      <c r="GE57" s="37"/>
      <c r="GF57" s="37"/>
      <c r="GG57" s="37"/>
      <c r="GH57" s="37"/>
      <c r="GI57" s="37"/>
      <c r="GJ57" s="37"/>
      <c r="GK57" s="37"/>
      <c r="GL57" s="37"/>
      <c r="GM57" s="37"/>
      <c r="GN57" s="37"/>
      <c r="GO57" s="37"/>
      <c r="GP57" s="37"/>
      <c r="GQ57" s="37"/>
      <c r="GR57" s="37"/>
      <c r="GS57" s="81">
        <f t="shared" si="5"/>
        <v>0</v>
      </c>
      <c r="GT57" s="37"/>
      <c r="GU57" s="37"/>
      <c r="GV57" s="37"/>
      <c r="GW57" s="37"/>
      <c r="GX57" s="37"/>
      <c r="GY57" s="37"/>
      <c r="GZ57" s="37"/>
      <c r="HA57" s="37"/>
      <c r="HB57" s="37"/>
      <c r="HC57" s="37"/>
      <c r="HD57" s="37"/>
      <c r="HE57" s="37"/>
      <c r="HF57" s="37"/>
      <c r="HG57" s="37"/>
      <c r="HH57" s="37"/>
      <c r="HI57" s="37"/>
      <c r="HJ57" s="37"/>
      <c r="HK57" s="37"/>
      <c r="HL57" s="37"/>
      <c r="HM57" s="37"/>
      <c r="HN57" s="37"/>
      <c r="HO57" s="37"/>
      <c r="HP57" s="37"/>
      <c r="HQ57" s="37"/>
      <c r="HR57" s="37"/>
      <c r="HS57" s="37"/>
      <c r="HT57" s="37"/>
      <c r="HU57" s="37"/>
      <c r="HV57" s="37"/>
      <c r="HW57" s="37"/>
      <c r="HX57" s="37"/>
      <c r="HY57" s="37"/>
      <c r="HZ57" s="81">
        <f t="shared" si="6"/>
        <v>0</v>
      </c>
    </row>
    <row r="58" spans="1:234" ht="15" customHeight="1">
      <c r="A58" s="440"/>
      <c r="B58" s="91" t="s">
        <v>677</v>
      </c>
      <c r="C58" s="124">
        <v>41486</v>
      </c>
      <c r="D58" s="207"/>
      <c r="E58" s="216"/>
      <c r="F58" s="216"/>
      <c r="G58" s="216"/>
      <c r="H58" s="216"/>
      <c r="I58" s="216"/>
      <c r="J58" s="216"/>
      <c r="K58" s="216"/>
      <c r="L58" s="216"/>
      <c r="M58" s="216"/>
      <c r="N58" s="216"/>
      <c r="O58" s="216"/>
      <c r="P58" s="216"/>
      <c r="Q58" s="216"/>
      <c r="R58" s="216"/>
      <c r="S58" s="216"/>
      <c r="T58" s="216"/>
      <c r="U58" s="216"/>
      <c r="V58" s="216"/>
      <c r="W58" s="216"/>
      <c r="X58" s="216"/>
      <c r="Y58" s="216"/>
      <c r="Z58" s="216"/>
      <c r="AA58" s="225"/>
      <c r="AB58" s="216"/>
      <c r="AC58" s="216"/>
      <c r="AD58" s="216"/>
      <c r="AE58" s="216"/>
      <c r="AF58" s="216"/>
      <c r="AG58" s="216"/>
      <c r="AH58" s="216"/>
      <c r="AI58" s="216"/>
      <c r="AJ58" s="81">
        <f t="shared" si="0"/>
        <v>0</v>
      </c>
      <c r="AK58" s="37"/>
      <c r="AL58" s="37"/>
      <c r="AM58" s="37"/>
      <c r="AN58" s="37"/>
      <c r="AO58" s="37"/>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81">
        <f t="shared" si="1"/>
        <v>0</v>
      </c>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c r="CU58" s="37"/>
      <c r="CV58" s="37"/>
      <c r="CW58" s="37"/>
      <c r="CX58" s="81">
        <f t="shared" si="2"/>
        <v>0</v>
      </c>
      <c r="CY58" s="37"/>
      <c r="CZ58" s="37"/>
      <c r="DA58" s="37"/>
      <c r="DB58" s="37"/>
      <c r="DC58" s="37"/>
      <c r="DD58" s="37"/>
      <c r="DE58" s="37"/>
      <c r="DF58" s="37"/>
      <c r="DG58" s="37"/>
      <c r="DH58" s="37"/>
      <c r="DI58" s="37"/>
      <c r="DJ58" s="37"/>
      <c r="DK58" s="37"/>
      <c r="DL58" s="37"/>
      <c r="DM58" s="37"/>
      <c r="DN58" s="37"/>
      <c r="DO58" s="37"/>
      <c r="DP58" s="37"/>
      <c r="DQ58" s="37"/>
      <c r="DR58" s="37"/>
      <c r="DS58" s="37"/>
      <c r="DT58" s="37"/>
      <c r="DU58" s="37"/>
      <c r="DV58" s="37"/>
      <c r="DW58" s="37"/>
      <c r="DX58" s="37"/>
      <c r="DY58" s="37"/>
      <c r="DZ58" s="37"/>
      <c r="EA58" s="37"/>
      <c r="EB58" s="37"/>
      <c r="EC58" s="37"/>
      <c r="ED58" s="37"/>
      <c r="EE58" s="81">
        <f t="shared" si="3"/>
        <v>0</v>
      </c>
      <c r="EF58" s="37"/>
      <c r="EG58" s="37"/>
      <c r="EH58" s="37"/>
      <c r="EI58" s="37"/>
      <c r="EJ58" s="37"/>
      <c r="EK58" s="37"/>
      <c r="EL58" s="37"/>
      <c r="EM58" s="37"/>
      <c r="EN58" s="37"/>
      <c r="EO58" s="37"/>
      <c r="EP58" s="37"/>
      <c r="EQ58" s="37"/>
      <c r="ER58" s="37"/>
      <c r="ES58" s="37"/>
      <c r="ET58" s="37"/>
      <c r="EU58" s="37"/>
      <c r="EV58" s="37"/>
      <c r="EW58" s="37"/>
      <c r="EX58" s="37"/>
      <c r="EY58" s="37"/>
      <c r="EZ58" s="37"/>
      <c r="FA58" s="37"/>
      <c r="FB58" s="37"/>
      <c r="FC58" s="37"/>
      <c r="FD58" s="37"/>
      <c r="FE58" s="37"/>
      <c r="FF58" s="37"/>
      <c r="FG58" s="37"/>
      <c r="FH58" s="37"/>
      <c r="FI58" s="37"/>
      <c r="FJ58" s="37"/>
      <c r="FK58" s="37"/>
      <c r="FL58" s="81">
        <f t="shared" si="4"/>
        <v>0</v>
      </c>
      <c r="FM58" s="37"/>
      <c r="FN58" s="37"/>
      <c r="FO58" s="37"/>
      <c r="FP58" s="37"/>
      <c r="FQ58" s="37"/>
      <c r="FR58" s="37"/>
      <c r="FS58" s="37"/>
      <c r="FT58" s="37"/>
      <c r="FU58" s="37"/>
      <c r="FV58" s="37"/>
      <c r="FW58" s="37"/>
      <c r="FX58" s="37"/>
      <c r="FY58" s="37"/>
      <c r="FZ58" s="37"/>
      <c r="GA58" s="37"/>
      <c r="GB58" s="37"/>
      <c r="GC58" s="37"/>
      <c r="GD58" s="37"/>
      <c r="GE58" s="37"/>
      <c r="GF58" s="37"/>
      <c r="GG58" s="37"/>
      <c r="GH58" s="37"/>
      <c r="GI58" s="37"/>
      <c r="GJ58" s="37"/>
      <c r="GK58" s="37"/>
      <c r="GL58" s="37"/>
      <c r="GM58" s="37"/>
      <c r="GN58" s="37"/>
      <c r="GO58" s="37"/>
      <c r="GP58" s="37"/>
      <c r="GQ58" s="37"/>
      <c r="GR58" s="37"/>
      <c r="GS58" s="81">
        <f t="shared" si="5"/>
        <v>0</v>
      </c>
      <c r="GT58" s="37"/>
      <c r="GU58" s="37"/>
      <c r="GV58" s="37"/>
      <c r="GW58" s="37"/>
      <c r="GX58" s="37"/>
      <c r="GY58" s="37"/>
      <c r="GZ58" s="37"/>
      <c r="HA58" s="37"/>
      <c r="HB58" s="37"/>
      <c r="HC58" s="37"/>
      <c r="HD58" s="37"/>
      <c r="HE58" s="37"/>
      <c r="HF58" s="37"/>
      <c r="HG58" s="37"/>
      <c r="HH58" s="37"/>
      <c r="HI58" s="37"/>
      <c r="HJ58" s="37"/>
      <c r="HK58" s="37"/>
      <c r="HL58" s="37"/>
      <c r="HM58" s="37"/>
      <c r="HN58" s="37"/>
      <c r="HO58" s="37"/>
      <c r="HP58" s="37"/>
      <c r="HQ58" s="37"/>
      <c r="HR58" s="37"/>
      <c r="HS58" s="37"/>
      <c r="HT58" s="37"/>
      <c r="HU58" s="37"/>
      <c r="HV58" s="37"/>
      <c r="HW58" s="37"/>
      <c r="HX58" s="37"/>
      <c r="HY58" s="37"/>
      <c r="HZ58" s="81">
        <f t="shared" si="6"/>
        <v>0</v>
      </c>
    </row>
    <row r="59" spans="1:234" ht="15" customHeight="1">
      <c r="A59" s="440"/>
      <c r="B59" s="91" t="s">
        <v>678</v>
      </c>
      <c r="C59" s="124">
        <v>41517</v>
      </c>
      <c r="D59" s="207"/>
      <c r="E59" s="216"/>
      <c r="F59" s="216"/>
      <c r="G59" s="216"/>
      <c r="H59" s="216"/>
      <c r="I59" s="216"/>
      <c r="J59" s="216"/>
      <c r="K59" s="216"/>
      <c r="L59" s="216"/>
      <c r="M59" s="216"/>
      <c r="N59" s="216"/>
      <c r="O59" s="216"/>
      <c r="P59" s="216"/>
      <c r="Q59" s="216"/>
      <c r="R59" s="216"/>
      <c r="S59" s="216"/>
      <c r="T59" s="216"/>
      <c r="U59" s="216"/>
      <c r="V59" s="216"/>
      <c r="W59" s="216"/>
      <c r="X59" s="216"/>
      <c r="Y59" s="216"/>
      <c r="Z59" s="216"/>
      <c r="AA59" s="225"/>
      <c r="AB59" s="216"/>
      <c r="AC59" s="216"/>
      <c r="AD59" s="216"/>
      <c r="AE59" s="216"/>
      <c r="AF59" s="216"/>
      <c r="AG59" s="216"/>
      <c r="AH59" s="216"/>
      <c r="AI59" s="216"/>
      <c r="AJ59" s="81">
        <f t="shared" si="0"/>
        <v>0</v>
      </c>
      <c r="AK59" s="37"/>
      <c r="AL59" s="37"/>
      <c r="AM59" s="37"/>
      <c r="AN59" s="37"/>
      <c r="AO59" s="37"/>
      <c r="AP59" s="37"/>
      <c r="AQ59" s="37"/>
      <c r="AR59" s="37"/>
      <c r="AS59" s="37"/>
      <c r="AT59" s="37"/>
      <c r="AU59" s="37"/>
      <c r="AV59" s="37"/>
      <c r="AW59" s="37"/>
      <c r="AX59" s="37"/>
      <c r="AY59" s="37"/>
      <c r="AZ59" s="37"/>
      <c r="BA59" s="37"/>
      <c r="BB59" s="37"/>
      <c r="BC59" s="37"/>
      <c r="BD59" s="37"/>
      <c r="BE59" s="37"/>
      <c r="BF59" s="37"/>
      <c r="BG59" s="37"/>
      <c r="BH59" s="37"/>
      <c r="BI59" s="37"/>
      <c r="BJ59" s="37"/>
      <c r="BK59" s="37"/>
      <c r="BL59" s="37"/>
      <c r="BM59" s="37"/>
      <c r="BN59" s="37"/>
      <c r="BO59" s="37"/>
      <c r="BP59" s="37"/>
      <c r="BQ59" s="81">
        <f t="shared" si="1"/>
        <v>0</v>
      </c>
      <c r="BR59" s="37"/>
      <c r="BS59" s="37"/>
      <c r="BT59" s="37"/>
      <c r="BU59" s="37"/>
      <c r="BV59" s="37"/>
      <c r="BW59" s="37"/>
      <c r="BX59" s="37"/>
      <c r="BY59" s="37"/>
      <c r="BZ59" s="37"/>
      <c r="CA59" s="37"/>
      <c r="CB59" s="37"/>
      <c r="CC59" s="37"/>
      <c r="CD59" s="37"/>
      <c r="CE59" s="37"/>
      <c r="CF59" s="37"/>
      <c r="CG59" s="37"/>
      <c r="CH59" s="37"/>
      <c r="CI59" s="37"/>
      <c r="CJ59" s="37"/>
      <c r="CK59" s="37"/>
      <c r="CL59" s="37"/>
      <c r="CM59" s="37"/>
      <c r="CN59" s="37"/>
      <c r="CO59" s="37"/>
      <c r="CP59" s="37"/>
      <c r="CQ59" s="37"/>
      <c r="CR59" s="37"/>
      <c r="CS59" s="37"/>
      <c r="CT59" s="37"/>
      <c r="CU59" s="37"/>
      <c r="CV59" s="37"/>
      <c r="CW59" s="37"/>
      <c r="CX59" s="81">
        <f t="shared" si="2"/>
        <v>0</v>
      </c>
      <c r="CY59" s="37"/>
      <c r="CZ59" s="37"/>
      <c r="DA59" s="37"/>
      <c r="DB59" s="37"/>
      <c r="DC59" s="37"/>
      <c r="DD59" s="37"/>
      <c r="DE59" s="37"/>
      <c r="DF59" s="37"/>
      <c r="DG59" s="37"/>
      <c r="DH59" s="37"/>
      <c r="DI59" s="37"/>
      <c r="DJ59" s="37"/>
      <c r="DK59" s="37"/>
      <c r="DL59" s="37"/>
      <c r="DM59" s="37"/>
      <c r="DN59" s="37"/>
      <c r="DO59" s="37"/>
      <c r="DP59" s="37"/>
      <c r="DQ59" s="37"/>
      <c r="DR59" s="37"/>
      <c r="DS59" s="37"/>
      <c r="DT59" s="37"/>
      <c r="DU59" s="37"/>
      <c r="DV59" s="37"/>
      <c r="DW59" s="37"/>
      <c r="DX59" s="37"/>
      <c r="DY59" s="37"/>
      <c r="DZ59" s="37"/>
      <c r="EA59" s="37"/>
      <c r="EB59" s="37"/>
      <c r="EC59" s="37"/>
      <c r="ED59" s="37"/>
      <c r="EE59" s="81">
        <f t="shared" si="3"/>
        <v>0</v>
      </c>
      <c r="EF59" s="37"/>
      <c r="EG59" s="37"/>
      <c r="EH59" s="37"/>
      <c r="EI59" s="37"/>
      <c r="EJ59" s="37"/>
      <c r="EK59" s="37"/>
      <c r="EL59" s="37"/>
      <c r="EM59" s="37"/>
      <c r="EN59" s="37"/>
      <c r="EO59" s="37"/>
      <c r="EP59" s="37"/>
      <c r="EQ59" s="37"/>
      <c r="ER59" s="37"/>
      <c r="ES59" s="37"/>
      <c r="ET59" s="37"/>
      <c r="EU59" s="37"/>
      <c r="EV59" s="37"/>
      <c r="EW59" s="37"/>
      <c r="EX59" s="37"/>
      <c r="EY59" s="37"/>
      <c r="EZ59" s="37"/>
      <c r="FA59" s="37"/>
      <c r="FB59" s="37"/>
      <c r="FC59" s="37"/>
      <c r="FD59" s="37"/>
      <c r="FE59" s="37"/>
      <c r="FF59" s="37"/>
      <c r="FG59" s="37"/>
      <c r="FH59" s="37"/>
      <c r="FI59" s="37"/>
      <c r="FJ59" s="37"/>
      <c r="FK59" s="37"/>
      <c r="FL59" s="81">
        <f t="shared" si="4"/>
        <v>0</v>
      </c>
      <c r="FM59" s="37"/>
      <c r="FN59" s="37"/>
      <c r="FO59" s="37"/>
      <c r="FP59" s="37"/>
      <c r="FQ59" s="37"/>
      <c r="FR59" s="37"/>
      <c r="FS59" s="37"/>
      <c r="FT59" s="37"/>
      <c r="FU59" s="37"/>
      <c r="FV59" s="37"/>
      <c r="FW59" s="37"/>
      <c r="FX59" s="37"/>
      <c r="FY59" s="37"/>
      <c r="FZ59" s="37"/>
      <c r="GA59" s="37"/>
      <c r="GB59" s="37"/>
      <c r="GC59" s="37"/>
      <c r="GD59" s="37"/>
      <c r="GE59" s="37"/>
      <c r="GF59" s="37"/>
      <c r="GG59" s="37"/>
      <c r="GH59" s="37"/>
      <c r="GI59" s="37"/>
      <c r="GJ59" s="37"/>
      <c r="GK59" s="37"/>
      <c r="GL59" s="37"/>
      <c r="GM59" s="37"/>
      <c r="GN59" s="37"/>
      <c r="GO59" s="37"/>
      <c r="GP59" s="37"/>
      <c r="GQ59" s="37"/>
      <c r="GR59" s="37"/>
      <c r="GS59" s="81">
        <f t="shared" si="5"/>
        <v>0</v>
      </c>
      <c r="GT59" s="37"/>
      <c r="GU59" s="37"/>
      <c r="GV59" s="37"/>
      <c r="GW59" s="37"/>
      <c r="GX59" s="37"/>
      <c r="GY59" s="37"/>
      <c r="GZ59" s="37"/>
      <c r="HA59" s="37"/>
      <c r="HB59" s="37"/>
      <c r="HC59" s="37"/>
      <c r="HD59" s="37"/>
      <c r="HE59" s="37"/>
      <c r="HF59" s="37"/>
      <c r="HG59" s="37"/>
      <c r="HH59" s="37"/>
      <c r="HI59" s="37"/>
      <c r="HJ59" s="37"/>
      <c r="HK59" s="37"/>
      <c r="HL59" s="37"/>
      <c r="HM59" s="37"/>
      <c r="HN59" s="37"/>
      <c r="HO59" s="37"/>
      <c r="HP59" s="37"/>
      <c r="HQ59" s="37"/>
      <c r="HR59" s="37"/>
      <c r="HS59" s="37"/>
      <c r="HT59" s="37"/>
      <c r="HU59" s="37"/>
      <c r="HV59" s="37"/>
      <c r="HW59" s="37"/>
      <c r="HX59" s="37"/>
      <c r="HY59" s="37"/>
      <c r="HZ59" s="81">
        <f t="shared" si="6"/>
        <v>0</v>
      </c>
    </row>
    <row r="60" spans="1:234" ht="15" customHeight="1">
      <c r="A60" s="440"/>
      <c r="B60" s="91" t="s">
        <v>679</v>
      </c>
      <c r="C60" s="124">
        <v>41547</v>
      </c>
      <c r="D60" s="207"/>
      <c r="E60" s="216"/>
      <c r="F60" s="216"/>
      <c r="G60" s="216"/>
      <c r="H60" s="216"/>
      <c r="I60" s="216"/>
      <c r="J60" s="216"/>
      <c r="K60" s="216"/>
      <c r="L60" s="216"/>
      <c r="M60" s="216"/>
      <c r="N60" s="216"/>
      <c r="O60" s="216"/>
      <c r="P60" s="216"/>
      <c r="Q60" s="216"/>
      <c r="R60" s="216"/>
      <c r="S60" s="216"/>
      <c r="T60" s="216"/>
      <c r="U60" s="216"/>
      <c r="V60" s="216"/>
      <c r="W60" s="216"/>
      <c r="X60" s="216"/>
      <c r="Y60" s="216"/>
      <c r="Z60" s="216"/>
      <c r="AA60" s="225"/>
      <c r="AB60" s="216"/>
      <c r="AC60" s="216"/>
      <c r="AD60" s="216"/>
      <c r="AE60" s="216"/>
      <c r="AF60" s="216"/>
      <c r="AG60" s="216"/>
      <c r="AH60" s="216"/>
      <c r="AI60" s="216"/>
      <c r="AJ60" s="81">
        <f t="shared" si="0"/>
        <v>0</v>
      </c>
      <c r="AK60" s="37"/>
      <c r="AL60" s="37"/>
      <c r="AM60" s="37"/>
      <c r="AN60" s="37"/>
      <c r="AO60" s="37"/>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37"/>
      <c r="BN60" s="37"/>
      <c r="BO60" s="37"/>
      <c r="BP60" s="37"/>
      <c r="BQ60" s="81">
        <f t="shared" si="1"/>
        <v>0</v>
      </c>
      <c r="BR60" s="37"/>
      <c r="BS60" s="37"/>
      <c r="BT60" s="37"/>
      <c r="BU60" s="37"/>
      <c r="BV60" s="37"/>
      <c r="BW60" s="37"/>
      <c r="BX60" s="37"/>
      <c r="BY60" s="37"/>
      <c r="BZ60" s="37"/>
      <c r="CA60" s="37"/>
      <c r="CB60" s="37"/>
      <c r="CC60" s="37"/>
      <c r="CD60" s="37"/>
      <c r="CE60" s="37"/>
      <c r="CF60" s="37"/>
      <c r="CG60" s="37"/>
      <c r="CH60" s="37"/>
      <c r="CI60" s="37"/>
      <c r="CJ60" s="37"/>
      <c r="CK60" s="37"/>
      <c r="CL60" s="37"/>
      <c r="CM60" s="37"/>
      <c r="CN60" s="37"/>
      <c r="CO60" s="37"/>
      <c r="CP60" s="37"/>
      <c r="CQ60" s="37"/>
      <c r="CR60" s="37"/>
      <c r="CS60" s="37"/>
      <c r="CT60" s="37"/>
      <c r="CU60" s="37"/>
      <c r="CV60" s="37"/>
      <c r="CW60" s="37"/>
      <c r="CX60" s="81">
        <f t="shared" si="2"/>
        <v>0</v>
      </c>
      <c r="CY60" s="37"/>
      <c r="CZ60" s="37"/>
      <c r="DA60" s="37"/>
      <c r="DB60" s="37"/>
      <c r="DC60" s="37"/>
      <c r="DD60" s="37"/>
      <c r="DE60" s="37"/>
      <c r="DF60" s="37"/>
      <c r="DG60" s="37"/>
      <c r="DH60" s="37"/>
      <c r="DI60" s="37"/>
      <c r="DJ60" s="37"/>
      <c r="DK60" s="37"/>
      <c r="DL60" s="37"/>
      <c r="DM60" s="37"/>
      <c r="DN60" s="37"/>
      <c r="DO60" s="37"/>
      <c r="DP60" s="37"/>
      <c r="DQ60" s="37"/>
      <c r="DR60" s="37"/>
      <c r="DS60" s="37"/>
      <c r="DT60" s="37"/>
      <c r="DU60" s="37"/>
      <c r="DV60" s="37"/>
      <c r="DW60" s="37"/>
      <c r="DX60" s="37"/>
      <c r="DY60" s="37"/>
      <c r="DZ60" s="37"/>
      <c r="EA60" s="37"/>
      <c r="EB60" s="37"/>
      <c r="EC60" s="37"/>
      <c r="ED60" s="37"/>
      <c r="EE60" s="81">
        <f t="shared" si="3"/>
        <v>0</v>
      </c>
      <c r="EF60" s="37"/>
      <c r="EG60" s="37"/>
      <c r="EH60" s="37"/>
      <c r="EI60" s="37"/>
      <c r="EJ60" s="37"/>
      <c r="EK60" s="37"/>
      <c r="EL60" s="37"/>
      <c r="EM60" s="37"/>
      <c r="EN60" s="37"/>
      <c r="EO60" s="37"/>
      <c r="EP60" s="37"/>
      <c r="EQ60" s="37"/>
      <c r="ER60" s="37"/>
      <c r="ES60" s="37"/>
      <c r="ET60" s="37"/>
      <c r="EU60" s="37"/>
      <c r="EV60" s="37"/>
      <c r="EW60" s="37"/>
      <c r="EX60" s="37"/>
      <c r="EY60" s="37"/>
      <c r="EZ60" s="37"/>
      <c r="FA60" s="37"/>
      <c r="FB60" s="37"/>
      <c r="FC60" s="37"/>
      <c r="FD60" s="37"/>
      <c r="FE60" s="37"/>
      <c r="FF60" s="37"/>
      <c r="FG60" s="37"/>
      <c r="FH60" s="37"/>
      <c r="FI60" s="37"/>
      <c r="FJ60" s="37"/>
      <c r="FK60" s="37"/>
      <c r="FL60" s="81">
        <f t="shared" si="4"/>
        <v>0</v>
      </c>
      <c r="FM60" s="37"/>
      <c r="FN60" s="37"/>
      <c r="FO60" s="37"/>
      <c r="FP60" s="37"/>
      <c r="FQ60" s="37"/>
      <c r="FR60" s="37"/>
      <c r="FS60" s="37"/>
      <c r="FT60" s="37"/>
      <c r="FU60" s="37"/>
      <c r="FV60" s="37"/>
      <c r="FW60" s="37"/>
      <c r="FX60" s="37"/>
      <c r="FY60" s="37"/>
      <c r="FZ60" s="37"/>
      <c r="GA60" s="37"/>
      <c r="GB60" s="37"/>
      <c r="GC60" s="37"/>
      <c r="GD60" s="37"/>
      <c r="GE60" s="37"/>
      <c r="GF60" s="37"/>
      <c r="GG60" s="37"/>
      <c r="GH60" s="37"/>
      <c r="GI60" s="37"/>
      <c r="GJ60" s="37"/>
      <c r="GK60" s="37"/>
      <c r="GL60" s="37"/>
      <c r="GM60" s="37"/>
      <c r="GN60" s="37"/>
      <c r="GO60" s="37"/>
      <c r="GP60" s="37"/>
      <c r="GQ60" s="37"/>
      <c r="GR60" s="37"/>
      <c r="GS60" s="81">
        <f t="shared" si="5"/>
        <v>0</v>
      </c>
      <c r="GT60" s="37"/>
      <c r="GU60" s="37"/>
      <c r="GV60" s="37"/>
      <c r="GW60" s="37"/>
      <c r="GX60" s="37"/>
      <c r="GY60" s="37"/>
      <c r="GZ60" s="37"/>
      <c r="HA60" s="37"/>
      <c r="HB60" s="37"/>
      <c r="HC60" s="37"/>
      <c r="HD60" s="37"/>
      <c r="HE60" s="37"/>
      <c r="HF60" s="37"/>
      <c r="HG60" s="37"/>
      <c r="HH60" s="37"/>
      <c r="HI60" s="37"/>
      <c r="HJ60" s="37"/>
      <c r="HK60" s="37"/>
      <c r="HL60" s="37"/>
      <c r="HM60" s="37"/>
      <c r="HN60" s="37"/>
      <c r="HO60" s="37"/>
      <c r="HP60" s="37"/>
      <c r="HQ60" s="37"/>
      <c r="HR60" s="37"/>
      <c r="HS60" s="37"/>
      <c r="HT60" s="37"/>
      <c r="HU60" s="37"/>
      <c r="HV60" s="37"/>
      <c r="HW60" s="37"/>
      <c r="HX60" s="37"/>
      <c r="HY60" s="37"/>
      <c r="HZ60" s="81">
        <f t="shared" si="6"/>
        <v>0</v>
      </c>
    </row>
    <row r="61" spans="1:234" ht="15" customHeight="1">
      <c r="A61" s="440"/>
      <c r="B61" s="91" t="s">
        <v>680</v>
      </c>
      <c r="C61" s="124">
        <v>41578</v>
      </c>
      <c r="D61" s="207"/>
      <c r="E61" s="216"/>
      <c r="F61" s="216"/>
      <c r="G61" s="216"/>
      <c r="H61" s="216"/>
      <c r="I61" s="216"/>
      <c r="J61" s="216"/>
      <c r="K61" s="216"/>
      <c r="L61" s="216"/>
      <c r="M61" s="216"/>
      <c r="N61" s="216"/>
      <c r="O61" s="216"/>
      <c r="P61" s="216"/>
      <c r="Q61" s="216"/>
      <c r="R61" s="216"/>
      <c r="S61" s="216"/>
      <c r="T61" s="216"/>
      <c r="U61" s="216"/>
      <c r="V61" s="216"/>
      <c r="W61" s="216"/>
      <c r="X61" s="216"/>
      <c r="Y61" s="216"/>
      <c r="Z61" s="216"/>
      <c r="AA61" s="225"/>
      <c r="AB61" s="216"/>
      <c r="AC61" s="216"/>
      <c r="AD61" s="216"/>
      <c r="AE61" s="216"/>
      <c r="AF61" s="216"/>
      <c r="AG61" s="216"/>
      <c r="AH61" s="216"/>
      <c r="AI61" s="216"/>
      <c r="AJ61" s="81">
        <f t="shared" si="0"/>
        <v>0</v>
      </c>
      <c r="AK61" s="37"/>
      <c r="AL61" s="37"/>
      <c r="AM61" s="37"/>
      <c r="AN61" s="37"/>
      <c r="AO61" s="37"/>
      <c r="AP61" s="37"/>
      <c r="AQ61" s="37"/>
      <c r="AR61" s="37"/>
      <c r="AS61" s="37"/>
      <c r="AT61" s="37"/>
      <c r="AU61" s="37"/>
      <c r="AV61" s="37"/>
      <c r="AW61" s="37"/>
      <c r="AX61" s="37"/>
      <c r="AY61" s="37"/>
      <c r="AZ61" s="37"/>
      <c r="BA61" s="37"/>
      <c r="BB61" s="37"/>
      <c r="BC61" s="37"/>
      <c r="BD61" s="37"/>
      <c r="BE61" s="37"/>
      <c r="BF61" s="37"/>
      <c r="BG61" s="37"/>
      <c r="BH61" s="37"/>
      <c r="BI61" s="37"/>
      <c r="BJ61" s="37"/>
      <c r="BK61" s="37"/>
      <c r="BL61" s="37"/>
      <c r="BM61" s="37"/>
      <c r="BN61" s="37"/>
      <c r="BO61" s="37"/>
      <c r="BP61" s="37"/>
      <c r="BQ61" s="81">
        <f t="shared" si="1"/>
        <v>0</v>
      </c>
      <c r="BR61" s="37"/>
      <c r="BS61" s="37"/>
      <c r="BT61" s="37"/>
      <c r="BU61" s="37"/>
      <c r="BV61" s="37"/>
      <c r="BW61" s="37"/>
      <c r="BX61" s="37"/>
      <c r="BY61" s="37"/>
      <c r="BZ61" s="37"/>
      <c r="CA61" s="37"/>
      <c r="CB61" s="37"/>
      <c r="CC61" s="37"/>
      <c r="CD61" s="37"/>
      <c r="CE61" s="37"/>
      <c r="CF61" s="37"/>
      <c r="CG61" s="37"/>
      <c r="CH61" s="37"/>
      <c r="CI61" s="37"/>
      <c r="CJ61" s="37"/>
      <c r="CK61" s="37"/>
      <c r="CL61" s="37"/>
      <c r="CM61" s="37"/>
      <c r="CN61" s="37"/>
      <c r="CO61" s="37"/>
      <c r="CP61" s="37"/>
      <c r="CQ61" s="37"/>
      <c r="CR61" s="37"/>
      <c r="CS61" s="37"/>
      <c r="CT61" s="37"/>
      <c r="CU61" s="37"/>
      <c r="CV61" s="37"/>
      <c r="CW61" s="37"/>
      <c r="CX61" s="81">
        <f t="shared" si="2"/>
        <v>0</v>
      </c>
      <c r="CY61" s="37"/>
      <c r="CZ61" s="37"/>
      <c r="DA61" s="37"/>
      <c r="DB61" s="37"/>
      <c r="DC61" s="37"/>
      <c r="DD61" s="37"/>
      <c r="DE61" s="37"/>
      <c r="DF61" s="37"/>
      <c r="DG61" s="37"/>
      <c r="DH61" s="37"/>
      <c r="DI61" s="37"/>
      <c r="DJ61" s="37"/>
      <c r="DK61" s="37"/>
      <c r="DL61" s="37"/>
      <c r="DM61" s="37"/>
      <c r="DN61" s="37"/>
      <c r="DO61" s="37"/>
      <c r="DP61" s="37"/>
      <c r="DQ61" s="37"/>
      <c r="DR61" s="37"/>
      <c r="DS61" s="37"/>
      <c r="DT61" s="37"/>
      <c r="DU61" s="37"/>
      <c r="DV61" s="37"/>
      <c r="DW61" s="37"/>
      <c r="DX61" s="37"/>
      <c r="DY61" s="37"/>
      <c r="DZ61" s="37"/>
      <c r="EA61" s="37"/>
      <c r="EB61" s="37"/>
      <c r="EC61" s="37"/>
      <c r="ED61" s="37"/>
      <c r="EE61" s="81">
        <f t="shared" si="3"/>
        <v>0</v>
      </c>
      <c r="EF61" s="37"/>
      <c r="EG61" s="37"/>
      <c r="EH61" s="37"/>
      <c r="EI61" s="37"/>
      <c r="EJ61" s="37"/>
      <c r="EK61" s="37"/>
      <c r="EL61" s="37"/>
      <c r="EM61" s="37"/>
      <c r="EN61" s="37"/>
      <c r="EO61" s="37"/>
      <c r="EP61" s="37"/>
      <c r="EQ61" s="37"/>
      <c r="ER61" s="37"/>
      <c r="ES61" s="37"/>
      <c r="ET61" s="37"/>
      <c r="EU61" s="37"/>
      <c r="EV61" s="37"/>
      <c r="EW61" s="37"/>
      <c r="EX61" s="37"/>
      <c r="EY61" s="37"/>
      <c r="EZ61" s="37"/>
      <c r="FA61" s="37"/>
      <c r="FB61" s="37"/>
      <c r="FC61" s="37"/>
      <c r="FD61" s="37"/>
      <c r="FE61" s="37"/>
      <c r="FF61" s="37"/>
      <c r="FG61" s="37"/>
      <c r="FH61" s="37"/>
      <c r="FI61" s="37"/>
      <c r="FJ61" s="37"/>
      <c r="FK61" s="37"/>
      <c r="FL61" s="81">
        <f t="shared" si="4"/>
        <v>0</v>
      </c>
      <c r="FM61" s="37"/>
      <c r="FN61" s="37"/>
      <c r="FO61" s="37"/>
      <c r="FP61" s="37"/>
      <c r="FQ61" s="37"/>
      <c r="FR61" s="37"/>
      <c r="FS61" s="37"/>
      <c r="FT61" s="37"/>
      <c r="FU61" s="37"/>
      <c r="FV61" s="37"/>
      <c r="FW61" s="37"/>
      <c r="FX61" s="37"/>
      <c r="FY61" s="37"/>
      <c r="FZ61" s="37"/>
      <c r="GA61" s="37"/>
      <c r="GB61" s="37"/>
      <c r="GC61" s="37"/>
      <c r="GD61" s="37"/>
      <c r="GE61" s="37"/>
      <c r="GF61" s="37"/>
      <c r="GG61" s="37"/>
      <c r="GH61" s="37"/>
      <c r="GI61" s="37"/>
      <c r="GJ61" s="37"/>
      <c r="GK61" s="37"/>
      <c r="GL61" s="37"/>
      <c r="GM61" s="37"/>
      <c r="GN61" s="37"/>
      <c r="GO61" s="37"/>
      <c r="GP61" s="37"/>
      <c r="GQ61" s="37"/>
      <c r="GR61" s="37"/>
      <c r="GS61" s="81">
        <f t="shared" si="5"/>
        <v>0</v>
      </c>
      <c r="GT61" s="37"/>
      <c r="GU61" s="37"/>
      <c r="GV61" s="37"/>
      <c r="GW61" s="37"/>
      <c r="GX61" s="37"/>
      <c r="GY61" s="37"/>
      <c r="GZ61" s="37"/>
      <c r="HA61" s="37"/>
      <c r="HB61" s="37"/>
      <c r="HC61" s="37"/>
      <c r="HD61" s="37"/>
      <c r="HE61" s="37"/>
      <c r="HF61" s="37"/>
      <c r="HG61" s="37"/>
      <c r="HH61" s="37"/>
      <c r="HI61" s="37"/>
      <c r="HJ61" s="37"/>
      <c r="HK61" s="37"/>
      <c r="HL61" s="37"/>
      <c r="HM61" s="37"/>
      <c r="HN61" s="37"/>
      <c r="HO61" s="37"/>
      <c r="HP61" s="37"/>
      <c r="HQ61" s="37"/>
      <c r="HR61" s="37"/>
      <c r="HS61" s="37"/>
      <c r="HT61" s="37"/>
      <c r="HU61" s="37"/>
      <c r="HV61" s="37"/>
      <c r="HW61" s="37"/>
      <c r="HX61" s="37"/>
      <c r="HY61" s="37"/>
      <c r="HZ61" s="81">
        <f t="shared" si="6"/>
        <v>0</v>
      </c>
    </row>
    <row r="62" spans="1:234" ht="15" customHeight="1">
      <c r="A62" s="440"/>
      <c r="B62" s="91" t="s">
        <v>681</v>
      </c>
      <c r="C62" s="124">
        <v>41608</v>
      </c>
      <c r="D62" s="207"/>
      <c r="E62" s="216"/>
      <c r="F62" s="216"/>
      <c r="G62" s="216"/>
      <c r="H62" s="216"/>
      <c r="I62" s="216"/>
      <c r="J62" s="216"/>
      <c r="K62" s="216"/>
      <c r="L62" s="216"/>
      <c r="M62" s="216"/>
      <c r="N62" s="216"/>
      <c r="O62" s="216"/>
      <c r="P62" s="216"/>
      <c r="Q62" s="216"/>
      <c r="R62" s="216"/>
      <c r="S62" s="216"/>
      <c r="T62" s="216"/>
      <c r="U62" s="216"/>
      <c r="V62" s="216"/>
      <c r="W62" s="216"/>
      <c r="X62" s="216"/>
      <c r="Y62" s="216"/>
      <c r="Z62" s="216"/>
      <c r="AA62" s="225"/>
      <c r="AB62" s="216"/>
      <c r="AC62" s="216"/>
      <c r="AD62" s="216"/>
      <c r="AE62" s="216"/>
      <c r="AF62" s="216"/>
      <c r="AG62" s="216"/>
      <c r="AH62" s="216"/>
      <c r="AI62" s="216"/>
      <c r="AJ62" s="81">
        <f t="shared" si="0"/>
        <v>0</v>
      </c>
      <c r="AK62" s="37"/>
      <c r="AL62" s="37"/>
      <c r="AM62" s="37"/>
      <c r="AN62" s="37"/>
      <c r="AO62" s="37"/>
      <c r="AP62" s="37"/>
      <c r="AQ62" s="37"/>
      <c r="AR62" s="37"/>
      <c r="AS62" s="37"/>
      <c r="AT62" s="37"/>
      <c r="AU62" s="37"/>
      <c r="AV62" s="37"/>
      <c r="AW62" s="37"/>
      <c r="AX62" s="37"/>
      <c r="AY62" s="37"/>
      <c r="AZ62" s="37"/>
      <c r="BA62" s="37"/>
      <c r="BB62" s="37"/>
      <c r="BC62" s="37"/>
      <c r="BD62" s="37"/>
      <c r="BE62" s="37"/>
      <c r="BF62" s="37"/>
      <c r="BG62" s="37"/>
      <c r="BH62" s="37"/>
      <c r="BI62" s="37"/>
      <c r="BJ62" s="37"/>
      <c r="BK62" s="37"/>
      <c r="BL62" s="37"/>
      <c r="BM62" s="37"/>
      <c r="BN62" s="37"/>
      <c r="BO62" s="37"/>
      <c r="BP62" s="37"/>
      <c r="BQ62" s="81">
        <f t="shared" si="1"/>
        <v>0</v>
      </c>
      <c r="BR62" s="37"/>
      <c r="BS62" s="37"/>
      <c r="BT62" s="37"/>
      <c r="BU62" s="37"/>
      <c r="BV62" s="37"/>
      <c r="BW62" s="37"/>
      <c r="BX62" s="37"/>
      <c r="BY62" s="37"/>
      <c r="BZ62" s="37"/>
      <c r="CA62" s="37"/>
      <c r="CB62" s="37"/>
      <c r="CC62" s="37"/>
      <c r="CD62" s="37"/>
      <c r="CE62" s="37"/>
      <c r="CF62" s="37"/>
      <c r="CG62" s="37"/>
      <c r="CH62" s="37"/>
      <c r="CI62" s="37"/>
      <c r="CJ62" s="37"/>
      <c r="CK62" s="37"/>
      <c r="CL62" s="37"/>
      <c r="CM62" s="37"/>
      <c r="CN62" s="37"/>
      <c r="CO62" s="37"/>
      <c r="CP62" s="37"/>
      <c r="CQ62" s="37"/>
      <c r="CR62" s="37"/>
      <c r="CS62" s="37"/>
      <c r="CT62" s="37"/>
      <c r="CU62" s="37"/>
      <c r="CV62" s="37"/>
      <c r="CW62" s="37"/>
      <c r="CX62" s="81">
        <f t="shared" si="2"/>
        <v>0</v>
      </c>
      <c r="CY62" s="37"/>
      <c r="CZ62" s="37"/>
      <c r="DA62" s="37"/>
      <c r="DB62" s="37"/>
      <c r="DC62" s="37"/>
      <c r="DD62" s="37"/>
      <c r="DE62" s="37"/>
      <c r="DF62" s="37"/>
      <c r="DG62" s="37"/>
      <c r="DH62" s="37"/>
      <c r="DI62" s="37"/>
      <c r="DJ62" s="37"/>
      <c r="DK62" s="37"/>
      <c r="DL62" s="37"/>
      <c r="DM62" s="37"/>
      <c r="DN62" s="37"/>
      <c r="DO62" s="37"/>
      <c r="DP62" s="37"/>
      <c r="DQ62" s="37"/>
      <c r="DR62" s="37"/>
      <c r="DS62" s="37"/>
      <c r="DT62" s="37"/>
      <c r="DU62" s="37"/>
      <c r="DV62" s="37"/>
      <c r="DW62" s="37"/>
      <c r="DX62" s="37"/>
      <c r="DY62" s="37"/>
      <c r="DZ62" s="37"/>
      <c r="EA62" s="37"/>
      <c r="EB62" s="37"/>
      <c r="EC62" s="37"/>
      <c r="ED62" s="37"/>
      <c r="EE62" s="81">
        <f t="shared" si="3"/>
        <v>0</v>
      </c>
      <c r="EF62" s="37"/>
      <c r="EG62" s="37"/>
      <c r="EH62" s="37"/>
      <c r="EI62" s="37"/>
      <c r="EJ62" s="37"/>
      <c r="EK62" s="37"/>
      <c r="EL62" s="37"/>
      <c r="EM62" s="37"/>
      <c r="EN62" s="37"/>
      <c r="EO62" s="37"/>
      <c r="EP62" s="37"/>
      <c r="EQ62" s="37"/>
      <c r="ER62" s="37"/>
      <c r="ES62" s="37"/>
      <c r="ET62" s="37"/>
      <c r="EU62" s="37"/>
      <c r="EV62" s="37"/>
      <c r="EW62" s="37"/>
      <c r="EX62" s="37"/>
      <c r="EY62" s="37"/>
      <c r="EZ62" s="37"/>
      <c r="FA62" s="37"/>
      <c r="FB62" s="37"/>
      <c r="FC62" s="37"/>
      <c r="FD62" s="37"/>
      <c r="FE62" s="37"/>
      <c r="FF62" s="37"/>
      <c r="FG62" s="37"/>
      <c r="FH62" s="37"/>
      <c r="FI62" s="37"/>
      <c r="FJ62" s="37"/>
      <c r="FK62" s="37"/>
      <c r="FL62" s="81">
        <f t="shared" si="4"/>
        <v>0</v>
      </c>
      <c r="FM62" s="37"/>
      <c r="FN62" s="37"/>
      <c r="FO62" s="37"/>
      <c r="FP62" s="37"/>
      <c r="FQ62" s="37"/>
      <c r="FR62" s="37"/>
      <c r="FS62" s="37"/>
      <c r="FT62" s="37"/>
      <c r="FU62" s="37"/>
      <c r="FV62" s="37"/>
      <c r="FW62" s="37"/>
      <c r="FX62" s="37"/>
      <c r="FY62" s="37"/>
      <c r="FZ62" s="37"/>
      <c r="GA62" s="37"/>
      <c r="GB62" s="37"/>
      <c r="GC62" s="37"/>
      <c r="GD62" s="37"/>
      <c r="GE62" s="37"/>
      <c r="GF62" s="37"/>
      <c r="GG62" s="37"/>
      <c r="GH62" s="37"/>
      <c r="GI62" s="37"/>
      <c r="GJ62" s="37"/>
      <c r="GK62" s="37"/>
      <c r="GL62" s="37"/>
      <c r="GM62" s="37"/>
      <c r="GN62" s="37"/>
      <c r="GO62" s="37"/>
      <c r="GP62" s="37"/>
      <c r="GQ62" s="37"/>
      <c r="GR62" s="37"/>
      <c r="GS62" s="81">
        <f t="shared" si="5"/>
        <v>0</v>
      </c>
      <c r="GT62" s="37"/>
      <c r="GU62" s="37"/>
      <c r="GV62" s="37"/>
      <c r="GW62" s="37"/>
      <c r="GX62" s="37"/>
      <c r="GY62" s="37"/>
      <c r="GZ62" s="37"/>
      <c r="HA62" s="37"/>
      <c r="HB62" s="37"/>
      <c r="HC62" s="37"/>
      <c r="HD62" s="37"/>
      <c r="HE62" s="37"/>
      <c r="HF62" s="37"/>
      <c r="HG62" s="37"/>
      <c r="HH62" s="37"/>
      <c r="HI62" s="37"/>
      <c r="HJ62" s="37"/>
      <c r="HK62" s="37"/>
      <c r="HL62" s="37"/>
      <c r="HM62" s="37"/>
      <c r="HN62" s="37"/>
      <c r="HO62" s="37"/>
      <c r="HP62" s="37"/>
      <c r="HQ62" s="37"/>
      <c r="HR62" s="37"/>
      <c r="HS62" s="37"/>
      <c r="HT62" s="37"/>
      <c r="HU62" s="37"/>
      <c r="HV62" s="37"/>
      <c r="HW62" s="37"/>
      <c r="HX62" s="37"/>
      <c r="HY62" s="37"/>
      <c r="HZ62" s="81">
        <f t="shared" si="6"/>
        <v>0</v>
      </c>
    </row>
    <row r="63" spans="1:234" ht="15" customHeight="1">
      <c r="A63" s="440"/>
      <c r="B63" s="91" t="s">
        <v>673</v>
      </c>
      <c r="C63" s="124">
        <v>41639</v>
      </c>
      <c r="D63" s="207"/>
      <c r="E63" s="216"/>
      <c r="F63" s="216"/>
      <c r="G63" s="216"/>
      <c r="H63" s="216"/>
      <c r="I63" s="216"/>
      <c r="J63" s="216"/>
      <c r="K63" s="216"/>
      <c r="L63" s="216"/>
      <c r="M63" s="216"/>
      <c r="N63" s="216"/>
      <c r="O63" s="216"/>
      <c r="P63" s="216"/>
      <c r="Q63" s="216"/>
      <c r="R63" s="216"/>
      <c r="S63" s="216"/>
      <c r="T63" s="216"/>
      <c r="U63" s="216"/>
      <c r="V63" s="216"/>
      <c r="W63" s="216"/>
      <c r="X63" s="216"/>
      <c r="Y63" s="216"/>
      <c r="Z63" s="216"/>
      <c r="AA63" s="225"/>
      <c r="AB63" s="216"/>
      <c r="AC63" s="216"/>
      <c r="AD63" s="216"/>
      <c r="AE63" s="216"/>
      <c r="AF63" s="216"/>
      <c r="AG63" s="216"/>
      <c r="AH63" s="216"/>
      <c r="AI63" s="216"/>
      <c r="AJ63" s="81">
        <f t="shared" si="0"/>
        <v>0</v>
      </c>
      <c r="AK63" s="37"/>
      <c r="AL63" s="37"/>
      <c r="AM63" s="37"/>
      <c r="AN63" s="37"/>
      <c r="AO63" s="37"/>
      <c r="AP63" s="37"/>
      <c r="AQ63" s="37"/>
      <c r="AR63" s="37"/>
      <c r="AS63" s="37"/>
      <c r="AT63" s="37"/>
      <c r="AU63" s="37"/>
      <c r="AV63" s="37"/>
      <c r="AW63" s="37"/>
      <c r="AX63" s="37"/>
      <c r="AY63" s="37"/>
      <c r="AZ63" s="37"/>
      <c r="BA63" s="37"/>
      <c r="BB63" s="37"/>
      <c r="BC63" s="37"/>
      <c r="BD63" s="37"/>
      <c r="BE63" s="37"/>
      <c r="BF63" s="37"/>
      <c r="BG63" s="37"/>
      <c r="BH63" s="37"/>
      <c r="BI63" s="37"/>
      <c r="BJ63" s="37"/>
      <c r="BK63" s="37"/>
      <c r="BL63" s="37"/>
      <c r="BM63" s="37"/>
      <c r="BN63" s="37"/>
      <c r="BO63" s="37"/>
      <c r="BP63" s="37"/>
      <c r="BQ63" s="81">
        <f t="shared" si="1"/>
        <v>0</v>
      </c>
      <c r="BR63" s="37"/>
      <c r="BS63" s="37"/>
      <c r="BT63" s="37"/>
      <c r="BU63" s="37"/>
      <c r="BV63" s="37"/>
      <c r="BW63" s="37"/>
      <c r="BX63" s="37"/>
      <c r="BY63" s="37"/>
      <c r="BZ63" s="37"/>
      <c r="CA63" s="37"/>
      <c r="CB63" s="37"/>
      <c r="CC63" s="37"/>
      <c r="CD63" s="37"/>
      <c r="CE63" s="37"/>
      <c r="CF63" s="37"/>
      <c r="CG63" s="37"/>
      <c r="CH63" s="37"/>
      <c r="CI63" s="37"/>
      <c r="CJ63" s="37"/>
      <c r="CK63" s="37"/>
      <c r="CL63" s="37"/>
      <c r="CM63" s="37"/>
      <c r="CN63" s="37"/>
      <c r="CO63" s="37"/>
      <c r="CP63" s="37"/>
      <c r="CQ63" s="37"/>
      <c r="CR63" s="37"/>
      <c r="CS63" s="37"/>
      <c r="CT63" s="37"/>
      <c r="CU63" s="37"/>
      <c r="CV63" s="37"/>
      <c r="CW63" s="37"/>
      <c r="CX63" s="81">
        <f t="shared" si="2"/>
        <v>0</v>
      </c>
      <c r="CY63" s="37"/>
      <c r="CZ63" s="37"/>
      <c r="DA63" s="37"/>
      <c r="DB63" s="37"/>
      <c r="DC63" s="37"/>
      <c r="DD63" s="37"/>
      <c r="DE63" s="37"/>
      <c r="DF63" s="37"/>
      <c r="DG63" s="37"/>
      <c r="DH63" s="37"/>
      <c r="DI63" s="37"/>
      <c r="DJ63" s="37"/>
      <c r="DK63" s="37"/>
      <c r="DL63" s="37"/>
      <c r="DM63" s="37"/>
      <c r="DN63" s="37"/>
      <c r="DO63" s="37"/>
      <c r="DP63" s="37"/>
      <c r="DQ63" s="37"/>
      <c r="DR63" s="37"/>
      <c r="DS63" s="37"/>
      <c r="DT63" s="37"/>
      <c r="DU63" s="37"/>
      <c r="DV63" s="37"/>
      <c r="DW63" s="37"/>
      <c r="DX63" s="37"/>
      <c r="DY63" s="37"/>
      <c r="DZ63" s="37"/>
      <c r="EA63" s="37"/>
      <c r="EB63" s="37"/>
      <c r="EC63" s="37"/>
      <c r="ED63" s="37"/>
      <c r="EE63" s="81">
        <f t="shared" si="3"/>
        <v>0</v>
      </c>
      <c r="EF63" s="37"/>
      <c r="EG63" s="37"/>
      <c r="EH63" s="37"/>
      <c r="EI63" s="37"/>
      <c r="EJ63" s="37"/>
      <c r="EK63" s="37"/>
      <c r="EL63" s="37"/>
      <c r="EM63" s="37"/>
      <c r="EN63" s="37"/>
      <c r="EO63" s="37"/>
      <c r="EP63" s="37"/>
      <c r="EQ63" s="37"/>
      <c r="ER63" s="37"/>
      <c r="ES63" s="37"/>
      <c r="ET63" s="37"/>
      <c r="EU63" s="37"/>
      <c r="EV63" s="37"/>
      <c r="EW63" s="37"/>
      <c r="EX63" s="37"/>
      <c r="EY63" s="37"/>
      <c r="EZ63" s="37"/>
      <c r="FA63" s="37"/>
      <c r="FB63" s="37"/>
      <c r="FC63" s="37"/>
      <c r="FD63" s="37"/>
      <c r="FE63" s="37"/>
      <c r="FF63" s="37"/>
      <c r="FG63" s="37"/>
      <c r="FH63" s="37"/>
      <c r="FI63" s="37"/>
      <c r="FJ63" s="37"/>
      <c r="FK63" s="37"/>
      <c r="FL63" s="81">
        <f t="shared" si="4"/>
        <v>0</v>
      </c>
      <c r="FM63" s="37"/>
      <c r="FN63" s="37"/>
      <c r="FO63" s="37"/>
      <c r="FP63" s="37"/>
      <c r="FQ63" s="37"/>
      <c r="FR63" s="37"/>
      <c r="FS63" s="37"/>
      <c r="FT63" s="37"/>
      <c r="FU63" s="37"/>
      <c r="FV63" s="37"/>
      <c r="FW63" s="37"/>
      <c r="FX63" s="37"/>
      <c r="FY63" s="37"/>
      <c r="FZ63" s="37"/>
      <c r="GA63" s="37"/>
      <c r="GB63" s="37"/>
      <c r="GC63" s="37"/>
      <c r="GD63" s="37"/>
      <c r="GE63" s="37"/>
      <c r="GF63" s="37"/>
      <c r="GG63" s="37"/>
      <c r="GH63" s="37"/>
      <c r="GI63" s="37"/>
      <c r="GJ63" s="37"/>
      <c r="GK63" s="37"/>
      <c r="GL63" s="37"/>
      <c r="GM63" s="37"/>
      <c r="GN63" s="37"/>
      <c r="GO63" s="37"/>
      <c r="GP63" s="37"/>
      <c r="GQ63" s="37"/>
      <c r="GR63" s="37"/>
      <c r="GS63" s="81">
        <f t="shared" si="5"/>
        <v>0</v>
      </c>
      <c r="GT63" s="37"/>
      <c r="GU63" s="37"/>
      <c r="GV63" s="37"/>
      <c r="GW63" s="37"/>
      <c r="GX63" s="37"/>
      <c r="GY63" s="37"/>
      <c r="GZ63" s="37"/>
      <c r="HA63" s="37"/>
      <c r="HB63" s="37"/>
      <c r="HC63" s="37"/>
      <c r="HD63" s="37"/>
      <c r="HE63" s="37"/>
      <c r="HF63" s="37"/>
      <c r="HG63" s="37"/>
      <c r="HH63" s="37"/>
      <c r="HI63" s="37"/>
      <c r="HJ63" s="37"/>
      <c r="HK63" s="37"/>
      <c r="HL63" s="37"/>
      <c r="HM63" s="37"/>
      <c r="HN63" s="37"/>
      <c r="HO63" s="37"/>
      <c r="HP63" s="37"/>
      <c r="HQ63" s="37"/>
      <c r="HR63" s="37"/>
      <c r="HS63" s="37"/>
      <c r="HT63" s="37"/>
      <c r="HU63" s="37"/>
      <c r="HV63" s="37"/>
      <c r="HW63" s="37"/>
      <c r="HX63" s="37"/>
      <c r="HY63" s="37"/>
      <c r="HZ63" s="81">
        <f t="shared" si="6"/>
        <v>0</v>
      </c>
    </row>
    <row r="64" spans="1:234" ht="15" customHeight="1">
      <c r="A64" s="440"/>
      <c r="B64" s="91" t="s">
        <v>670</v>
      </c>
      <c r="C64" s="124">
        <v>41670</v>
      </c>
      <c r="D64" s="207"/>
      <c r="E64" s="216"/>
      <c r="F64" s="216"/>
      <c r="G64" s="216"/>
      <c r="H64" s="216"/>
      <c r="I64" s="216"/>
      <c r="J64" s="216"/>
      <c r="K64" s="216"/>
      <c r="L64" s="216"/>
      <c r="M64" s="216"/>
      <c r="N64" s="216"/>
      <c r="O64" s="216"/>
      <c r="P64" s="216"/>
      <c r="Q64" s="216"/>
      <c r="R64" s="216"/>
      <c r="S64" s="216"/>
      <c r="T64" s="216"/>
      <c r="U64" s="216"/>
      <c r="V64" s="216"/>
      <c r="W64" s="216"/>
      <c r="X64" s="216"/>
      <c r="Y64" s="216"/>
      <c r="Z64" s="216"/>
      <c r="AA64" s="225"/>
      <c r="AB64" s="216"/>
      <c r="AC64" s="216"/>
      <c r="AD64" s="216"/>
      <c r="AE64" s="216"/>
      <c r="AF64" s="216"/>
      <c r="AG64" s="216"/>
      <c r="AH64" s="216"/>
      <c r="AI64" s="216"/>
      <c r="AJ64" s="81">
        <f t="shared" si="0"/>
        <v>0</v>
      </c>
      <c r="AK64" s="37"/>
      <c r="AL64" s="37"/>
      <c r="AM64" s="37"/>
      <c r="AN64" s="37"/>
      <c r="AO64" s="37"/>
      <c r="AP64" s="37"/>
      <c r="AQ64" s="37"/>
      <c r="AR64" s="37"/>
      <c r="AS64" s="37"/>
      <c r="AT64" s="37"/>
      <c r="AU64" s="37"/>
      <c r="AV64" s="37"/>
      <c r="AW64" s="37"/>
      <c r="AX64" s="37"/>
      <c r="AY64" s="37"/>
      <c r="AZ64" s="37"/>
      <c r="BA64" s="37"/>
      <c r="BB64" s="37"/>
      <c r="BC64" s="37"/>
      <c r="BD64" s="37"/>
      <c r="BE64" s="37"/>
      <c r="BF64" s="37"/>
      <c r="BG64" s="37"/>
      <c r="BH64" s="37"/>
      <c r="BI64" s="37"/>
      <c r="BJ64" s="37"/>
      <c r="BK64" s="37"/>
      <c r="BL64" s="37"/>
      <c r="BM64" s="37"/>
      <c r="BN64" s="37"/>
      <c r="BO64" s="37"/>
      <c r="BP64" s="37"/>
      <c r="BQ64" s="81">
        <f t="shared" si="1"/>
        <v>0</v>
      </c>
      <c r="BR64" s="37"/>
      <c r="BS64" s="37"/>
      <c r="BT64" s="37"/>
      <c r="BU64" s="37"/>
      <c r="BV64" s="37"/>
      <c r="BW64" s="37"/>
      <c r="BX64" s="37"/>
      <c r="BY64" s="37"/>
      <c r="BZ64" s="37"/>
      <c r="CA64" s="37"/>
      <c r="CB64" s="37"/>
      <c r="CC64" s="37"/>
      <c r="CD64" s="37"/>
      <c r="CE64" s="37"/>
      <c r="CF64" s="37"/>
      <c r="CG64" s="37"/>
      <c r="CH64" s="37"/>
      <c r="CI64" s="37"/>
      <c r="CJ64" s="37"/>
      <c r="CK64" s="37"/>
      <c r="CL64" s="37"/>
      <c r="CM64" s="37"/>
      <c r="CN64" s="37"/>
      <c r="CO64" s="37"/>
      <c r="CP64" s="37"/>
      <c r="CQ64" s="37"/>
      <c r="CR64" s="37"/>
      <c r="CS64" s="37"/>
      <c r="CT64" s="37"/>
      <c r="CU64" s="37"/>
      <c r="CV64" s="37"/>
      <c r="CW64" s="37"/>
      <c r="CX64" s="81">
        <f t="shared" si="2"/>
        <v>0</v>
      </c>
      <c r="CY64" s="37"/>
      <c r="CZ64" s="37"/>
      <c r="DA64" s="37"/>
      <c r="DB64" s="37"/>
      <c r="DC64" s="37"/>
      <c r="DD64" s="37"/>
      <c r="DE64" s="37"/>
      <c r="DF64" s="37"/>
      <c r="DG64" s="37"/>
      <c r="DH64" s="37"/>
      <c r="DI64" s="37"/>
      <c r="DJ64" s="37"/>
      <c r="DK64" s="37"/>
      <c r="DL64" s="37"/>
      <c r="DM64" s="37"/>
      <c r="DN64" s="37"/>
      <c r="DO64" s="37"/>
      <c r="DP64" s="37"/>
      <c r="DQ64" s="37"/>
      <c r="DR64" s="37"/>
      <c r="DS64" s="37"/>
      <c r="DT64" s="37"/>
      <c r="DU64" s="37"/>
      <c r="DV64" s="37"/>
      <c r="DW64" s="37"/>
      <c r="DX64" s="37"/>
      <c r="DY64" s="37"/>
      <c r="DZ64" s="37"/>
      <c r="EA64" s="37"/>
      <c r="EB64" s="37"/>
      <c r="EC64" s="37"/>
      <c r="ED64" s="37"/>
      <c r="EE64" s="81">
        <f t="shared" si="3"/>
        <v>0</v>
      </c>
      <c r="EF64" s="37"/>
      <c r="EG64" s="37"/>
      <c r="EH64" s="37"/>
      <c r="EI64" s="37"/>
      <c r="EJ64" s="37"/>
      <c r="EK64" s="37"/>
      <c r="EL64" s="37"/>
      <c r="EM64" s="37"/>
      <c r="EN64" s="37"/>
      <c r="EO64" s="37"/>
      <c r="EP64" s="37"/>
      <c r="EQ64" s="37"/>
      <c r="ER64" s="37"/>
      <c r="ES64" s="37"/>
      <c r="ET64" s="37"/>
      <c r="EU64" s="37"/>
      <c r="EV64" s="37"/>
      <c r="EW64" s="37"/>
      <c r="EX64" s="37"/>
      <c r="EY64" s="37"/>
      <c r="EZ64" s="37"/>
      <c r="FA64" s="37"/>
      <c r="FB64" s="37"/>
      <c r="FC64" s="37"/>
      <c r="FD64" s="37"/>
      <c r="FE64" s="37"/>
      <c r="FF64" s="37"/>
      <c r="FG64" s="37"/>
      <c r="FH64" s="37"/>
      <c r="FI64" s="37"/>
      <c r="FJ64" s="37"/>
      <c r="FK64" s="37"/>
      <c r="FL64" s="81">
        <f t="shared" si="4"/>
        <v>0</v>
      </c>
      <c r="FM64" s="37"/>
      <c r="FN64" s="37"/>
      <c r="FO64" s="37"/>
      <c r="FP64" s="37"/>
      <c r="FQ64" s="37"/>
      <c r="FR64" s="37"/>
      <c r="FS64" s="37"/>
      <c r="FT64" s="37"/>
      <c r="FU64" s="37"/>
      <c r="FV64" s="37"/>
      <c r="FW64" s="37"/>
      <c r="FX64" s="37"/>
      <c r="FY64" s="37"/>
      <c r="FZ64" s="37"/>
      <c r="GA64" s="37"/>
      <c r="GB64" s="37"/>
      <c r="GC64" s="37"/>
      <c r="GD64" s="37"/>
      <c r="GE64" s="37"/>
      <c r="GF64" s="37"/>
      <c r="GG64" s="37"/>
      <c r="GH64" s="37"/>
      <c r="GI64" s="37"/>
      <c r="GJ64" s="37"/>
      <c r="GK64" s="37"/>
      <c r="GL64" s="37"/>
      <c r="GM64" s="37"/>
      <c r="GN64" s="37"/>
      <c r="GO64" s="37"/>
      <c r="GP64" s="37"/>
      <c r="GQ64" s="37"/>
      <c r="GR64" s="37"/>
      <c r="GS64" s="81">
        <f t="shared" si="5"/>
        <v>0</v>
      </c>
      <c r="GT64" s="37"/>
      <c r="GU64" s="37"/>
      <c r="GV64" s="37"/>
      <c r="GW64" s="37"/>
      <c r="GX64" s="37"/>
      <c r="GY64" s="37"/>
      <c r="GZ64" s="37"/>
      <c r="HA64" s="37"/>
      <c r="HB64" s="37"/>
      <c r="HC64" s="37"/>
      <c r="HD64" s="37"/>
      <c r="HE64" s="37"/>
      <c r="HF64" s="37"/>
      <c r="HG64" s="37"/>
      <c r="HH64" s="37"/>
      <c r="HI64" s="37"/>
      <c r="HJ64" s="37"/>
      <c r="HK64" s="37"/>
      <c r="HL64" s="37"/>
      <c r="HM64" s="37"/>
      <c r="HN64" s="37"/>
      <c r="HO64" s="37"/>
      <c r="HP64" s="37"/>
      <c r="HQ64" s="37"/>
      <c r="HR64" s="37"/>
      <c r="HS64" s="37"/>
      <c r="HT64" s="37"/>
      <c r="HU64" s="37"/>
      <c r="HV64" s="37"/>
      <c r="HW64" s="37"/>
      <c r="HX64" s="37"/>
      <c r="HY64" s="37"/>
      <c r="HZ64" s="81">
        <f t="shared" si="6"/>
        <v>0</v>
      </c>
    </row>
    <row r="65" spans="1:234" ht="15" customHeight="1">
      <c r="A65" s="440"/>
      <c r="B65" s="91" t="s">
        <v>671</v>
      </c>
      <c r="C65" s="124">
        <v>41698</v>
      </c>
      <c r="D65" s="207"/>
      <c r="E65" s="216"/>
      <c r="F65" s="216"/>
      <c r="G65" s="216"/>
      <c r="H65" s="216"/>
      <c r="I65" s="216"/>
      <c r="J65" s="216"/>
      <c r="K65" s="216"/>
      <c r="L65" s="216"/>
      <c r="M65" s="216"/>
      <c r="N65" s="216"/>
      <c r="O65" s="216"/>
      <c r="P65" s="216"/>
      <c r="Q65" s="216"/>
      <c r="R65" s="216"/>
      <c r="S65" s="216"/>
      <c r="T65" s="216"/>
      <c r="U65" s="216"/>
      <c r="V65" s="216"/>
      <c r="W65" s="216"/>
      <c r="X65" s="216"/>
      <c r="Y65" s="216"/>
      <c r="Z65" s="216"/>
      <c r="AA65" s="225"/>
      <c r="AB65" s="216"/>
      <c r="AC65" s="216"/>
      <c r="AD65" s="216"/>
      <c r="AE65" s="216"/>
      <c r="AF65" s="216"/>
      <c r="AG65" s="216"/>
      <c r="AH65" s="216"/>
      <c r="AI65" s="216"/>
      <c r="AJ65" s="81">
        <f t="shared" si="0"/>
        <v>0</v>
      </c>
      <c r="AK65" s="37"/>
      <c r="AL65" s="37"/>
      <c r="AM65" s="37"/>
      <c r="AN65" s="37"/>
      <c r="AO65" s="37"/>
      <c r="AP65" s="37"/>
      <c r="AQ65" s="37"/>
      <c r="AR65" s="37"/>
      <c r="AS65" s="37"/>
      <c r="AT65" s="37"/>
      <c r="AU65" s="37"/>
      <c r="AV65" s="37"/>
      <c r="AW65" s="37"/>
      <c r="AX65" s="37"/>
      <c r="AY65" s="37"/>
      <c r="AZ65" s="37"/>
      <c r="BA65" s="37"/>
      <c r="BB65" s="37"/>
      <c r="BC65" s="37"/>
      <c r="BD65" s="37"/>
      <c r="BE65" s="37"/>
      <c r="BF65" s="37"/>
      <c r="BG65" s="37"/>
      <c r="BH65" s="37"/>
      <c r="BI65" s="37"/>
      <c r="BJ65" s="37"/>
      <c r="BK65" s="37"/>
      <c r="BL65" s="37"/>
      <c r="BM65" s="37"/>
      <c r="BN65" s="37"/>
      <c r="BO65" s="37"/>
      <c r="BP65" s="37"/>
      <c r="BQ65" s="81">
        <f t="shared" si="1"/>
        <v>0</v>
      </c>
      <c r="BR65" s="37"/>
      <c r="BS65" s="37"/>
      <c r="BT65" s="37"/>
      <c r="BU65" s="37"/>
      <c r="BV65" s="37"/>
      <c r="BW65" s="37"/>
      <c r="BX65" s="37"/>
      <c r="BY65" s="37"/>
      <c r="BZ65" s="37"/>
      <c r="CA65" s="37"/>
      <c r="CB65" s="37"/>
      <c r="CC65" s="37"/>
      <c r="CD65" s="37"/>
      <c r="CE65" s="37"/>
      <c r="CF65" s="37"/>
      <c r="CG65" s="37"/>
      <c r="CH65" s="37"/>
      <c r="CI65" s="37"/>
      <c r="CJ65" s="37"/>
      <c r="CK65" s="37"/>
      <c r="CL65" s="37"/>
      <c r="CM65" s="37"/>
      <c r="CN65" s="37"/>
      <c r="CO65" s="37"/>
      <c r="CP65" s="37"/>
      <c r="CQ65" s="37"/>
      <c r="CR65" s="37"/>
      <c r="CS65" s="37"/>
      <c r="CT65" s="37"/>
      <c r="CU65" s="37"/>
      <c r="CV65" s="37"/>
      <c r="CW65" s="37"/>
      <c r="CX65" s="81">
        <f t="shared" si="2"/>
        <v>0</v>
      </c>
      <c r="CY65" s="37"/>
      <c r="CZ65" s="37"/>
      <c r="DA65" s="37"/>
      <c r="DB65" s="37"/>
      <c r="DC65" s="37"/>
      <c r="DD65" s="37"/>
      <c r="DE65" s="37"/>
      <c r="DF65" s="37"/>
      <c r="DG65" s="37"/>
      <c r="DH65" s="37"/>
      <c r="DI65" s="37"/>
      <c r="DJ65" s="37"/>
      <c r="DK65" s="37"/>
      <c r="DL65" s="37"/>
      <c r="DM65" s="37"/>
      <c r="DN65" s="37"/>
      <c r="DO65" s="37"/>
      <c r="DP65" s="37"/>
      <c r="DQ65" s="37"/>
      <c r="DR65" s="37"/>
      <c r="DS65" s="37"/>
      <c r="DT65" s="37"/>
      <c r="DU65" s="37"/>
      <c r="DV65" s="37"/>
      <c r="DW65" s="37"/>
      <c r="DX65" s="37"/>
      <c r="DY65" s="37"/>
      <c r="DZ65" s="37"/>
      <c r="EA65" s="37"/>
      <c r="EB65" s="37"/>
      <c r="EC65" s="37"/>
      <c r="ED65" s="37"/>
      <c r="EE65" s="81">
        <f t="shared" si="3"/>
        <v>0</v>
      </c>
      <c r="EF65" s="37"/>
      <c r="EG65" s="37"/>
      <c r="EH65" s="37"/>
      <c r="EI65" s="37"/>
      <c r="EJ65" s="37"/>
      <c r="EK65" s="37"/>
      <c r="EL65" s="37"/>
      <c r="EM65" s="37"/>
      <c r="EN65" s="37"/>
      <c r="EO65" s="37"/>
      <c r="EP65" s="37"/>
      <c r="EQ65" s="37"/>
      <c r="ER65" s="37"/>
      <c r="ES65" s="37"/>
      <c r="ET65" s="37"/>
      <c r="EU65" s="37"/>
      <c r="EV65" s="37"/>
      <c r="EW65" s="37"/>
      <c r="EX65" s="37"/>
      <c r="EY65" s="37"/>
      <c r="EZ65" s="37"/>
      <c r="FA65" s="37"/>
      <c r="FB65" s="37"/>
      <c r="FC65" s="37"/>
      <c r="FD65" s="37"/>
      <c r="FE65" s="37"/>
      <c r="FF65" s="37"/>
      <c r="FG65" s="37"/>
      <c r="FH65" s="37"/>
      <c r="FI65" s="37"/>
      <c r="FJ65" s="37"/>
      <c r="FK65" s="37"/>
      <c r="FL65" s="81">
        <f t="shared" si="4"/>
        <v>0</v>
      </c>
      <c r="FM65" s="37"/>
      <c r="FN65" s="37"/>
      <c r="FO65" s="37"/>
      <c r="FP65" s="37"/>
      <c r="FQ65" s="37"/>
      <c r="FR65" s="37"/>
      <c r="FS65" s="37"/>
      <c r="FT65" s="37"/>
      <c r="FU65" s="37"/>
      <c r="FV65" s="37"/>
      <c r="FW65" s="37"/>
      <c r="FX65" s="37"/>
      <c r="FY65" s="37"/>
      <c r="FZ65" s="37"/>
      <c r="GA65" s="37"/>
      <c r="GB65" s="37"/>
      <c r="GC65" s="37"/>
      <c r="GD65" s="37"/>
      <c r="GE65" s="37"/>
      <c r="GF65" s="37"/>
      <c r="GG65" s="37"/>
      <c r="GH65" s="37"/>
      <c r="GI65" s="37"/>
      <c r="GJ65" s="37"/>
      <c r="GK65" s="37"/>
      <c r="GL65" s="37"/>
      <c r="GM65" s="37"/>
      <c r="GN65" s="37"/>
      <c r="GO65" s="37"/>
      <c r="GP65" s="37"/>
      <c r="GQ65" s="37"/>
      <c r="GR65" s="37"/>
      <c r="GS65" s="81">
        <f t="shared" si="5"/>
        <v>0</v>
      </c>
      <c r="GT65" s="37"/>
      <c r="GU65" s="37"/>
      <c r="GV65" s="37"/>
      <c r="GW65" s="37"/>
      <c r="GX65" s="37"/>
      <c r="GY65" s="37"/>
      <c r="GZ65" s="37"/>
      <c r="HA65" s="37"/>
      <c r="HB65" s="37"/>
      <c r="HC65" s="37"/>
      <c r="HD65" s="37"/>
      <c r="HE65" s="37"/>
      <c r="HF65" s="37"/>
      <c r="HG65" s="37"/>
      <c r="HH65" s="37"/>
      <c r="HI65" s="37"/>
      <c r="HJ65" s="37"/>
      <c r="HK65" s="37"/>
      <c r="HL65" s="37"/>
      <c r="HM65" s="37"/>
      <c r="HN65" s="37"/>
      <c r="HO65" s="37"/>
      <c r="HP65" s="37"/>
      <c r="HQ65" s="37"/>
      <c r="HR65" s="37"/>
      <c r="HS65" s="37"/>
      <c r="HT65" s="37"/>
      <c r="HU65" s="37"/>
      <c r="HV65" s="37"/>
      <c r="HW65" s="37"/>
      <c r="HX65" s="37"/>
      <c r="HY65" s="37"/>
      <c r="HZ65" s="81">
        <f t="shared" si="6"/>
        <v>0</v>
      </c>
    </row>
    <row r="66" spans="1:234" ht="15" customHeight="1" thickBot="1">
      <c r="A66" s="440"/>
      <c r="B66" s="91" t="s">
        <v>672</v>
      </c>
      <c r="C66" s="125">
        <v>41729</v>
      </c>
      <c r="D66" s="208"/>
      <c r="E66" s="217"/>
      <c r="F66" s="217"/>
      <c r="G66" s="217"/>
      <c r="H66" s="217"/>
      <c r="I66" s="217"/>
      <c r="J66" s="217"/>
      <c r="K66" s="217"/>
      <c r="L66" s="217"/>
      <c r="M66" s="217"/>
      <c r="N66" s="217"/>
      <c r="O66" s="217"/>
      <c r="P66" s="217"/>
      <c r="Q66" s="217"/>
      <c r="R66" s="217"/>
      <c r="S66" s="217"/>
      <c r="T66" s="217"/>
      <c r="U66" s="217"/>
      <c r="V66" s="217"/>
      <c r="W66" s="217"/>
      <c r="X66" s="217"/>
      <c r="Y66" s="217"/>
      <c r="Z66" s="217"/>
      <c r="AA66" s="226"/>
      <c r="AB66" s="217"/>
      <c r="AC66" s="217"/>
      <c r="AD66" s="217"/>
      <c r="AE66" s="217"/>
      <c r="AF66" s="217"/>
      <c r="AG66" s="217"/>
      <c r="AH66" s="217"/>
      <c r="AI66" s="217"/>
      <c r="AJ66" s="84">
        <f t="shared" si="0"/>
        <v>0</v>
      </c>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84">
        <f t="shared" si="1"/>
        <v>0</v>
      </c>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84">
        <f t="shared" si="2"/>
        <v>0</v>
      </c>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84">
        <f t="shared" si="3"/>
        <v>0</v>
      </c>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84">
        <f t="shared" si="4"/>
        <v>0</v>
      </c>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84">
        <f t="shared" si="5"/>
        <v>0</v>
      </c>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84">
        <f t="shared" si="6"/>
        <v>0</v>
      </c>
    </row>
    <row r="67" spans="1:234" ht="15" customHeight="1" thickTop="1">
      <c r="A67" s="440"/>
      <c r="B67" s="93" t="s">
        <v>674</v>
      </c>
      <c r="C67" s="123">
        <v>41759</v>
      </c>
      <c r="D67" s="209"/>
      <c r="E67" s="218"/>
      <c r="F67" s="218"/>
      <c r="G67" s="218"/>
      <c r="H67" s="218"/>
      <c r="I67" s="218"/>
      <c r="J67" s="218"/>
      <c r="K67" s="218"/>
      <c r="L67" s="218"/>
      <c r="M67" s="218"/>
      <c r="N67" s="218"/>
      <c r="O67" s="218"/>
      <c r="P67" s="218"/>
      <c r="Q67" s="218"/>
      <c r="R67" s="218"/>
      <c r="S67" s="218"/>
      <c r="T67" s="218"/>
      <c r="U67" s="218"/>
      <c r="V67" s="218"/>
      <c r="W67" s="218"/>
      <c r="X67" s="218"/>
      <c r="Y67" s="218"/>
      <c r="Z67" s="218"/>
      <c r="AA67" s="227"/>
      <c r="AB67" s="218"/>
      <c r="AC67" s="218"/>
      <c r="AD67" s="218"/>
      <c r="AE67" s="218"/>
      <c r="AF67" s="218"/>
      <c r="AG67" s="218"/>
      <c r="AH67" s="218"/>
      <c r="AI67" s="218"/>
      <c r="AJ67" s="83">
        <f t="shared" si="0"/>
        <v>0</v>
      </c>
      <c r="AK67" s="45"/>
      <c r="AL67" s="45"/>
      <c r="AM67" s="45"/>
      <c r="AN67" s="45"/>
      <c r="AO67" s="45"/>
      <c r="AP67" s="45"/>
      <c r="AQ67" s="45"/>
      <c r="AR67" s="45"/>
      <c r="AS67" s="45"/>
      <c r="AT67" s="45"/>
      <c r="AU67" s="45"/>
      <c r="AV67" s="45"/>
      <c r="AW67" s="45"/>
      <c r="AX67" s="45"/>
      <c r="AY67" s="45"/>
      <c r="AZ67" s="45"/>
      <c r="BA67" s="45"/>
      <c r="BB67" s="45"/>
      <c r="BC67" s="45"/>
      <c r="BD67" s="45"/>
      <c r="BE67" s="45"/>
      <c r="BF67" s="45"/>
      <c r="BG67" s="45"/>
      <c r="BH67" s="45"/>
      <c r="BI67" s="45"/>
      <c r="BJ67" s="45"/>
      <c r="BK67" s="45"/>
      <c r="BL67" s="45"/>
      <c r="BM67" s="45"/>
      <c r="BN67" s="45"/>
      <c r="BO67" s="45"/>
      <c r="BP67" s="45"/>
      <c r="BQ67" s="83">
        <f t="shared" si="1"/>
        <v>0</v>
      </c>
      <c r="BR67" s="45"/>
      <c r="BS67" s="45"/>
      <c r="BT67" s="45"/>
      <c r="BU67" s="45"/>
      <c r="BV67" s="45"/>
      <c r="BW67" s="45"/>
      <c r="BX67" s="45"/>
      <c r="BY67" s="45"/>
      <c r="BZ67" s="45"/>
      <c r="CA67" s="45"/>
      <c r="CB67" s="45"/>
      <c r="CC67" s="45"/>
      <c r="CD67" s="45"/>
      <c r="CE67" s="45"/>
      <c r="CF67" s="45"/>
      <c r="CG67" s="45"/>
      <c r="CH67" s="45"/>
      <c r="CI67" s="45"/>
      <c r="CJ67" s="45"/>
      <c r="CK67" s="45"/>
      <c r="CL67" s="45"/>
      <c r="CM67" s="45"/>
      <c r="CN67" s="45"/>
      <c r="CO67" s="45"/>
      <c r="CP67" s="45"/>
      <c r="CQ67" s="45"/>
      <c r="CR67" s="45"/>
      <c r="CS67" s="45"/>
      <c r="CT67" s="45"/>
      <c r="CU67" s="45"/>
      <c r="CV67" s="45"/>
      <c r="CW67" s="45"/>
      <c r="CX67" s="83">
        <f t="shared" si="2"/>
        <v>0</v>
      </c>
      <c r="CY67" s="45"/>
      <c r="CZ67" s="45"/>
      <c r="DA67" s="45"/>
      <c r="DB67" s="45"/>
      <c r="DC67" s="45"/>
      <c r="DD67" s="45"/>
      <c r="DE67" s="45"/>
      <c r="DF67" s="45"/>
      <c r="DG67" s="45"/>
      <c r="DH67" s="45"/>
      <c r="DI67" s="45"/>
      <c r="DJ67" s="45"/>
      <c r="DK67" s="45"/>
      <c r="DL67" s="45"/>
      <c r="DM67" s="45"/>
      <c r="DN67" s="45"/>
      <c r="DO67" s="45"/>
      <c r="DP67" s="45"/>
      <c r="DQ67" s="45"/>
      <c r="DR67" s="45"/>
      <c r="DS67" s="45"/>
      <c r="DT67" s="45"/>
      <c r="DU67" s="45"/>
      <c r="DV67" s="45"/>
      <c r="DW67" s="45"/>
      <c r="DX67" s="45"/>
      <c r="DY67" s="45"/>
      <c r="DZ67" s="45"/>
      <c r="EA67" s="45"/>
      <c r="EB67" s="45"/>
      <c r="EC67" s="45"/>
      <c r="ED67" s="45"/>
      <c r="EE67" s="83">
        <f t="shared" si="3"/>
        <v>0</v>
      </c>
      <c r="EF67" s="45"/>
      <c r="EG67" s="45"/>
      <c r="EH67" s="45"/>
      <c r="EI67" s="45"/>
      <c r="EJ67" s="45"/>
      <c r="EK67" s="45"/>
      <c r="EL67" s="45"/>
      <c r="EM67" s="45"/>
      <c r="EN67" s="45"/>
      <c r="EO67" s="45"/>
      <c r="EP67" s="45"/>
      <c r="EQ67" s="45"/>
      <c r="ER67" s="45"/>
      <c r="ES67" s="45"/>
      <c r="ET67" s="45"/>
      <c r="EU67" s="45"/>
      <c r="EV67" s="45"/>
      <c r="EW67" s="45"/>
      <c r="EX67" s="45"/>
      <c r="EY67" s="45"/>
      <c r="EZ67" s="45"/>
      <c r="FA67" s="45"/>
      <c r="FB67" s="45"/>
      <c r="FC67" s="45"/>
      <c r="FD67" s="45"/>
      <c r="FE67" s="45"/>
      <c r="FF67" s="45"/>
      <c r="FG67" s="45"/>
      <c r="FH67" s="45"/>
      <c r="FI67" s="45"/>
      <c r="FJ67" s="45"/>
      <c r="FK67" s="45"/>
      <c r="FL67" s="83">
        <f t="shared" si="4"/>
        <v>0</v>
      </c>
      <c r="FM67" s="45"/>
      <c r="FN67" s="45"/>
      <c r="FO67" s="45"/>
      <c r="FP67" s="45"/>
      <c r="FQ67" s="45"/>
      <c r="FR67" s="45"/>
      <c r="FS67" s="45"/>
      <c r="FT67" s="45"/>
      <c r="FU67" s="45"/>
      <c r="FV67" s="45"/>
      <c r="FW67" s="45"/>
      <c r="FX67" s="45"/>
      <c r="FY67" s="45"/>
      <c r="FZ67" s="45"/>
      <c r="GA67" s="45"/>
      <c r="GB67" s="45"/>
      <c r="GC67" s="45"/>
      <c r="GD67" s="45"/>
      <c r="GE67" s="45"/>
      <c r="GF67" s="45"/>
      <c r="GG67" s="45"/>
      <c r="GH67" s="45"/>
      <c r="GI67" s="45"/>
      <c r="GJ67" s="45"/>
      <c r="GK67" s="45"/>
      <c r="GL67" s="45"/>
      <c r="GM67" s="45"/>
      <c r="GN67" s="45"/>
      <c r="GO67" s="45"/>
      <c r="GP67" s="45"/>
      <c r="GQ67" s="45"/>
      <c r="GR67" s="45"/>
      <c r="GS67" s="83">
        <f t="shared" si="5"/>
        <v>0</v>
      </c>
      <c r="GT67" s="45"/>
      <c r="GU67" s="45"/>
      <c r="GV67" s="45"/>
      <c r="GW67" s="45"/>
      <c r="GX67" s="45"/>
      <c r="GY67" s="45"/>
      <c r="GZ67" s="45"/>
      <c r="HA67" s="45"/>
      <c r="HB67" s="45"/>
      <c r="HC67" s="45"/>
      <c r="HD67" s="45"/>
      <c r="HE67" s="45"/>
      <c r="HF67" s="45"/>
      <c r="HG67" s="45"/>
      <c r="HH67" s="45"/>
      <c r="HI67" s="45"/>
      <c r="HJ67" s="45"/>
      <c r="HK67" s="45"/>
      <c r="HL67" s="45"/>
      <c r="HM67" s="45"/>
      <c r="HN67" s="45"/>
      <c r="HO67" s="45"/>
      <c r="HP67" s="45"/>
      <c r="HQ67" s="45"/>
      <c r="HR67" s="45"/>
      <c r="HS67" s="45"/>
      <c r="HT67" s="45"/>
      <c r="HU67" s="45"/>
      <c r="HV67" s="45"/>
      <c r="HW67" s="45"/>
      <c r="HX67" s="45"/>
      <c r="HY67" s="45"/>
      <c r="HZ67" s="83">
        <f t="shared" si="6"/>
        <v>0</v>
      </c>
    </row>
    <row r="68" spans="1:234" ht="15" customHeight="1">
      <c r="A68" s="440"/>
      <c r="B68" s="91" t="s">
        <v>675</v>
      </c>
      <c r="C68" s="124">
        <v>41790</v>
      </c>
      <c r="D68" s="207"/>
      <c r="E68" s="216"/>
      <c r="F68" s="216"/>
      <c r="G68" s="216"/>
      <c r="H68" s="216"/>
      <c r="I68" s="216"/>
      <c r="J68" s="216"/>
      <c r="K68" s="216"/>
      <c r="L68" s="216"/>
      <c r="M68" s="216"/>
      <c r="N68" s="216"/>
      <c r="O68" s="216"/>
      <c r="P68" s="216"/>
      <c r="Q68" s="216"/>
      <c r="R68" s="216"/>
      <c r="S68" s="216"/>
      <c r="T68" s="216"/>
      <c r="U68" s="216"/>
      <c r="V68" s="216"/>
      <c r="W68" s="216"/>
      <c r="X68" s="216"/>
      <c r="Y68" s="216"/>
      <c r="Z68" s="216"/>
      <c r="AA68" s="225"/>
      <c r="AB68" s="216"/>
      <c r="AC68" s="216"/>
      <c r="AD68" s="216"/>
      <c r="AE68" s="216"/>
      <c r="AF68" s="216"/>
      <c r="AG68" s="216"/>
      <c r="AH68" s="216"/>
      <c r="AI68" s="216"/>
      <c r="AJ68" s="81">
        <f t="shared" si="0"/>
        <v>0</v>
      </c>
      <c r="AK68" s="37"/>
      <c r="AL68" s="37"/>
      <c r="AM68" s="37"/>
      <c r="AN68" s="37"/>
      <c r="AO68" s="37"/>
      <c r="AP68" s="37"/>
      <c r="AQ68" s="37"/>
      <c r="AR68" s="37"/>
      <c r="AS68" s="37"/>
      <c r="AT68" s="37"/>
      <c r="AU68" s="37"/>
      <c r="AV68" s="37"/>
      <c r="AW68" s="37"/>
      <c r="AX68" s="37"/>
      <c r="AY68" s="37"/>
      <c r="AZ68" s="37"/>
      <c r="BA68" s="37"/>
      <c r="BB68" s="37"/>
      <c r="BC68" s="37"/>
      <c r="BD68" s="37"/>
      <c r="BE68" s="37"/>
      <c r="BF68" s="37"/>
      <c r="BG68" s="37"/>
      <c r="BH68" s="37"/>
      <c r="BI68" s="37"/>
      <c r="BJ68" s="37"/>
      <c r="BK68" s="37"/>
      <c r="BL68" s="37"/>
      <c r="BM68" s="37"/>
      <c r="BN68" s="37"/>
      <c r="BO68" s="37"/>
      <c r="BP68" s="37"/>
      <c r="BQ68" s="81">
        <f t="shared" si="1"/>
        <v>0</v>
      </c>
      <c r="BR68" s="37"/>
      <c r="BS68" s="37"/>
      <c r="BT68" s="37"/>
      <c r="BU68" s="37"/>
      <c r="BV68" s="37"/>
      <c r="BW68" s="37"/>
      <c r="BX68" s="37"/>
      <c r="BY68" s="37"/>
      <c r="BZ68" s="37"/>
      <c r="CA68" s="37"/>
      <c r="CB68" s="37"/>
      <c r="CC68" s="37"/>
      <c r="CD68" s="37"/>
      <c r="CE68" s="37"/>
      <c r="CF68" s="37"/>
      <c r="CG68" s="37"/>
      <c r="CH68" s="37"/>
      <c r="CI68" s="37"/>
      <c r="CJ68" s="37"/>
      <c r="CK68" s="37"/>
      <c r="CL68" s="37"/>
      <c r="CM68" s="37"/>
      <c r="CN68" s="37"/>
      <c r="CO68" s="37"/>
      <c r="CP68" s="37"/>
      <c r="CQ68" s="37"/>
      <c r="CR68" s="37"/>
      <c r="CS68" s="37"/>
      <c r="CT68" s="37"/>
      <c r="CU68" s="37"/>
      <c r="CV68" s="37"/>
      <c r="CW68" s="37"/>
      <c r="CX68" s="81">
        <f t="shared" si="2"/>
        <v>0</v>
      </c>
      <c r="CY68" s="37"/>
      <c r="CZ68" s="37"/>
      <c r="DA68" s="37"/>
      <c r="DB68" s="37"/>
      <c r="DC68" s="37"/>
      <c r="DD68" s="37"/>
      <c r="DE68" s="37"/>
      <c r="DF68" s="37"/>
      <c r="DG68" s="37"/>
      <c r="DH68" s="37"/>
      <c r="DI68" s="37"/>
      <c r="DJ68" s="37"/>
      <c r="DK68" s="37"/>
      <c r="DL68" s="37"/>
      <c r="DM68" s="37"/>
      <c r="DN68" s="37"/>
      <c r="DO68" s="37"/>
      <c r="DP68" s="37"/>
      <c r="DQ68" s="37"/>
      <c r="DR68" s="37"/>
      <c r="DS68" s="37"/>
      <c r="DT68" s="37"/>
      <c r="DU68" s="37"/>
      <c r="DV68" s="37"/>
      <c r="DW68" s="37"/>
      <c r="DX68" s="37"/>
      <c r="DY68" s="37"/>
      <c r="DZ68" s="37"/>
      <c r="EA68" s="37"/>
      <c r="EB68" s="37"/>
      <c r="EC68" s="37"/>
      <c r="ED68" s="37"/>
      <c r="EE68" s="81">
        <f t="shared" si="3"/>
        <v>0</v>
      </c>
      <c r="EF68" s="37"/>
      <c r="EG68" s="37"/>
      <c r="EH68" s="37"/>
      <c r="EI68" s="37"/>
      <c r="EJ68" s="37"/>
      <c r="EK68" s="37"/>
      <c r="EL68" s="37"/>
      <c r="EM68" s="37"/>
      <c r="EN68" s="37"/>
      <c r="EO68" s="37"/>
      <c r="EP68" s="37"/>
      <c r="EQ68" s="37"/>
      <c r="ER68" s="37"/>
      <c r="ES68" s="37"/>
      <c r="ET68" s="37"/>
      <c r="EU68" s="37"/>
      <c r="EV68" s="37"/>
      <c r="EW68" s="37"/>
      <c r="EX68" s="37"/>
      <c r="EY68" s="37"/>
      <c r="EZ68" s="37"/>
      <c r="FA68" s="37"/>
      <c r="FB68" s="37"/>
      <c r="FC68" s="37"/>
      <c r="FD68" s="37"/>
      <c r="FE68" s="37"/>
      <c r="FF68" s="37"/>
      <c r="FG68" s="37"/>
      <c r="FH68" s="37"/>
      <c r="FI68" s="37"/>
      <c r="FJ68" s="37"/>
      <c r="FK68" s="37"/>
      <c r="FL68" s="81">
        <f t="shared" si="4"/>
        <v>0</v>
      </c>
      <c r="FM68" s="37"/>
      <c r="FN68" s="37"/>
      <c r="FO68" s="37"/>
      <c r="FP68" s="37"/>
      <c r="FQ68" s="37"/>
      <c r="FR68" s="37"/>
      <c r="FS68" s="37"/>
      <c r="FT68" s="37"/>
      <c r="FU68" s="37"/>
      <c r="FV68" s="37"/>
      <c r="FW68" s="37"/>
      <c r="FX68" s="37"/>
      <c r="FY68" s="37"/>
      <c r="FZ68" s="37"/>
      <c r="GA68" s="37"/>
      <c r="GB68" s="37"/>
      <c r="GC68" s="37"/>
      <c r="GD68" s="37"/>
      <c r="GE68" s="37"/>
      <c r="GF68" s="37"/>
      <c r="GG68" s="37"/>
      <c r="GH68" s="37"/>
      <c r="GI68" s="37"/>
      <c r="GJ68" s="37"/>
      <c r="GK68" s="37"/>
      <c r="GL68" s="37"/>
      <c r="GM68" s="37"/>
      <c r="GN68" s="37"/>
      <c r="GO68" s="37"/>
      <c r="GP68" s="37"/>
      <c r="GQ68" s="37"/>
      <c r="GR68" s="37"/>
      <c r="GS68" s="81">
        <f t="shared" si="5"/>
        <v>0</v>
      </c>
      <c r="GT68" s="37"/>
      <c r="GU68" s="37"/>
      <c r="GV68" s="37"/>
      <c r="GW68" s="37"/>
      <c r="GX68" s="37"/>
      <c r="GY68" s="37"/>
      <c r="GZ68" s="37"/>
      <c r="HA68" s="37"/>
      <c r="HB68" s="37"/>
      <c r="HC68" s="37"/>
      <c r="HD68" s="37"/>
      <c r="HE68" s="37"/>
      <c r="HF68" s="37"/>
      <c r="HG68" s="37"/>
      <c r="HH68" s="37"/>
      <c r="HI68" s="37"/>
      <c r="HJ68" s="37"/>
      <c r="HK68" s="37"/>
      <c r="HL68" s="37"/>
      <c r="HM68" s="37"/>
      <c r="HN68" s="37"/>
      <c r="HO68" s="37"/>
      <c r="HP68" s="37"/>
      <c r="HQ68" s="37"/>
      <c r="HR68" s="37"/>
      <c r="HS68" s="37"/>
      <c r="HT68" s="37"/>
      <c r="HU68" s="37"/>
      <c r="HV68" s="37"/>
      <c r="HW68" s="37"/>
      <c r="HX68" s="37"/>
      <c r="HY68" s="37"/>
      <c r="HZ68" s="81">
        <f t="shared" si="6"/>
        <v>0</v>
      </c>
    </row>
    <row r="69" spans="1:234" ht="15" customHeight="1">
      <c r="A69" s="440"/>
      <c r="B69" s="91" t="s">
        <v>676</v>
      </c>
      <c r="C69" s="124">
        <v>41820</v>
      </c>
      <c r="D69" s="207"/>
      <c r="E69" s="216"/>
      <c r="F69" s="216"/>
      <c r="G69" s="216"/>
      <c r="H69" s="216"/>
      <c r="I69" s="216"/>
      <c r="J69" s="216"/>
      <c r="K69" s="216"/>
      <c r="L69" s="216"/>
      <c r="M69" s="216"/>
      <c r="N69" s="216"/>
      <c r="O69" s="216"/>
      <c r="P69" s="216"/>
      <c r="Q69" s="216"/>
      <c r="R69" s="216"/>
      <c r="S69" s="216"/>
      <c r="T69" s="216"/>
      <c r="U69" s="216"/>
      <c r="V69" s="216"/>
      <c r="W69" s="216"/>
      <c r="X69" s="216"/>
      <c r="Y69" s="216"/>
      <c r="Z69" s="216"/>
      <c r="AA69" s="225"/>
      <c r="AB69" s="216"/>
      <c r="AC69" s="216"/>
      <c r="AD69" s="216"/>
      <c r="AE69" s="216"/>
      <c r="AF69" s="216"/>
      <c r="AG69" s="216"/>
      <c r="AH69" s="216"/>
      <c r="AI69" s="216"/>
      <c r="AJ69" s="81">
        <f t="shared" si="0"/>
        <v>0</v>
      </c>
      <c r="AK69" s="37"/>
      <c r="AL69" s="37"/>
      <c r="AM69" s="37"/>
      <c r="AN69" s="37"/>
      <c r="AO69" s="37"/>
      <c r="AP69" s="37"/>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37"/>
      <c r="BO69" s="37"/>
      <c r="BP69" s="37"/>
      <c r="BQ69" s="81">
        <f t="shared" si="1"/>
        <v>0</v>
      </c>
      <c r="BR69" s="37"/>
      <c r="BS69" s="37"/>
      <c r="BT69" s="37"/>
      <c r="BU69" s="37"/>
      <c r="BV69" s="37"/>
      <c r="BW69" s="37"/>
      <c r="BX69" s="37"/>
      <c r="BY69" s="37"/>
      <c r="BZ69" s="37"/>
      <c r="CA69" s="37"/>
      <c r="CB69" s="37"/>
      <c r="CC69" s="37"/>
      <c r="CD69" s="37"/>
      <c r="CE69" s="37"/>
      <c r="CF69" s="37"/>
      <c r="CG69" s="37"/>
      <c r="CH69" s="37"/>
      <c r="CI69" s="37"/>
      <c r="CJ69" s="37"/>
      <c r="CK69" s="37"/>
      <c r="CL69" s="37"/>
      <c r="CM69" s="37"/>
      <c r="CN69" s="37"/>
      <c r="CO69" s="37"/>
      <c r="CP69" s="37"/>
      <c r="CQ69" s="37"/>
      <c r="CR69" s="37"/>
      <c r="CS69" s="37"/>
      <c r="CT69" s="37"/>
      <c r="CU69" s="37"/>
      <c r="CV69" s="37"/>
      <c r="CW69" s="37"/>
      <c r="CX69" s="81">
        <f t="shared" si="2"/>
        <v>0</v>
      </c>
      <c r="CY69" s="37"/>
      <c r="CZ69" s="37"/>
      <c r="DA69" s="37"/>
      <c r="DB69" s="37"/>
      <c r="DC69" s="37"/>
      <c r="DD69" s="37"/>
      <c r="DE69" s="37"/>
      <c r="DF69" s="37"/>
      <c r="DG69" s="37"/>
      <c r="DH69" s="37"/>
      <c r="DI69" s="37"/>
      <c r="DJ69" s="37"/>
      <c r="DK69" s="37"/>
      <c r="DL69" s="37"/>
      <c r="DM69" s="37"/>
      <c r="DN69" s="37"/>
      <c r="DO69" s="37"/>
      <c r="DP69" s="37"/>
      <c r="DQ69" s="37"/>
      <c r="DR69" s="37"/>
      <c r="DS69" s="37"/>
      <c r="DT69" s="37"/>
      <c r="DU69" s="37"/>
      <c r="DV69" s="37"/>
      <c r="DW69" s="37"/>
      <c r="DX69" s="37"/>
      <c r="DY69" s="37"/>
      <c r="DZ69" s="37"/>
      <c r="EA69" s="37"/>
      <c r="EB69" s="37"/>
      <c r="EC69" s="37"/>
      <c r="ED69" s="37"/>
      <c r="EE69" s="81">
        <f t="shared" si="3"/>
        <v>0</v>
      </c>
      <c r="EF69" s="37"/>
      <c r="EG69" s="37"/>
      <c r="EH69" s="37"/>
      <c r="EI69" s="37"/>
      <c r="EJ69" s="37"/>
      <c r="EK69" s="37"/>
      <c r="EL69" s="37"/>
      <c r="EM69" s="37"/>
      <c r="EN69" s="37"/>
      <c r="EO69" s="37"/>
      <c r="EP69" s="37"/>
      <c r="EQ69" s="37"/>
      <c r="ER69" s="37"/>
      <c r="ES69" s="37"/>
      <c r="ET69" s="37"/>
      <c r="EU69" s="37"/>
      <c r="EV69" s="37"/>
      <c r="EW69" s="37"/>
      <c r="EX69" s="37"/>
      <c r="EY69" s="37"/>
      <c r="EZ69" s="37"/>
      <c r="FA69" s="37"/>
      <c r="FB69" s="37"/>
      <c r="FC69" s="37"/>
      <c r="FD69" s="37"/>
      <c r="FE69" s="37"/>
      <c r="FF69" s="37"/>
      <c r="FG69" s="37"/>
      <c r="FH69" s="37"/>
      <c r="FI69" s="37"/>
      <c r="FJ69" s="37"/>
      <c r="FK69" s="37"/>
      <c r="FL69" s="81">
        <f t="shared" si="4"/>
        <v>0</v>
      </c>
      <c r="FM69" s="37"/>
      <c r="FN69" s="37"/>
      <c r="FO69" s="37"/>
      <c r="FP69" s="37"/>
      <c r="FQ69" s="37"/>
      <c r="FR69" s="37"/>
      <c r="FS69" s="37"/>
      <c r="FT69" s="37"/>
      <c r="FU69" s="37"/>
      <c r="FV69" s="37"/>
      <c r="FW69" s="37"/>
      <c r="FX69" s="37"/>
      <c r="FY69" s="37"/>
      <c r="FZ69" s="37"/>
      <c r="GA69" s="37"/>
      <c r="GB69" s="37"/>
      <c r="GC69" s="37"/>
      <c r="GD69" s="37"/>
      <c r="GE69" s="37"/>
      <c r="GF69" s="37"/>
      <c r="GG69" s="37"/>
      <c r="GH69" s="37"/>
      <c r="GI69" s="37"/>
      <c r="GJ69" s="37"/>
      <c r="GK69" s="37"/>
      <c r="GL69" s="37"/>
      <c r="GM69" s="37"/>
      <c r="GN69" s="37"/>
      <c r="GO69" s="37"/>
      <c r="GP69" s="37"/>
      <c r="GQ69" s="37"/>
      <c r="GR69" s="37"/>
      <c r="GS69" s="81">
        <f t="shared" si="5"/>
        <v>0</v>
      </c>
      <c r="GT69" s="37"/>
      <c r="GU69" s="37"/>
      <c r="GV69" s="37"/>
      <c r="GW69" s="37"/>
      <c r="GX69" s="37"/>
      <c r="GY69" s="37"/>
      <c r="GZ69" s="37"/>
      <c r="HA69" s="37"/>
      <c r="HB69" s="37"/>
      <c r="HC69" s="37"/>
      <c r="HD69" s="37"/>
      <c r="HE69" s="37"/>
      <c r="HF69" s="37"/>
      <c r="HG69" s="37"/>
      <c r="HH69" s="37"/>
      <c r="HI69" s="37"/>
      <c r="HJ69" s="37"/>
      <c r="HK69" s="37"/>
      <c r="HL69" s="37"/>
      <c r="HM69" s="37"/>
      <c r="HN69" s="37"/>
      <c r="HO69" s="37"/>
      <c r="HP69" s="37"/>
      <c r="HQ69" s="37"/>
      <c r="HR69" s="37"/>
      <c r="HS69" s="37"/>
      <c r="HT69" s="37"/>
      <c r="HU69" s="37"/>
      <c r="HV69" s="37"/>
      <c r="HW69" s="37"/>
      <c r="HX69" s="37"/>
      <c r="HY69" s="37"/>
      <c r="HZ69" s="81">
        <f t="shared" si="6"/>
        <v>0</v>
      </c>
    </row>
    <row r="70" spans="1:234" ht="15" customHeight="1">
      <c r="A70" s="440"/>
      <c r="B70" s="91" t="s">
        <v>677</v>
      </c>
      <c r="C70" s="124">
        <v>41851</v>
      </c>
      <c r="D70" s="207"/>
      <c r="E70" s="216"/>
      <c r="F70" s="216"/>
      <c r="G70" s="216"/>
      <c r="H70" s="216"/>
      <c r="I70" s="216"/>
      <c r="J70" s="216"/>
      <c r="K70" s="216"/>
      <c r="L70" s="216"/>
      <c r="M70" s="216"/>
      <c r="N70" s="216"/>
      <c r="O70" s="216"/>
      <c r="P70" s="216"/>
      <c r="Q70" s="216"/>
      <c r="R70" s="216"/>
      <c r="S70" s="216"/>
      <c r="T70" s="216"/>
      <c r="U70" s="216"/>
      <c r="V70" s="216"/>
      <c r="W70" s="216"/>
      <c r="X70" s="216"/>
      <c r="Y70" s="216"/>
      <c r="Z70" s="216"/>
      <c r="AA70" s="225"/>
      <c r="AB70" s="216"/>
      <c r="AC70" s="216"/>
      <c r="AD70" s="216"/>
      <c r="AE70" s="216"/>
      <c r="AF70" s="216"/>
      <c r="AG70" s="216"/>
      <c r="AH70" s="216"/>
      <c r="AI70" s="216"/>
      <c r="AJ70" s="81">
        <f t="shared" si="0"/>
        <v>0</v>
      </c>
      <c r="AK70" s="37"/>
      <c r="AL70" s="37"/>
      <c r="AM70" s="37"/>
      <c r="AN70" s="37"/>
      <c r="AO70" s="37"/>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37"/>
      <c r="BN70" s="37"/>
      <c r="BO70" s="37"/>
      <c r="BP70" s="37"/>
      <c r="BQ70" s="81">
        <f t="shared" si="1"/>
        <v>0</v>
      </c>
      <c r="BR70" s="37"/>
      <c r="BS70" s="37"/>
      <c r="BT70" s="37"/>
      <c r="BU70" s="37"/>
      <c r="BV70" s="37"/>
      <c r="BW70" s="37"/>
      <c r="BX70" s="37"/>
      <c r="BY70" s="37"/>
      <c r="BZ70" s="37"/>
      <c r="CA70" s="37"/>
      <c r="CB70" s="37"/>
      <c r="CC70" s="37"/>
      <c r="CD70" s="37"/>
      <c r="CE70" s="37"/>
      <c r="CF70" s="37"/>
      <c r="CG70" s="37"/>
      <c r="CH70" s="37"/>
      <c r="CI70" s="37"/>
      <c r="CJ70" s="37"/>
      <c r="CK70" s="37"/>
      <c r="CL70" s="37"/>
      <c r="CM70" s="37"/>
      <c r="CN70" s="37"/>
      <c r="CO70" s="37"/>
      <c r="CP70" s="37"/>
      <c r="CQ70" s="37"/>
      <c r="CR70" s="37"/>
      <c r="CS70" s="37"/>
      <c r="CT70" s="37"/>
      <c r="CU70" s="37"/>
      <c r="CV70" s="37"/>
      <c r="CW70" s="37"/>
      <c r="CX70" s="81">
        <f t="shared" si="2"/>
        <v>0</v>
      </c>
      <c r="CY70" s="37"/>
      <c r="CZ70" s="37"/>
      <c r="DA70" s="37"/>
      <c r="DB70" s="37"/>
      <c r="DC70" s="37"/>
      <c r="DD70" s="37"/>
      <c r="DE70" s="37"/>
      <c r="DF70" s="37"/>
      <c r="DG70" s="37"/>
      <c r="DH70" s="37"/>
      <c r="DI70" s="37"/>
      <c r="DJ70" s="37"/>
      <c r="DK70" s="37"/>
      <c r="DL70" s="37"/>
      <c r="DM70" s="37"/>
      <c r="DN70" s="37"/>
      <c r="DO70" s="37"/>
      <c r="DP70" s="37"/>
      <c r="DQ70" s="37"/>
      <c r="DR70" s="37"/>
      <c r="DS70" s="37"/>
      <c r="DT70" s="37"/>
      <c r="DU70" s="37"/>
      <c r="DV70" s="37"/>
      <c r="DW70" s="37"/>
      <c r="DX70" s="37"/>
      <c r="DY70" s="37"/>
      <c r="DZ70" s="37"/>
      <c r="EA70" s="37"/>
      <c r="EB70" s="37"/>
      <c r="EC70" s="37"/>
      <c r="ED70" s="37"/>
      <c r="EE70" s="81">
        <f t="shared" si="3"/>
        <v>0</v>
      </c>
      <c r="EF70" s="37"/>
      <c r="EG70" s="37"/>
      <c r="EH70" s="37"/>
      <c r="EI70" s="37"/>
      <c r="EJ70" s="37"/>
      <c r="EK70" s="37"/>
      <c r="EL70" s="37"/>
      <c r="EM70" s="37"/>
      <c r="EN70" s="37"/>
      <c r="EO70" s="37"/>
      <c r="EP70" s="37"/>
      <c r="EQ70" s="37"/>
      <c r="ER70" s="37"/>
      <c r="ES70" s="37"/>
      <c r="ET70" s="37"/>
      <c r="EU70" s="37"/>
      <c r="EV70" s="37"/>
      <c r="EW70" s="37"/>
      <c r="EX70" s="37"/>
      <c r="EY70" s="37"/>
      <c r="EZ70" s="37"/>
      <c r="FA70" s="37"/>
      <c r="FB70" s="37"/>
      <c r="FC70" s="37"/>
      <c r="FD70" s="37"/>
      <c r="FE70" s="37"/>
      <c r="FF70" s="37"/>
      <c r="FG70" s="37"/>
      <c r="FH70" s="37"/>
      <c r="FI70" s="37"/>
      <c r="FJ70" s="37"/>
      <c r="FK70" s="37"/>
      <c r="FL70" s="81">
        <f t="shared" si="4"/>
        <v>0</v>
      </c>
      <c r="FM70" s="37"/>
      <c r="FN70" s="37"/>
      <c r="FO70" s="37"/>
      <c r="FP70" s="37"/>
      <c r="FQ70" s="37"/>
      <c r="FR70" s="37"/>
      <c r="FS70" s="37"/>
      <c r="FT70" s="37"/>
      <c r="FU70" s="37"/>
      <c r="FV70" s="37"/>
      <c r="FW70" s="37"/>
      <c r="FX70" s="37"/>
      <c r="FY70" s="37"/>
      <c r="FZ70" s="37"/>
      <c r="GA70" s="37"/>
      <c r="GB70" s="37"/>
      <c r="GC70" s="37"/>
      <c r="GD70" s="37"/>
      <c r="GE70" s="37"/>
      <c r="GF70" s="37"/>
      <c r="GG70" s="37"/>
      <c r="GH70" s="37"/>
      <c r="GI70" s="37"/>
      <c r="GJ70" s="37"/>
      <c r="GK70" s="37"/>
      <c r="GL70" s="37"/>
      <c r="GM70" s="37"/>
      <c r="GN70" s="37"/>
      <c r="GO70" s="37"/>
      <c r="GP70" s="37"/>
      <c r="GQ70" s="37"/>
      <c r="GR70" s="37"/>
      <c r="GS70" s="81">
        <f t="shared" si="5"/>
        <v>0</v>
      </c>
      <c r="GT70" s="37"/>
      <c r="GU70" s="37"/>
      <c r="GV70" s="37"/>
      <c r="GW70" s="37"/>
      <c r="GX70" s="37"/>
      <c r="GY70" s="37"/>
      <c r="GZ70" s="37"/>
      <c r="HA70" s="37"/>
      <c r="HB70" s="37"/>
      <c r="HC70" s="37"/>
      <c r="HD70" s="37"/>
      <c r="HE70" s="37"/>
      <c r="HF70" s="37"/>
      <c r="HG70" s="37"/>
      <c r="HH70" s="37"/>
      <c r="HI70" s="37"/>
      <c r="HJ70" s="37"/>
      <c r="HK70" s="37"/>
      <c r="HL70" s="37"/>
      <c r="HM70" s="37"/>
      <c r="HN70" s="37"/>
      <c r="HO70" s="37"/>
      <c r="HP70" s="37"/>
      <c r="HQ70" s="37"/>
      <c r="HR70" s="37"/>
      <c r="HS70" s="37"/>
      <c r="HT70" s="37"/>
      <c r="HU70" s="37"/>
      <c r="HV70" s="37"/>
      <c r="HW70" s="37"/>
      <c r="HX70" s="37"/>
      <c r="HY70" s="37"/>
      <c r="HZ70" s="81">
        <f t="shared" si="6"/>
        <v>0</v>
      </c>
    </row>
    <row r="71" spans="1:234" ht="15" customHeight="1">
      <c r="A71" s="440"/>
      <c r="B71" s="91" t="s">
        <v>678</v>
      </c>
      <c r="C71" s="124">
        <v>41882</v>
      </c>
      <c r="D71" s="207"/>
      <c r="E71" s="216"/>
      <c r="F71" s="216"/>
      <c r="G71" s="216"/>
      <c r="H71" s="216"/>
      <c r="I71" s="216"/>
      <c r="J71" s="216"/>
      <c r="K71" s="216"/>
      <c r="L71" s="216"/>
      <c r="M71" s="216"/>
      <c r="N71" s="216"/>
      <c r="O71" s="216"/>
      <c r="P71" s="216"/>
      <c r="Q71" s="216"/>
      <c r="R71" s="216"/>
      <c r="S71" s="216"/>
      <c r="T71" s="216"/>
      <c r="U71" s="216"/>
      <c r="V71" s="216"/>
      <c r="W71" s="216"/>
      <c r="X71" s="216"/>
      <c r="Y71" s="216"/>
      <c r="Z71" s="216"/>
      <c r="AA71" s="225"/>
      <c r="AB71" s="216"/>
      <c r="AC71" s="216"/>
      <c r="AD71" s="216"/>
      <c r="AE71" s="216"/>
      <c r="AF71" s="216"/>
      <c r="AG71" s="216"/>
      <c r="AH71" s="216"/>
      <c r="AI71" s="216"/>
      <c r="AJ71" s="81">
        <f t="shared" si="0"/>
        <v>0</v>
      </c>
      <c r="AK71" s="37"/>
      <c r="AL71" s="37"/>
      <c r="AM71" s="37"/>
      <c r="AN71" s="37"/>
      <c r="AO71" s="37"/>
      <c r="AP71" s="37"/>
      <c r="AQ71" s="37"/>
      <c r="AR71" s="37"/>
      <c r="AS71" s="37"/>
      <c r="AT71" s="37"/>
      <c r="AU71" s="37"/>
      <c r="AV71" s="37"/>
      <c r="AW71" s="37"/>
      <c r="AX71" s="37"/>
      <c r="AY71" s="37"/>
      <c r="AZ71" s="37"/>
      <c r="BA71" s="37"/>
      <c r="BB71" s="37"/>
      <c r="BC71" s="37"/>
      <c r="BD71" s="37"/>
      <c r="BE71" s="37"/>
      <c r="BF71" s="37"/>
      <c r="BG71" s="37"/>
      <c r="BH71" s="37"/>
      <c r="BI71" s="37"/>
      <c r="BJ71" s="37"/>
      <c r="BK71" s="37"/>
      <c r="BL71" s="37"/>
      <c r="BM71" s="37"/>
      <c r="BN71" s="37"/>
      <c r="BO71" s="37"/>
      <c r="BP71" s="37"/>
      <c r="BQ71" s="81">
        <f t="shared" si="1"/>
        <v>0</v>
      </c>
      <c r="BR71" s="37"/>
      <c r="BS71" s="37"/>
      <c r="BT71" s="37"/>
      <c r="BU71" s="37"/>
      <c r="BV71" s="37"/>
      <c r="BW71" s="37"/>
      <c r="BX71" s="37"/>
      <c r="BY71" s="37"/>
      <c r="BZ71" s="37"/>
      <c r="CA71" s="37"/>
      <c r="CB71" s="37"/>
      <c r="CC71" s="37"/>
      <c r="CD71" s="37"/>
      <c r="CE71" s="37"/>
      <c r="CF71" s="37"/>
      <c r="CG71" s="37"/>
      <c r="CH71" s="37"/>
      <c r="CI71" s="37"/>
      <c r="CJ71" s="37"/>
      <c r="CK71" s="37"/>
      <c r="CL71" s="37"/>
      <c r="CM71" s="37"/>
      <c r="CN71" s="37"/>
      <c r="CO71" s="37"/>
      <c r="CP71" s="37"/>
      <c r="CQ71" s="37"/>
      <c r="CR71" s="37"/>
      <c r="CS71" s="37"/>
      <c r="CT71" s="37"/>
      <c r="CU71" s="37"/>
      <c r="CV71" s="37"/>
      <c r="CW71" s="37"/>
      <c r="CX71" s="81">
        <f t="shared" si="2"/>
        <v>0</v>
      </c>
      <c r="CY71" s="37"/>
      <c r="CZ71" s="37"/>
      <c r="DA71" s="37"/>
      <c r="DB71" s="37"/>
      <c r="DC71" s="37"/>
      <c r="DD71" s="37"/>
      <c r="DE71" s="37"/>
      <c r="DF71" s="37"/>
      <c r="DG71" s="37"/>
      <c r="DH71" s="37"/>
      <c r="DI71" s="37"/>
      <c r="DJ71" s="37"/>
      <c r="DK71" s="37"/>
      <c r="DL71" s="37"/>
      <c r="DM71" s="37"/>
      <c r="DN71" s="37"/>
      <c r="DO71" s="37"/>
      <c r="DP71" s="37"/>
      <c r="DQ71" s="37"/>
      <c r="DR71" s="37"/>
      <c r="DS71" s="37"/>
      <c r="DT71" s="37"/>
      <c r="DU71" s="37"/>
      <c r="DV71" s="37"/>
      <c r="DW71" s="37"/>
      <c r="DX71" s="37"/>
      <c r="DY71" s="37"/>
      <c r="DZ71" s="37"/>
      <c r="EA71" s="37"/>
      <c r="EB71" s="37"/>
      <c r="EC71" s="37"/>
      <c r="ED71" s="37"/>
      <c r="EE71" s="81">
        <f t="shared" si="3"/>
        <v>0</v>
      </c>
      <c r="EF71" s="37"/>
      <c r="EG71" s="37"/>
      <c r="EH71" s="37"/>
      <c r="EI71" s="37"/>
      <c r="EJ71" s="37"/>
      <c r="EK71" s="37"/>
      <c r="EL71" s="37"/>
      <c r="EM71" s="37"/>
      <c r="EN71" s="37"/>
      <c r="EO71" s="37"/>
      <c r="EP71" s="37"/>
      <c r="EQ71" s="37"/>
      <c r="ER71" s="37"/>
      <c r="ES71" s="37"/>
      <c r="ET71" s="37"/>
      <c r="EU71" s="37"/>
      <c r="EV71" s="37"/>
      <c r="EW71" s="37"/>
      <c r="EX71" s="37"/>
      <c r="EY71" s="37"/>
      <c r="EZ71" s="37"/>
      <c r="FA71" s="37"/>
      <c r="FB71" s="37"/>
      <c r="FC71" s="37"/>
      <c r="FD71" s="37"/>
      <c r="FE71" s="37"/>
      <c r="FF71" s="37"/>
      <c r="FG71" s="37"/>
      <c r="FH71" s="37"/>
      <c r="FI71" s="37"/>
      <c r="FJ71" s="37"/>
      <c r="FK71" s="37"/>
      <c r="FL71" s="81">
        <f t="shared" si="4"/>
        <v>0</v>
      </c>
      <c r="FM71" s="37"/>
      <c r="FN71" s="37"/>
      <c r="FO71" s="37"/>
      <c r="FP71" s="37"/>
      <c r="FQ71" s="37"/>
      <c r="FR71" s="37"/>
      <c r="FS71" s="37"/>
      <c r="FT71" s="37"/>
      <c r="FU71" s="37"/>
      <c r="FV71" s="37"/>
      <c r="FW71" s="37"/>
      <c r="FX71" s="37"/>
      <c r="FY71" s="37"/>
      <c r="FZ71" s="37"/>
      <c r="GA71" s="37"/>
      <c r="GB71" s="37"/>
      <c r="GC71" s="37"/>
      <c r="GD71" s="37"/>
      <c r="GE71" s="37"/>
      <c r="GF71" s="37"/>
      <c r="GG71" s="37"/>
      <c r="GH71" s="37"/>
      <c r="GI71" s="37"/>
      <c r="GJ71" s="37"/>
      <c r="GK71" s="37"/>
      <c r="GL71" s="37"/>
      <c r="GM71" s="37"/>
      <c r="GN71" s="37"/>
      <c r="GO71" s="37"/>
      <c r="GP71" s="37"/>
      <c r="GQ71" s="37"/>
      <c r="GR71" s="37"/>
      <c r="GS71" s="81">
        <f t="shared" si="5"/>
        <v>0</v>
      </c>
      <c r="GT71" s="37"/>
      <c r="GU71" s="37"/>
      <c r="GV71" s="37"/>
      <c r="GW71" s="37"/>
      <c r="GX71" s="37"/>
      <c r="GY71" s="37"/>
      <c r="GZ71" s="37"/>
      <c r="HA71" s="37"/>
      <c r="HB71" s="37"/>
      <c r="HC71" s="37"/>
      <c r="HD71" s="37"/>
      <c r="HE71" s="37"/>
      <c r="HF71" s="37"/>
      <c r="HG71" s="37"/>
      <c r="HH71" s="37"/>
      <c r="HI71" s="37"/>
      <c r="HJ71" s="37"/>
      <c r="HK71" s="37"/>
      <c r="HL71" s="37"/>
      <c r="HM71" s="37"/>
      <c r="HN71" s="37"/>
      <c r="HO71" s="37"/>
      <c r="HP71" s="37"/>
      <c r="HQ71" s="37"/>
      <c r="HR71" s="37"/>
      <c r="HS71" s="37"/>
      <c r="HT71" s="37"/>
      <c r="HU71" s="37"/>
      <c r="HV71" s="37"/>
      <c r="HW71" s="37"/>
      <c r="HX71" s="37"/>
      <c r="HY71" s="37"/>
      <c r="HZ71" s="81">
        <f t="shared" si="6"/>
        <v>0</v>
      </c>
    </row>
    <row r="72" spans="1:234" ht="15" customHeight="1">
      <c r="A72" s="440"/>
      <c r="B72" s="91" t="s">
        <v>679</v>
      </c>
      <c r="C72" s="124">
        <v>41912</v>
      </c>
      <c r="D72" s="207"/>
      <c r="E72" s="216"/>
      <c r="F72" s="216"/>
      <c r="G72" s="216"/>
      <c r="H72" s="216"/>
      <c r="I72" s="216"/>
      <c r="J72" s="216"/>
      <c r="K72" s="216"/>
      <c r="L72" s="216"/>
      <c r="M72" s="216"/>
      <c r="N72" s="216"/>
      <c r="O72" s="216"/>
      <c r="P72" s="216"/>
      <c r="Q72" s="216"/>
      <c r="R72" s="216"/>
      <c r="S72" s="216"/>
      <c r="T72" s="216"/>
      <c r="U72" s="216"/>
      <c r="V72" s="216"/>
      <c r="W72" s="216"/>
      <c r="X72" s="216"/>
      <c r="Y72" s="216"/>
      <c r="Z72" s="216"/>
      <c r="AA72" s="225"/>
      <c r="AB72" s="216"/>
      <c r="AC72" s="216"/>
      <c r="AD72" s="216"/>
      <c r="AE72" s="216"/>
      <c r="AF72" s="216"/>
      <c r="AG72" s="216"/>
      <c r="AH72" s="216"/>
      <c r="AI72" s="216"/>
      <c r="AJ72" s="81">
        <f t="shared" si="0"/>
        <v>0</v>
      </c>
      <c r="AK72" s="37"/>
      <c r="AL72" s="37"/>
      <c r="AM72" s="37"/>
      <c r="AN72" s="37"/>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81">
        <f t="shared" si="1"/>
        <v>0</v>
      </c>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81">
        <f t="shared" si="2"/>
        <v>0</v>
      </c>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81">
        <f t="shared" si="3"/>
        <v>0</v>
      </c>
      <c r="EF72" s="37"/>
      <c r="EG72" s="37"/>
      <c r="EH72" s="37"/>
      <c r="EI72" s="37"/>
      <c r="EJ72" s="37"/>
      <c r="EK72" s="37"/>
      <c r="EL72" s="37"/>
      <c r="EM72" s="37"/>
      <c r="EN72" s="37"/>
      <c r="EO72" s="37"/>
      <c r="EP72" s="37"/>
      <c r="EQ72" s="37"/>
      <c r="ER72" s="37"/>
      <c r="ES72" s="37"/>
      <c r="ET72" s="37"/>
      <c r="EU72" s="37"/>
      <c r="EV72" s="37"/>
      <c r="EW72" s="37"/>
      <c r="EX72" s="37"/>
      <c r="EY72" s="37"/>
      <c r="EZ72" s="37"/>
      <c r="FA72" s="37"/>
      <c r="FB72" s="37"/>
      <c r="FC72" s="37"/>
      <c r="FD72" s="37"/>
      <c r="FE72" s="37"/>
      <c r="FF72" s="37"/>
      <c r="FG72" s="37"/>
      <c r="FH72" s="37"/>
      <c r="FI72" s="37"/>
      <c r="FJ72" s="37"/>
      <c r="FK72" s="37"/>
      <c r="FL72" s="81">
        <f t="shared" si="4"/>
        <v>0</v>
      </c>
      <c r="FM72" s="37"/>
      <c r="FN72" s="37"/>
      <c r="FO72" s="37"/>
      <c r="FP72" s="37"/>
      <c r="FQ72" s="37"/>
      <c r="FR72" s="37"/>
      <c r="FS72" s="37"/>
      <c r="FT72" s="37"/>
      <c r="FU72" s="37"/>
      <c r="FV72" s="37"/>
      <c r="FW72" s="37"/>
      <c r="FX72" s="37"/>
      <c r="FY72" s="37"/>
      <c r="FZ72" s="37"/>
      <c r="GA72" s="37"/>
      <c r="GB72" s="37"/>
      <c r="GC72" s="37"/>
      <c r="GD72" s="37"/>
      <c r="GE72" s="37"/>
      <c r="GF72" s="37"/>
      <c r="GG72" s="37"/>
      <c r="GH72" s="37"/>
      <c r="GI72" s="37"/>
      <c r="GJ72" s="37"/>
      <c r="GK72" s="37"/>
      <c r="GL72" s="37"/>
      <c r="GM72" s="37"/>
      <c r="GN72" s="37"/>
      <c r="GO72" s="37"/>
      <c r="GP72" s="37"/>
      <c r="GQ72" s="37"/>
      <c r="GR72" s="37"/>
      <c r="GS72" s="81">
        <f t="shared" si="5"/>
        <v>0</v>
      </c>
      <c r="GT72" s="37"/>
      <c r="GU72" s="37"/>
      <c r="GV72" s="37"/>
      <c r="GW72" s="37"/>
      <c r="GX72" s="37"/>
      <c r="GY72" s="37"/>
      <c r="GZ72" s="37"/>
      <c r="HA72" s="37"/>
      <c r="HB72" s="37"/>
      <c r="HC72" s="37"/>
      <c r="HD72" s="37"/>
      <c r="HE72" s="37"/>
      <c r="HF72" s="37"/>
      <c r="HG72" s="37"/>
      <c r="HH72" s="37"/>
      <c r="HI72" s="37"/>
      <c r="HJ72" s="37"/>
      <c r="HK72" s="37"/>
      <c r="HL72" s="37"/>
      <c r="HM72" s="37"/>
      <c r="HN72" s="37"/>
      <c r="HO72" s="37"/>
      <c r="HP72" s="37"/>
      <c r="HQ72" s="37"/>
      <c r="HR72" s="37"/>
      <c r="HS72" s="37"/>
      <c r="HT72" s="37"/>
      <c r="HU72" s="37"/>
      <c r="HV72" s="37"/>
      <c r="HW72" s="37"/>
      <c r="HX72" s="37"/>
      <c r="HY72" s="37"/>
      <c r="HZ72" s="81">
        <f t="shared" si="6"/>
        <v>0</v>
      </c>
    </row>
    <row r="73" spans="1:234" ht="15" customHeight="1">
      <c r="A73" s="440"/>
      <c r="B73" s="91" t="s">
        <v>680</v>
      </c>
      <c r="C73" s="124">
        <v>41943</v>
      </c>
      <c r="D73" s="207"/>
      <c r="E73" s="216"/>
      <c r="F73" s="216"/>
      <c r="G73" s="216"/>
      <c r="H73" s="216"/>
      <c r="I73" s="216"/>
      <c r="J73" s="216"/>
      <c r="K73" s="216"/>
      <c r="L73" s="216"/>
      <c r="M73" s="216"/>
      <c r="N73" s="216"/>
      <c r="O73" s="216"/>
      <c r="P73" s="216"/>
      <c r="Q73" s="216"/>
      <c r="R73" s="216"/>
      <c r="S73" s="216"/>
      <c r="T73" s="216"/>
      <c r="U73" s="216"/>
      <c r="V73" s="216"/>
      <c r="W73" s="216"/>
      <c r="X73" s="216"/>
      <c r="Y73" s="216"/>
      <c r="Z73" s="216"/>
      <c r="AA73" s="225"/>
      <c r="AB73" s="216"/>
      <c r="AC73" s="216"/>
      <c r="AD73" s="216"/>
      <c r="AE73" s="216"/>
      <c r="AF73" s="216"/>
      <c r="AG73" s="216"/>
      <c r="AH73" s="216"/>
      <c r="AI73" s="216"/>
      <c r="AJ73" s="81">
        <f t="shared" si="0"/>
        <v>0</v>
      </c>
      <c r="AK73" s="37"/>
      <c r="AL73" s="37"/>
      <c r="AM73" s="37"/>
      <c r="AN73" s="37"/>
      <c r="AO73" s="37"/>
      <c r="AP73" s="37"/>
      <c r="AQ73" s="37"/>
      <c r="AR73" s="37"/>
      <c r="AS73" s="37"/>
      <c r="AT73" s="37"/>
      <c r="AU73" s="37"/>
      <c r="AV73" s="37"/>
      <c r="AW73" s="37"/>
      <c r="AX73" s="37"/>
      <c r="AY73" s="37"/>
      <c r="AZ73" s="37"/>
      <c r="BA73" s="37"/>
      <c r="BB73" s="37"/>
      <c r="BC73" s="37"/>
      <c r="BD73" s="37"/>
      <c r="BE73" s="37"/>
      <c r="BF73" s="37"/>
      <c r="BG73" s="37"/>
      <c r="BH73" s="37"/>
      <c r="BI73" s="37"/>
      <c r="BJ73" s="37"/>
      <c r="BK73" s="37"/>
      <c r="BL73" s="37"/>
      <c r="BM73" s="37"/>
      <c r="BN73" s="37"/>
      <c r="BO73" s="37"/>
      <c r="BP73" s="37"/>
      <c r="BQ73" s="81">
        <f t="shared" si="1"/>
        <v>0</v>
      </c>
      <c r="BR73" s="37"/>
      <c r="BS73" s="37"/>
      <c r="BT73" s="37"/>
      <c r="BU73" s="37"/>
      <c r="BV73" s="37"/>
      <c r="BW73" s="37"/>
      <c r="BX73" s="37"/>
      <c r="BY73" s="37"/>
      <c r="BZ73" s="37"/>
      <c r="CA73" s="37"/>
      <c r="CB73" s="37"/>
      <c r="CC73" s="37"/>
      <c r="CD73" s="37"/>
      <c r="CE73" s="37"/>
      <c r="CF73" s="37"/>
      <c r="CG73" s="37"/>
      <c r="CH73" s="37"/>
      <c r="CI73" s="37"/>
      <c r="CJ73" s="37"/>
      <c r="CK73" s="37"/>
      <c r="CL73" s="37"/>
      <c r="CM73" s="37"/>
      <c r="CN73" s="37"/>
      <c r="CO73" s="37"/>
      <c r="CP73" s="37"/>
      <c r="CQ73" s="37"/>
      <c r="CR73" s="37"/>
      <c r="CS73" s="37"/>
      <c r="CT73" s="37"/>
      <c r="CU73" s="37"/>
      <c r="CV73" s="37"/>
      <c r="CW73" s="37"/>
      <c r="CX73" s="81">
        <f t="shared" si="2"/>
        <v>0</v>
      </c>
      <c r="CY73" s="37"/>
      <c r="CZ73" s="37"/>
      <c r="DA73" s="37"/>
      <c r="DB73" s="37"/>
      <c r="DC73" s="37"/>
      <c r="DD73" s="37"/>
      <c r="DE73" s="37"/>
      <c r="DF73" s="37"/>
      <c r="DG73" s="37"/>
      <c r="DH73" s="37"/>
      <c r="DI73" s="37"/>
      <c r="DJ73" s="37"/>
      <c r="DK73" s="37"/>
      <c r="DL73" s="37"/>
      <c r="DM73" s="37"/>
      <c r="DN73" s="37"/>
      <c r="DO73" s="37"/>
      <c r="DP73" s="37"/>
      <c r="DQ73" s="37"/>
      <c r="DR73" s="37"/>
      <c r="DS73" s="37"/>
      <c r="DT73" s="37"/>
      <c r="DU73" s="37"/>
      <c r="DV73" s="37"/>
      <c r="DW73" s="37"/>
      <c r="DX73" s="37"/>
      <c r="DY73" s="37"/>
      <c r="DZ73" s="37"/>
      <c r="EA73" s="37"/>
      <c r="EB73" s="37"/>
      <c r="EC73" s="37"/>
      <c r="ED73" s="37"/>
      <c r="EE73" s="81">
        <f t="shared" si="3"/>
        <v>0</v>
      </c>
      <c r="EF73" s="37"/>
      <c r="EG73" s="37"/>
      <c r="EH73" s="37"/>
      <c r="EI73" s="37"/>
      <c r="EJ73" s="37"/>
      <c r="EK73" s="37"/>
      <c r="EL73" s="37"/>
      <c r="EM73" s="37"/>
      <c r="EN73" s="37"/>
      <c r="EO73" s="37"/>
      <c r="EP73" s="37"/>
      <c r="EQ73" s="37"/>
      <c r="ER73" s="37"/>
      <c r="ES73" s="37"/>
      <c r="ET73" s="37"/>
      <c r="EU73" s="37"/>
      <c r="EV73" s="37"/>
      <c r="EW73" s="37"/>
      <c r="EX73" s="37"/>
      <c r="EY73" s="37"/>
      <c r="EZ73" s="37"/>
      <c r="FA73" s="37"/>
      <c r="FB73" s="37"/>
      <c r="FC73" s="37"/>
      <c r="FD73" s="37"/>
      <c r="FE73" s="37"/>
      <c r="FF73" s="37"/>
      <c r="FG73" s="37"/>
      <c r="FH73" s="37"/>
      <c r="FI73" s="37"/>
      <c r="FJ73" s="37"/>
      <c r="FK73" s="37"/>
      <c r="FL73" s="81">
        <f t="shared" si="4"/>
        <v>0</v>
      </c>
      <c r="FM73" s="37"/>
      <c r="FN73" s="37"/>
      <c r="FO73" s="37"/>
      <c r="FP73" s="37"/>
      <c r="FQ73" s="37"/>
      <c r="FR73" s="37"/>
      <c r="FS73" s="37"/>
      <c r="FT73" s="37"/>
      <c r="FU73" s="37"/>
      <c r="FV73" s="37"/>
      <c r="FW73" s="37"/>
      <c r="FX73" s="37"/>
      <c r="FY73" s="37"/>
      <c r="FZ73" s="37"/>
      <c r="GA73" s="37"/>
      <c r="GB73" s="37"/>
      <c r="GC73" s="37"/>
      <c r="GD73" s="37"/>
      <c r="GE73" s="37"/>
      <c r="GF73" s="37"/>
      <c r="GG73" s="37"/>
      <c r="GH73" s="37"/>
      <c r="GI73" s="37"/>
      <c r="GJ73" s="37"/>
      <c r="GK73" s="37"/>
      <c r="GL73" s="37"/>
      <c r="GM73" s="37"/>
      <c r="GN73" s="37"/>
      <c r="GO73" s="37"/>
      <c r="GP73" s="37"/>
      <c r="GQ73" s="37"/>
      <c r="GR73" s="37"/>
      <c r="GS73" s="81">
        <f t="shared" si="5"/>
        <v>0</v>
      </c>
      <c r="GT73" s="37"/>
      <c r="GU73" s="37"/>
      <c r="GV73" s="37"/>
      <c r="GW73" s="37"/>
      <c r="GX73" s="37"/>
      <c r="GY73" s="37"/>
      <c r="GZ73" s="37"/>
      <c r="HA73" s="37"/>
      <c r="HB73" s="37"/>
      <c r="HC73" s="37"/>
      <c r="HD73" s="37"/>
      <c r="HE73" s="37"/>
      <c r="HF73" s="37"/>
      <c r="HG73" s="37"/>
      <c r="HH73" s="37"/>
      <c r="HI73" s="37"/>
      <c r="HJ73" s="37"/>
      <c r="HK73" s="37"/>
      <c r="HL73" s="37"/>
      <c r="HM73" s="37"/>
      <c r="HN73" s="37"/>
      <c r="HO73" s="37"/>
      <c r="HP73" s="37"/>
      <c r="HQ73" s="37"/>
      <c r="HR73" s="37"/>
      <c r="HS73" s="37"/>
      <c r="HT73" s="37"/>
      <c r="HU73" s="37"/>
      <c r="HV73" s="37"/>
      <c r="HW73" s="37"/>
      <c r="HX73" s="37"/>
      <c r="HY73" s="37"/>
      <c r="HZ73" s="81">
        <f t="shared" si="6"/>
        <v>0</v>
      </c>
    </row>
    <row r="74" spans="1:234" ht="15" customHeight="1">
      <c r="A74" s="440"/>
      <c r="B74" s="91" t="s">
        <v>681</v>
      </c>
      <c r="C74" s="124">
        <v>41973</v>
      </c>
      <c r="D74" s="207"/>
      <c r="E74" s="216"/>
      <c r="F74" s="216"/>
      <c r="G74" s="216"/>
      <c r="H74" s="216"/>
      <c r="I74" s="216"/>
      <c r="J74" s="216"/>
      <c r="K74" s="216"/>
      <c r="L74" s="216"/>
      <c r="M74" s="216"/>
      <c r="N74" s="216"/>
      <c r="O74" s="216"/>
      <c r="P74" s="216"/>
      <c r="Q74" s="216"/>
      <c r="R74" s="216"/>
      <c r="S74" s="216"/>
      <c r="T74" s="216"/>
      <c r="U74" s="216"/>
      <c r="V74" s="216"/>
      <c r="W74" s="216"/>
      <c r="X74" s="216"/>
      <c r="Y74" s="216"/>
      <c r="Z74" s="216"/>
      <c r="AA74" s="225"/>
      <c r="AB74" s="216"/>
      <c r="AC74" s="216"/>
      <c r="AD74" s="216"/>
      <c r="AE74" s="216"/>
      <c r="AF74" s="216"/>
      <c r="AG74" s="216"/>
      <c r="AH74" s="216"/>
      <c r="AI74" s="216"/>
      <c r="AJ74" s="81">
        <f t="shared" si="0"/>
        <v>0</v>
      </c>
      <c r="AK74" s="37"/>
      <c r="AL74" s="37"/>
      <c r="AM74" s="37"/>
      <c r="AN74" s="37"/>
      <c r="AO74" s="37"/>
      <c r="AP74" s="37"/>
      <c r="AQ74" s="37"/>
      <c r="AR74" s="37"/>
      <c r="AS74" s="37"/>
      <c r="AT74" s="37"/>
      <c r="AU74" s="37"/>
      <c r="AV74" s="37"/>
      <c r="AW74" s="37"/>
      <c r="AX74" s="37"/>
      <c r="AY74" s="37"/>
      <c r="AZ74" s="37"/>
      <c r="BA74" s="37"/>
      <c r="BB74" s="37"/>
      <c r="BC74" s="37"/>
      <c r="BD74" s="37"/>
      <c r="BE74" s="37"/>
      <c r="BF74" s="37"/>
      <c r="BG74" s="37"/>
      <c r="BH74" s="37"/>
      <c r="BI74" s="37"/>
      <c r="BJ74" s="37"/>
      <c r="BK74" s="37"/>
      <c r="BL74" s="37"/>
      <c r="BM74" s="37"/>
      <c r="BN74" s="37"/>
      <c r="BO74" s="37"/>
      <c r="BP74" s="37"/>
      <c r="BQ74" s="81">
        <f t="shared" si="1"/>
        <v>0</v>
      </c>
      <c r="BR74" s="37"/>
      <c r="BS74" s="37"/>
      <c r="BT74" s="37"/>
      <c r="BU74" s="37"/>
      <c r="BV74" s="37"/>
      <c r="BW74" s="37"/>
      <c r="BX74" s="37"/>
      <c r="BY74" s="37"/>
      <c r="BZ74" s="37"/>
      <c r="CA74" s="37"/>
      <c r="CB74" s="37"/>
      <c r="CC74" s="37"/>
      <c r="CD74" s="37"/>
      <c r="CE74" s="37"/>
      <c r="CF74" s="37"/>
      <c r="CG74" s="37"/>
      <c r="CH74" s="37"/>
      <c r="CI74" s="37"/>
      <c r="CJ74" s="37"/>
      <c r="CK74" s="37"/>
      <c r="CL74" s="37"/>
      <c r="CM74" s="37"/>
      <c r="CN74" s="37"/>
      <c r="CO74" s="37"/>
      <c r="CP74" s="37"/>
      <c r="CQ74" s="37"/>
      <c r="CR74" s="37"/>
      <c r="CS74" s="37"/>
      <c r="CT74" s="37"/>
      <c r="CU74" s="37"/>
      <c r="CV74" s="37"/>
      <c r="CW74" s="37"/>
      <c r="CX74" s="81">
        <f t="shared" si="2"/>
        <v>0</v>
      </c>
      <c r="CY74" s="37"/>
      <c r="CZ74" s="37"/>
      <c r="DA74" s="37"/>
      <c r="DB74" s="37"/>
      <c r="DC74" s="37"/>
      <c r="DD74" s="37"/>
      <c r="DE74" s="37"/>
      <c r="DF74" s="37"/>
      <c r="DG74" s="37"/>
      <c r="DH74" s="37"/>
      <c r="DI74" s="37"/>
      <c r="DJ74" s="37"/>
      <c r="DK74" s="37"/>
      <c r="DL74" s="37"/>
      <c r="DM74" s="37"/>
      <c r="DN74" s="37"/>
      <c r="DO74" s="37"/>
      <c r="DP74" s="37"/>
      <c r="DQ74" s="37"/>
      <c r="DR74" s="37"/>
      <c r="DS74" s="37"/>
      <c r="DT74" s="37"/>
      <c r="DU74" s="37"/>
      <c r="DV74" s="37"/>
      <c r="DW74" s="37"/>
      <c r="DX74" s="37"/>
      <c r="DY74" s="37"/>
      <c r="DZ74" s="37"/>
      <c r="EA74" s="37"/>
      <c r="EB74" s="37"/>
      <c r="EC74" s="37"/>
      <c r="ED74" s="37"/>
      <c r="EE74" s="81">
        <f t="shared" si="3"/>
        <v>0</v>
      </c>
      <c r="EF74" s="37"/>
      <c r="EG74" s="37"/>
      <c r="EH74" s="37"/>
      <c r="EI74" s="37"/>
      <c r="EJ74" s="37"/>
      <c r="EK74" s="37"/>
      <c r="EL74" s="37"/>
      <c r="EM74" s="37"/>
      <c r="EN74" s="37"/>
      <c r="EO74" s="37"/>
      <c r="EP74" s="37"/>
      <c r="EQ74" s="37"/>
      <c r="ER74" s="37"/>
      <c r="ES74" s="37"/>
      <c r="ET74" s="37"/>
      <c r="EU74" s="37"/>
      <c r="EV74" s="37"/>
      <c r="EW74" s="37"/>
      <c r="EX74" s="37"/>
      <c r="EY74" s="37"/>
      <c r="EZ74" s="37"/>
      <c r="FA74" s="37"/>
      <c r="FB74" s="37"/>
      <c r="FC74" s="37"/>
      <c r="FD74" s="37"/>
      <c r="FE74" s="37"/>
      <c r="FF74" s="37"/>
      <c r="FG74" s="37"/>
      <c r="FH74" s="37"/>
      <c r="FI74" s="37"/>
      <c r="FJ74" s="37"/>
      <c r="FK74" s="37"/>
      <c r="FL74" s="81">
        <f t="shared" si="4"/>
        <v>0</v>
      </c>
      <c r="FM74" s="37"/>
      <c r="FN74" s="37"/>
      <c r="FO74" s="37"/>
      <c r="FP74" s="37"/>
      <c r="FQ74" s="37"/>
      <c r="FR74" s="37"/>
      <c r="FS74" s="37"/>
      <c r="FT74" s="37"/>
      <c r="FU74" s="37"/>
      <c r="FV74" s="37"/>
      <c r="FW74" s="37"/>
      <c r="FX74" s="37"/>
      <c r="FY74" s="37"/>
      <c r="FZ74" s="37"/>
      <c r="GA74" s="37"/>
      <c r="GB74" s="37"/>
      <c r="GC74" s="37"/>
      <c r="GD74" s="37"/>
      <c r="GE74" s="37"/>
      <c r="GF74" s="37"/>
      <c r="GG74" s="37"/>
      <c r="GH74" s="37"/>
      <c r="GI74" s="37"/>
      <c r="GJ74" s="37"/>
      <c r="GK74" s="37"/>
      <c r="GL74" s="37"/>
      <c r="GM74" s="37"/>
      <c r="GN74" s="37"/>
      <c r="GO74" s="37"/>
      <c r="GP74" s="37"/>
      <c r="GQ74" s="37"/>
      <c r="GR74" s="37"/>
      <c r="GS74" s="81">
        <f t="shared" si="5"/>
        <v>0</v>
      </c>
      <c r="GT74" s="37"/>
      <c r="GU74" s="37"/>
      <c r="GV74" s="37"/>
      <c r="GW74" s="37"/>
      <c r="GX74" s="37"/>
      <c r="GY74" s="37"/>
      <c r="GZ74" s="37"/>
      <c r="HA74" s="37"/>
      <c r="HB74" s="37"/>
      <c r="HC74" s="37"/>
      <c r="HD74" s="37"/>
      <c r="HE74" s="37"/>
      <c r="HF74" s="37"/>
      <c r="HG74" s="37"/>
      <c r="HH74" s="37"/>
      <c r="HI74" s="37"/>
      <c r="HJ74" s="37"/>
      <c r="HK74" s="37"/>
      <c r="HL74" s="37"/>
      <c r="HM74" s="37"/>
      <c r="HN74" s="37"/>
      <c r="HO74" s="37"/>
      <c r="HP74" s="37"/>
      <c r="HQ74" s="37"/>
      <c r="HR74" s="37"/>
      <c r="HS74" s="37"/>
      <c r="HT74" s="37"/>
      <c r="HU74" s="37"/>
      <c r="HV74" s="37"/>
      <c r="HW74" s="37"/>
      <c r="HX74" s="37"/>
      <c r="HY74" s="37"/>
      <c r="HZ74" s="81">
        <f t="shared" si="6"/>
        <v>0</v>
      </c>
    </row>
    <row r="75" spans="1:234" ht="15" customHeight="1">
      <c r="A75" s="440"/>
      <c r="B75" s="91" t="s">
        <v>673</v>
      </c>
      <c r="C75" s="124">
        <v>42004</v>
      </c>
      <c r="D75" s="207"/>
      <c r="E75" s="216"/>
      <c r="F75" s="216"/>
      <c r="G75" s="216"/>
      <c r="H75" s="216"/>
      <c r="I75" s="216"/>
      <c r="J75" s="216"/>
      <c r="K75" s="216"/>
      <c r="L75" s="216"/>
      <c r="M75" s="216"/>
      <c r="N75" s="216"/>
      <c r="O75" s="216"/>
      <c r="P75" s="216"/>
      <c r="Q75" s="216"/>
      <c r="R75" s="216"/>
      <c r="S75" s="216"/>
      <c r="T75" s="216"/>
      <c r="U75" s="216"/>
      <c r="V75" s="216"/>
      <c r="W75" s="216"/>
      <c r="X75" s="216"/>
      <c r="Y75" s="216"/>
      <c r="Z75" s="216"/>
      <c r="AA75" s="225"/>
      <c r="AB75" s="216"/>
      <c r="AC75" s="216"/>
      <c r="AD75" s="216"/>
      <c r="AE75" s="216"/>
      <c r="AF75" s="216"/>
      <c r="AG75" s="216"/>
      <c r="AH75" s="216"/>
      <c r="AI75" s="216"/>
      <c r="AJ75" s="81">
        <f t="shared" si="0"/>
        <v>0</v>
      </c>
      <c r="AK75" s="37"/>
      <c r="AL75" s="37"/>
      <c r="AM75" s="37"/>
      <c r="AN75" s="37"/>
      <c r="AO75" s="37"/>
      <c r="AP75" s="37"/>
      <c r="AQ75" s="37"/>
      <c r="AR75" s="37"/>
      <c r="AS75" s="37"/>
      <c r="AT75" s="37"/>
      <c r="AU75" s="37"/>
      <c r="AV75" s="37"/>
      <c r="AW75" s="37"/>
      <c r="AX75" s="37"/>
      <c r="AY75" s="37"/>
      <c r="AZ75" s="37"/>
      <c r="BA75" s="37"/>
      <c r="BB75" s="37"/>
      <c r="BC75" s="37"/>
      <c r="BD75" s="37"/>
      <c r="BE75" s="37"/>
      <c r="BF75" s="37"/>
      <c r="BG75" s="37"/>
      <c r="BH75" s="37"/>
      <c r="BI75" s="37"/>
      <c r="BJ75" s="37"/>
      <c r="BK75" s="37"/>
      <c r="BL75" s="37"/>
      <c r="BM75" s="37"/>
      <c r="BN75" s="37"/>
      <c r="BO75" s="37"/>
      <c r="BP75" s="37"/>
      <c r="BQ75" s="81">
        <f t="shared" si="1"/>
        <v>0</v>
      </c>
      <c r="BR75" s="37"/>
      <c r="BS75" s="37"/>
      <c r="BT75" s="37"/>
      <c r="BU75" s="37"/>
      <c r="BV75" s="37"/>
      <c r="BW75" s="37"/>
      <c r="BX75" s="37"/>
      <c r="BY75" s="37"/>
      <c r="BZ75" s="37"/>
      <c r="CA75" s="37"/>
      <c r="CB75" s="37"/>
      <c r="CC75" s="37"/>
      <c r="CD75" s="37"/>
      <c r="CE75" s="37"/>
      <c r="CF75" s="37"/>
      <c r="CG75" s="37"/>
      <c r="CH75" s="37"/>
      <c r="CI75" s="37"/>
      <c r="CJ75" s="37"/>
      <c r="CK75" s="37"/>
      <c r="CL75" s="37"/>
      <c r="CM75" s="37"/>
      <c r="CN75" s="37"/>
      <c r="CO75" s="37"/>
      <c r="CP75" s="37"/>
      <c r="CQ75" s="37"/>
      <c r="CR75" s="37"/>
      <c r="CS75" s="37"/>
      <c r="CT75" s="37"/>
      <c r="CU75" s="37"/>
      <c r="CV75" s="37"/>
      <c r="CW75" s="37"/>
      <c r="CX75" s="81">
        <f t="shared" si="2"/>
        <v>0</v>
      </c>
      <c r="CY75" s="37"/>
      <c r="CZ75" s="37"/>
      <c r="DA75" s="37"/>
      <c r="DB75" s="37"/>
      <c r="DC75" s="37"/>
      <c r="DD75" s="37"/>
      <c r="DE75" s="37"/>
      <c r="DF75" s="37"/>
      <c r="DG75" s="37"/>
      <c r="DH75" s="37"/>
      <c r="DI75" s="37"/>
      <c r="DJ75" s="37"/>
      <c r="DK75" s="37"/>
      <c r="DL75" s="37"/>
      <c r="DM75" s="37"/>
      <c r="DN75" s="37"/>
      <c r="DO75" s="37"/>
      <c r="DP75" s="37"/>
      <c r="DQ75" s="37"/>
      <c r="DR75" s="37"/>
      <c r="DS75" s="37"/>
      <c r="DT75" s="37"/>
      <c r="DU75" s="37"/>
      <c r="DV75" s="37"/>
      <c r="DW75" s="37"/>
      <c r="DX75" s="37"/>
      <c r="DY75" s="37"/>
      <c r="DZ75" s="37"/>
      <c r="EA75" s="37"/>
      <c r="EB75" s="37"/>
      <c r="EC75" s="37"/>
      <c r="ED75" s="37"/>
      <c r="EE75" s="81">
        <f t="shared" si="3"/>
        <v>0</v>
      </c>
      <c r="EF75" s="37"/>
      <c r="EG75" s="37"/>
      <c r="EH75" s="37"/>
      <c r="EI75" s="37"/>
      <c r="EJ75" s="37"/>
      <c r="EK75" s="37"/>
      <c r="EL75" s="37"/>
      <c r="EM75" s="37"/>
      <c r="EN75" s="37"/>
      <c r="EO75" s="37"/>
      <c r="EP75" s="37"/>
      <c r="EQ75" s="37"/>
      <c r="ER75" s="37"/>
      <c r="ES75" s="37"/>
      <c r="ET75" s="37"/>
      <c r="EU75" s="37"/>
      <c r="EV75" s="37"/>
      <c r="EW75" s="37"/>
      <c r="EX75" s="37"/>
      <c r="EY75" s="37"/>
      <c r="EZ75" s="37"/>
      <c r="FA75" s="37"/>
      <c r="FB75" s="37"/>
      <c r="FC75" s="37"/>
      <c r="FD75" s="37"/>
      <c r="FE75" s="37"/>
      <c r="FF75" s="37"/>
      <c r="FG75" s="37"/>
      <c r="FH75" s="37"/>
      <c r="FI75" s="37"/>
      <c r="FJ75" s="37"/>
      <c r="FK75" s="37"/>
      <c r="FL75" s="81">
        <f t="shared" si="4"/>
        <v>0</v>
      </c>
      <c r="FM75" s="37"/>
      <c r="FN75" s="37"/>
      <c r="FO75" s="37"/>
      <c r="FP75" s="37"/>
      <c r="FQ75" s="37"/>
      <c r="FR75" s="37"/>
      <c r="FS75" s="37"/>
      <c r="FT75" s="37"/>
      <c r="FU75" s="37"/>
      <c r="FV75" s="37"/>
      <c r="FW75" s="37"/>
      <c r="FX75" s="37"/>
      <c r="FY75" s="37"/>
      <c r="FZ75" s="37"/>
      <c r="GA75" s="37"/>
      <c r="GB75" s="37"/>
      <c r="GC75" s="37"/>
      <c r="GD75" s="37"/>
      <c r="GE75" s="37"/>
      <c r="GF75" s="37"/>
      <c r="GG75" s="37"/>
      <c r="GH75" s="37"/>
      <c r="GI75" s="37"/>
      <c r="GJ75" s="37"/>
      <c r="GK75" s="37"/>
      <c r="GL75" s="37"/>
      <c r="GM75" s="37"/>
      <c r="GN75" s="37"/>
      <c r="GO75" s="37"/>
      <c r="GP75" s="37"/>
      <c r="GQ75" s="37"/>
      <c r="GR75" s="37"/>
      <c r="GS75" s="81">
        <f t="shared" si="5"/>
        <v>0</v>
      </c>
      <c r="GT75" s="37"/>
      <c r="GU75" s="37"/>
      <c r="GV75" s="37"/>
      <c r="GW75" s="37"/>
      <c r="GX75" s="37"/>
      <c r="GY75" s="37"/>
      <c r="GZ75" s="37"/>
      <c r="HA75" s="37"/>
      <c r="HB75" s="37"/>
      <c r="HC75" s="37"/>
      <c r="HD75" s="37"/>
      <c r="HE75" s="37"/>
      <c r="HF75" s="37"/>
      <c r="HG75" s="37"/>
      <c r="HH75" s="37"/>
      <c r="HI75" s="37"/>
      <c r="HJ75" s="37"/>
      <c r="HK75" s="37"/>
      <c r="HL75" s="37"/>
      <c r="HM75" s="37"/>
      <c r="HN75" s="37"/>
      <c r="HO75" s="37"/>
      <c r="HP75" s="37"/>
      <c r="HQ75" s="37"/>
      <c r="HR75" s="37"/>
      <c r="HS75" s="37"/>
      <c r="HT75" s="37"/>
      <c r="HU75" s="37"/>
      <c r="HV75" s="37"/>
      <c r="HW75" s="37"/>
      <c r="HX75" s="37"/>
      <c r="HY75" s="37"/>
      <c r="HZ75" s="81">
        <f t="shared" si="6"/>
        <v>0</v>
      </c>
    </row>
    <row r="76" spans="1:234" ht="15" customHeight="1">
      <c r="A76" s="440"/>
      <c r="B76" s="91" t="s">
        <v>670</v>
      </c>
      <c r="C76" s="124">
        <v>42035</v>
      </c>
      <c r="D76" s="207"/>
      <c r="E76" s="216"/>
      <c r="F76" s="216"/>
      <c r="G76" s="216"/>
      <c r="H76" s="216"/>
      <c r="I76" s="216"/>
      <c r="J76" s="216"/>
      <c r="K76" s="216"/>
      <c r="L76" s="216"/>
      <c r="M76" s="216"/>
      <c r="N76" s="216"/>
      <c r="O76" s="216"/>
      <c r="P76" s="216"/>
      <c r="Q76" s="216"/>
      <c r="R76" s="216"/>
      <c r="S76" s="216"/>
      <c r="T76" s="216"/>
      <c r="U76" s="216"/>
      <c r="V76" s="216"/>
      <c r="W76" s="216"/>
      <c r="X76" s="216"/>
      <c r="Y76" s="216"/>
      <c r="Z76" s="216"/>
      <c r="AA76" s="225"/>
      <c r="AB76" s="216"/>
      <c r="AC76" s="216"/>
      <c r="AD76" s="216"/>
      <c r="AE76" s="216"/>
      <c r="AF76" s="216"/>
      <c r="AG76" s="216"/>
      <c r="AH76" s="216"/>
      <c r="AI76" s="216"/>
      <c r="AJ76" s="81">
        <f t="shared" si="0"/>
        <v>0</v>
      </c>
      <c r="AK76" s="37"/>
      <c r="AL76" s="37"/>
      <c r="AM76" s="37"/>
      <c r="AN76" s="37"/>
      <c r="AO76" s="37"/>
      <c r="AP76" s="37"/>
      <c r="AQ76" s="37"/>
      <c r="AR76" s="37"/>
      <c r="AS76" s="37"/>
      <c r="AT76" s="37"/>
      <c r="AU76" s="37"/>
      <c r="AV76" s="37"/>
      <c r="AW76" s="37"/>
      <c r="AX76" s="37"/>
      <c r="AY76" s="37"/>
      <c r="AZ76" s="37"/>
      <c r="BA76" s="37"/>
      <c r="BB76" s="37"/>
      <c r="BC76" s="37"/>
      <c r="BD76" s="37"/>
      <c r="BE76" s="37"/>
      <c r="BF76" s="37"/>
      <c r="BG76" s="37"/>
      <c r="BH76" s="37"/>
      <c r="BI76" s="37"/>
      <c r="BJ76" s="37"/>
      <c r="BK76" s="37"/>
      <c r="BL76" s="37"/>
      <c r="BM76" s="37"/>
      <c r="BN76" s="37"/>
      <c r="BO76" s="37"/>
      <c r="BP76" s="37"/>
      <c r="BQ76" s="81">
        <f t="shared" si="1"/>
        <v>0</v>
      </c>
      <c r="BR76" s="37"/>
      <c r="BS76" s="37"/>
      <c r="BT76" s="37"/>
      <c r="BU76" s="37"/>
      <c r="BV76" s="37"/>
      <c r="BW76" s="37"/>
      <c r="BX76" s="37"/>
      <c r="BY76" s="37"/>
      <c r="BZ76" s="37"/>
      <c r="CA76" s="37"/>
      <c r="CB76" s="37"/>
      <c r="CC76" s="37"/>
      <c r="CD76" s="37"/>
      <c r="CE76" s="37"/>
      <c r="CF76" s="37"/>
      <c r="CG76" s="37"/>
      <c r="CH76" s="37"/>
      <c r="CI76" s="37"/>
      <c r="CJ76" s="37"/>
      <c r="CK76" s="37"/>
      <c r="CL76" s="37"/>
      <c r="CM76" s="37"/>
      <c r="CN76" s="37"/>
      <c r="CO76" s="37"/>
      <c r="CP76" s="37"/>
      <c r="CQ76" s="37"/>
      <c r="CR76" s="37"/>
      <c r="CS76" s="37"/>
      <c r="CT76" s="37"/>
      <c r="CU76" s="37"/>
      <c r="CV76" s="37"/>
      <c r="CW76" s="37"/>
      <c r="CX76" s="81">
        <f t="shared" si="2"/>
        <v>0</v>
      </c>
      <c r="CY76" s="37"/>
      <c r="CZ76" s="37"/>
      <c r="DA76" s="37"/>
      <c r="DB76" s="37"/>
      <c r="DC76" s="37"/>
      <c r="DD76" s="37"/>
      <c r="DE76" s="37"/>
      <c r="DF76" s="37"/>
      <c r="DG76" s="37"/>
      <c r="DH76" s="37"/>
      <c r="DI76" s="37"/>
      <c r="DJ76" s="37"/>
      <c r="DK76" s="37"/>
      <c r="DL76" s="37"/>
      <c r="DM76" s="37"/>
      <c r="DN76" s="37"/>
      <c r="DO76" s="37"/>
      <c r="DP76" s="37"/>
      <c r="DQ76" s="37"/>
      <c r="DR76" s="37"/>
      <c r="DS76" s="37"/>
      <c r="DT76" s="37"/>
      <c r="DU76" s="37"/>
      <c r="DV76" s="37"/>
      <c r="DW76" s="37"/>
      <c r="DX76" s="37"/>
      <c r="DY76" s="37"/>
      <c r="DZ76" s="37"/>
      <c r="EA76" s="37"/>
      <c r="EB76" s="37"/>
      <c r="EC76" s="37"/>
      <c r="ED76" s="37"/>
      <c r="EE76" s="81">
        <f t="shared" si="3"/>
        <v>0</v>
      </c>
      <c r="EF76" s="37"/>
      <c r="EG76" s="37"/>
      <c r="EH76" s="37"/>
      <c r="EI76" s="37"/>
      <c r="EJ76" s="37"/>
      <c r="EK76" s="37"/>
      <c r="EL76" s="37"/>
      <c r="EM76" s="37"/>
      <c r="EN76" s="37"/>
      <c r="EO76" s="37"/>
      <c r="EP76" s="37"/>
      <c r="EQ76" s="37"/>
      <c r="ER76" s="37"/>
      <c r="ES76" s="37"/>
      <c r="ET76" s="37"/>
      <c r="EU76" s="37"/>
      <c r="EV76" s="37"/>
      <c r="EW76" s="37"/>
      <c r="EX76" s="37"/>
      <c r="EY76" s="37"/>
      <c r="EZ76" s="37"/>
      <c r="FA76" s="37"/>
      <c r="FB76" s="37"/>
      <c r="FC76" s="37"/>
      <c r="FD76" s="37"/>
      <c r="FE76" s="37"/>
      <c r="FF76" s="37"/>
      <c r="FG76" s="37"/>
      <c r="FH76" s="37"/>
      <c r="FI76" s="37"/>
      <c r="FJ76" s="37"/>
      <c r="FK76" s="37"/>
      <c r="FL76" s="81">
        <f t="shared" si="4"/>
        <v>0</v>
      </c>
      <c r="FM76" s="37"/>
      <c r="FN76" s="37"/>
      <c r="FO76" s="37"/>
      <c r="FP76" s="37"/>
      <c r="FQ76" s="37"/>
      <c r="FR76" s="37"/>
      <c r="FS76" s="37"/>
      <c r="FT76" s="37"/>
      <c r="FU76" s="37"/>
      <c r="FV76" s="37"/>
      <c r="FW76" s="37"/>
      <c r="FX76" s="37"/>
      <c r="FY76" s="37"/>
      <c r="FZ76" s="37"/>
      <c r="GA76" s="37"/>
      <c r="GB76" s="37"/>
      <c r="GC76" s="37"/>
      <c r="GD76" s="37"/>
      <c r="GE76" s="37"/>
      <c r="GF76" s="37"/>
      <c r="GG76" s="37"/>
      <c r="GH76" s="37"/>
      <c r="GI76" s="37"/>
      <c r="GJ76" s="37"/>
      <c r="GK76" s="37"/>
      <c r="GL76" s="37"/>
      <c r="GM76" s="37"/>
      <c r="GN76" s="37"/>
      <c r="GO76" s="37"/>
      <c r="GP76" s="37"/>
      <c r="GQ76" s="37"/>
      <c r="GR76" s="37"/>
      <c r="GS76" s="81">
        <f t="shared" si="5"/>
        <v>0</v>
      </c>
      <c r="GT76" s="37"/>
      <c r="GU76" s="37"/>
      <c r="GV76" s="37"/>
      <c r="GW76" s="37"/>
      <c r="GX76" s="37"/>
      <c r="GY76" s="37"/>
      <c r="GZ76" s="37"/>
      <c r="HA76" s="37"/>
      <c r="HB76" s="37"/>
      <c r="HC76" s="37"/>
      <c r="HD76" s="37"/>
      <c r="HE76" s="37"/>
      <c r="HF76" s="37"/>
      <c r="HG76" s="37"/>
      <c r="HH76" s="37"/>
      <c r="HI76" s="37"/>
      <c r="HJ76" s="37"/>
      <c r="HK76" s="37"/>
      <c r="HL76" s="37"/>
      <c r="HM76" s="37"/>
      <c r="HN76" s="37"/>
      <c r="HO76" s="37"/>
      <c r="HP76" s="37"/>
      <c r="HQ76" s="37"/>
      <c r="HR76" s="37"/>
      <c r="HS76" s="37"/>
      <c r="HT76" s="37"/>
      <c r="HU76" s="37"/>
      <c r="HV76" s="37"/>
      <c r="HW76" s="37"/>
      <c r="HX76" s="37"/>
      <c r="HY76" s="37"/>
      <c r="HZ76" s="81">
        <f t="shared" si="6"/>
        <v>0</v>
      </c>
    </row>
    <row r="77" spans="1:234" ht="15" customHeight="1">
      <c r="A77" s="440"/>
      <c r="B77" s="91" t="s">
        <v>671</v>
      </c>
      <c r="C77" s="124">
        <v>42063</v>
      </c>
      <c r="D77" s="207"/>
      <c r="E77" s="216"/>
      <c r="F77" s="216"/>
      <c r="G77" s="216"/>
      <c r="H77" s="216"/>
      <c r="I77" s="216"/>
      <c r="J77" s="216"/>
      <c r="K77" s="216"/>
      <c r="L77" s="216"/>
      <c r="M77" s="216"/>
      <c r="N77" s="216"/>
      <c r="O77" s="216"/>
      <c r="P77" s="216"/>
      <c r="Q77" s="216"/>
      <c r="R77" s="216"/>
      <c r="S77" s="216"/>
      <c r="T77" s="216"/>
      <c r="U77" s="216"/>
      <c r="V77" s="216"/>
      <c r="W77" s="216"/>
      <c r="X77" s="216"/>
      <c r="Y77" s="216"/>
      <c r="Z77" s="216"/>
      <c r="AA77" s="225"/>
      <c r="AB77" s="216"/>
      <c r="AC77" s="216"/>
      <c r="AD77" s="216"/>
      <c r="AE77" s="216"/>
      <c r="AF77" s="216"/>
      <c r="AG77" s="216"/>
      <c r="AH77" s="216"/>
      <c r="AI77" s="216"/>
      <c r="AJ77" s="81">
        <f t="shared" si="0"/>
        <v>0</v>
      </c>
      <c r="AK77" s="37"/>
      <c r="AL77" s="37"/>
      <c r="AM77" s="37"/>
      <c r="AN77" s="37"/>
      <c r="AO77" s="37"/>
      <c r="AP77" s="37"/>
      <c r="AQ77" s="37"/>
      <c r="AR77" s="37"/>
      <c r="AS77" s="37"/>
      <c r="AT77" s="37"/>
      <c r="AU77" s="37"/>
      <c r="AV77" s="37"/>
      <c r="AW77" s="37"/>
      <c r="AX77" s="37"/>
      <c r="AY77" s="37"/>
      <c r="AZ77" s="37"/>
      <c r="BA77" s="37"/>
      <c r="BB77" s="37"/>
      <c r="BC77" s="37"/>
      <c r="BD77" s="37"/>
      <c r="BE77" s="37"/>
      <c r="BF77" s="37"/>
      <c r="BG77" s="37"/>
      <c r="BH77" s="37"/>
      <c r="BI77" s="37"/>
      <c r="BJ77" s="37"/>
      <c r="BK77" s="37"/>
      <c r="BL77" s="37"/>
      <c r="BM77" s="37"/>
      <c r="BN77" s="37"/>
      <c r="BO77" s="37"/>
      <c r="BP77" s="37"/>
      <c r="BQ77" s="81">
        <f t="shared" si="1"/>
        <v>0</v>
      </c>
      <c r="BR77" s="37"/>
      <c r="BS77" s="37"/>
      <c r="BT77" s="37"/>
      <c r="BU77" s="37"/>
      <c r="BV77" s="37"/>
      <c r="BW77" s="37"/>
      <c r="BX77" s="37"/>
      <c r="BY77" s="37"/>
      <c r="BZ77" s="37"/>
      <c r="CA77" s="37"/>
      <c r="CB77" s="37"/>
      <c r="CC77" s="37"/>
      <c r="CD77" s="37"/>
      <c r="CE77" s="37"/>
      <c r="CF77" s="37"/>
      <c r="CG77" s="37"/>
      <c r="CH77" s="37"/>
      <c r="CI77" s="37"/>
      <c r="CJ77" s="37"/>
      <c r="CK77" s="37"/>
      <c r="CL77" s="37"/>
      <c r="CM77" s="37"/>
      <c r="CN77" s="37"/>
      <c r="CO77" s="37"/>
      <c r="CP77" s="37"/>
      <c r="CQ77" s="37"/>
      <c r="CR77" s="37"/>
      <c r="CS77" s="37"/>
      <c r="CT77" s="37"/>
      <c r="CU77" s="37"/>
      <c r="CV77" s="37"/>
      <c r="CW77" s="37"/>
      <c r="CX77" s="81">
        <f t="shared" si="2"/>
        <v>0</v>
      </c>
      <c r="CY77" s="37"/>
      <c r="CZ77" s="37"/>
      <c r="DA77" s="37"/>
      <c r="DB77" s="37"/>
      <c r="DC77" s="37"/>
      <c r="DD77" s="37"/>
      <c r="DE77" s="37"/>
      <c r="DF77" s="37"/>
      <c r="DG77" s="37"/>
      <c r="DH77" s="37"/>
      <c r="DI77" s="37"/>
      <c r="DJ77" s="37"/>
      <c r="DK77" s="37"/>
      <c r="DL77" s="37"/>
      <c r="DM77" s="37"/>
      <c r="DN77" s="37"/>
      <c r="DO77" s="37"/>
      <c r="DP77" s="37"/>
      <c r="DQ77" s="37"/>
      <c r="DR77" s="37"/>
      <c r="DS77" s="37"/>
      <c r="DT77" s="37"/>
      <c r="DU77" s="37"/>
      <c r="DV77" s="37"/>
      <c r="DW77" s="37"/>
      <c r="DX77" s="37"/>
      <c r="DY77" s="37"/>
      <c r="DZ77" s="37"/>
      <c r="EA77" s="37"/>
      <c r="EB77" s="37"/>
      <c r="EC77" s="37"/>
      <c r="ED77" s="37"/>
      <c r="EE77" s="81">
        <f t="shared" si="3"/>
        <v>0</v>
      </c>
      <c r="EF77" s="37"/>
      <c r="EG77" s="37"/>
      <c r="EH77" s="37"/>
      <c r="EI77" s="37"/>
      <c r="EJ77" s="37"/>
      <c r="EK77" s="37"/>
      <c r="EL77" s="37"/>
      <c r="EM77" s="37"/>
      <c r="EN77" s="37"/>
      <c r="EO77" s="37"/>
      <c r="EP77" s="37"/>
      <c r="EQ77" s="37"/>
      <c r="ER77" s="37"/>
      <c r="ES77" s="37"/>
      <c r="ET77" s="37"/>
      <c r="EU77" s="37"/>
      <c r="EV77" s="37"/>
      <c r="EW77" s="37"/>
      <c r="EX77" s="37"/>
      <c r="EY77" s="37"/>
      <c r="EZ77" s="37"/>
      <c r="FA77" s="37"/>
      <c r="FB77" s="37"/>
      <c r="FC77" s="37"/>
      <c r="FD77" s="37"/>
      <c r="FE77" s="37"/>
      <c r="FF77" s="37"/>
      <c r="FG77" s="37"/>
      <c r="FH77" s="37"/>
      <c r="FI77" s="37"/>
      <c r="FJ77" s="37"/>
      <c r="FK77" s="37"/>
      <c r="FL77" s="81">
        <f t="shared" si="4"/>
        <v>0</v>
      </c>
      <c r="FM77" s="37"/>
      <c r="FN77" s="37"/>
      <c r="FO77" s="37"/>
      <c r="FP77" s="37"/>
      <c r="FQ77" s="37"/>
      <c r="FR77" s="37"/>
      <c r="FS77" s="37"/>
      <c r="FT77" s="37"/>
      <c r="FU77" s="37"/>
      <c r="FV77" s="37"/>
      <c r="FW77" s="37"/>
      <c r="FX77" s="37"/>
      <c r="FY77" s="37"/>
      <c r="FZ77" s="37"/>
      <c r="GA77" s="37"/>
      <c r="GB77" s="37"/>
      <c r="GC77" s="37"/>
      <c r="GD77" s="37"/>
      <c r="GE77" s="37"/>
      <c r="GF77" s="37"/>
      <c r="GG77" s="37"/>
      <c r="GH77" s="37"/>
      <c r="GI77" s="37"/>
      <c r="GJ77" s="37"/>
      <c r="GK77" s="37"/>
      <c r="GL77" s="37"/>
      <c r="GM77" s="37"/>
      <c r="GN77" s="37"/>
      <c r="GO77" s="37"/>
      <c r="GP77" s="37"/>
      <c r="GQ77" s="37"/>
      <c r="GR77" s="37"/>
      <c r="GS77" s="81">
        <f t="shared" si="5"/>
        <v>0</v>
      </c>
      <c r="GT77" s="37"/>
      <c r="GU77" s="37"/>
      <c r="GV77" s="37"/>
      <c r="GW77" s="37"/>
      <c r="GX77" s="37"/>
      <c r="GY77" s="37"/>
      <c r="GZ77" s="37"/>
      <c r="HA77" s="37"/>
      <c r="HB77" s="37"/>
      <c r="HC77" s="37"/>
      <c r="HD77" s="37"/>
      <c r="HE77" s="37"/>
      <c r="HF77" s="37"/>
      <c r="HG77" s="37"/>
      <c r="HH77" s="37"/>
      <c r="HI77" s="37"/>
      <c r="HJ77" s="37"/>
      <c r="HK77" s="37"/>
      <c r="HL77" s="37"/>
      <c r="HM77" s="37"/>
      <c r="HN77" s="37"/>
      <c r="HO77" s="37"/>
      <c r="HP77" s="37"/>
      <c r="HQ77" s="37"/>
      <c r="HR77" s="37"/>
      <c r="HS77" s="37"/>
      <c r="HT77" s="37"/>
      <c r="HU77" s="37"/>
      <c r="HV77" s="37"/>
      <c r="HW77" s="37"/>
      <c r="HX77" s="37"/>
      <c r="HY77" s="37"/>
      <c r="HZ77" s="81">
        <f t="shared" si="6"/>
        <v>0</v>
      </c>
    </row>
    <row r="78" spans="1:234" ht="15" customHeight="1">
      <c r="A78" s="440"/>
      <c r="B78" s="91" t="s">
        <v>672</v>
      </c>
      <c r="C78" s="124">
        <v>42094</v>
      </c>
      <c r="D78" s="207"/>
      <c r="E78" s="216"/>
      <c r="F78" s="216"/>
      <c r="G78" s="216"/>
      <c r="H78" s="216"/>
      <c r="I78" s="216"/>
      <c r="J78" s="216"/>
      <c r="K78" s="216"/>
      <c r="L78" s="216"/>
      <c r="M78" s="216"/>
      <c r="N78" s="216"/>
      <c r="O78" s="216"/>
      <c r="P78" s="216"/>
      <c r="Q78" s="216"/>
      <c r="R78" s="216"/>
      <c r="S78" s="216"/>
      <c r="T78" s="216"/>
      <c r="U78" s="216"/>
      <c r="V78" s="216"/>
      <c r="W78" s="216"/>
      <c r="X78" s="216"/>
      <c r="Y78" s="216"/>
      <c r="Z78" s="216"/>
      <c r="AA78" s="225"/>
      <c r="AB78" s="216"/>
      <c r="AC78" s="216"/>
      <c r="AD78" s="216"/>
      <c r="AE78" s="216"/>
      <c r="AF78" s="216"/>
      <c r="AG78" s="216"/>
      <c r="AH78" s="216"/>
      <c r="AI78" s="216"/>
      <c r="AJ78" s="81">
        <f t="shared" si="0"/>
        <v>0</v>
      </c>
      <c r="AK78" s="37"/>
      <c r="AL78" s="37"/>
      <c r="AM78" s="37"/>
      <c r="AN78" s="37"/>
      <c r="AO78" s="37"/>
      <c r="AP78" s="37"/>
      <c r="AQ78" s="37"/>
      <c r="AR78" s="37"/>
      <c r="AS78" s="37"/>
      <c r="AT78" s="37"/>
      <c r="AU78" s="37"/>
      <c r="AV78" s="37"/>
      <c r="AW78" s="37"/>
      <c r="AX78" s="37"/>
      <c r="AY78" s="37"/>
      <c r="AZ78" s="37"/>
      <c r="BA78" s="37"/>
      <c r="BB78" s="37"/>
      <c r="BC78" s="37"/>
      <c r="BD78" s="37"/>
      <c r="BE78" s="37"/>
      <c r="BF78" s="37"/>
      <c r="BG78" s="37"/>
      <c r="BH78" s="37"/>
      <c r="BI78" s="37"/>
      <c r="BJ78" s="37"/>
      <c r="BK78" s="37"/>
      <c r="BL78" s="37"/>
      <c r="BM78" s="37"/>
      <c r="BN78" s="37"/>
      <c r="BO78" s="37"/>
      <c r="BP78" s="37"/>
      <c r="BQ78" s="81">
        <f t="shared" si="1"/>
        <v>0</v>
      </c>
      <c r="BR78" s="37"/>
      <c r="BS78" s="37"/>
      <c r="BT78" s="37"/>
      <c r="BU78" s="37"/>
      <c r="BV78" s="37"/>
      <c r="BW78" s="37"/>
      <c r="BX78" s="37"/>
      <c r="BY78" s="37"/>
      <c r="BZ78" s="37"/>
      <c r="CA78" s="37"/>
      <c r="CB78" s="37"/>
      <c r="CC78" s="37"/>
      <c r="CD78" s="37"/>
      <c r="CE78" s="37"/>
      <c r="CF78" s="37"/>
      <c r="CG78" s="37"/>
      <c r="CH78" s="37"/>
      <c r="CI78" s="37"/>
      <c r="CJ78" s="37"/>
      <c r="CK78" s="37"/>
      <c r="CL78" s="37"/>
      <c r="CM78" s="37"/>
      <c r="CN78" s="37"/>
      <c r="CO78" s="37"/>
      <c r="CP78" s="37"/>
      <c r="CQ78" s="37"/>
      <c r="CR78" s="37"/>
      <c r="CS78" s="37"/>
      <c r="CT78" s="37"/>
      <c r="CU78" s="37"/>
      <c r="CV78" s="37"/>
      <c r="CW78" s="37"/>
      <c r="CX78" s="81">
        <f t="shared" si="2"/>
        <v>0</v>
      </c>
      <c r="CY78" s="37"/>
      <c r="CZ78" s="37"/>
      <c r="DA78" s="37">
        <v>42094</v>
      </c>
      <c r="DB78" s="37"/>
      <c r="DC78" s="37"/>
      <c r="DD78" s="37"/>
      <c r="DE78" s="37"/>
      <c r="DF78" s="37"/>
      <c r="DG78" s="37"/>
      <c r="DH78" s="37"/>
      <c r="DI78" s="37"/>
      <c r="DJ78" s="37"/>
      <c r="DK78" s="37"/>
      <c r="DL78" s="37"/>
      <c r="DM78" s="37"/>
      <c r="DN78" s="37"/>
      <c r="DO78" s="37"/>
      <c r="DP78" s="37"/>
      <c r="DQ78" s="37"/>
      <c r="DR78" s="37"/>
      <c r="DS78" s="37"/>
      <c r="DT78" s="37"/>
      <c r="DU78" s="37"/>
      <c r="DV78" s="37"/>
      <c r="DW78" s="37"/>
      <c r="DX78" s="37"/>
      <c r="DY78" s="37"/>
      <c r="DZ78" s="37"/>
      <c r="EA78" s="37"/>
      <c r="EB78" s="37"/>
      <c r="EC78" s="37"/>
      <c r="ED78" s="37"/>
      <c r="EE78" s="81">
        <f t="shared" si="3"/>
        <v>0</v>
      </c>
      <c r="EF78" s="37"/>
      <c r="EG78" s="37"/>
      <c r="EH78" s="37"/>
      <c r="EI78" s="37"/>
      <c r="EJ78" s="37"/>
      <c r="EK78" s="37"/>
      <c r="EL78" s="37"/>
      <c r="EM78" s="37"/>
      <c r="EN78" s="37"/>
      <c r="EO78" s="37"/>
      <c r="EP78" s="37"/>
      <c r="EQ78" s="37"/>
      <c r="ER78" s="37"/>
      <c r="ES78" s="37"/>
      <c r="ET78" s="37"/>
      <c r="EU78" s="37"/>
      <c r="EV78" s="37"/>
      <c r="EW78" s="37"/>
      <c r="EX78" s="37"/>
      <c r="EY78" s="37"/>
      <c r="EZ78" s="37"/>
      <c r="FA78" s="37"/>
      <c r="FB78" s="37"/>
      <c r="FC78" s="37"/>
      <c r="FD78" s="37"/>
      <c r="FE78" s="37"/>
      <c r="FF78" s="37"/>
      <c r="FG78" s="37"/>
      <c r="FH78" s="37"/>
      <c r="FI78" s="37"/>
      <c r="FJ78" s="37"/>
      <c r="FK78" s="37"/>
      <c r="FL78" s="81">
        <f t="shared" si="4"/>
        <v>0</v>
      </c>
      <c r="FM78" s="37"/>
      <c r="FN78" s="37"/>
      <c r="FO78" s="37"/>
      <c r="FP78" s="37"/>
      <c r="FQ78" s="37"/>
      <c r="FR78" s="37"/>
      <c r="FS78" s="37"/>
      <c r="FT78" s="37"/>
      <c r="FU78" s="37"/>
      <c r="FV78" s="37"/>
      <c r="FW78" s="37"/>
      <c r="FX78" s="37"/>
      <c r="FY78" s="37"/>
      <c r="FZ78" s="37"/>
      <c r="GA78" s="37"/>
      <c r="GB78" s="37"/>
      <c r="GC78" s="37"/>
      <c r="GD78" s="37"/>
      <c r="GE78" s="37"/>
      <c r="GF78" s="37"/>
      <c r="GG78" s="37"/>
      <c r="GH78" s="37"/>
      <c r="GI78" s="37"/>
      <c r="GJ78" s="37"/>
      <c r="GK78" s="37"/>
      <c r="GL78" s="37"/>
      <c r="GM78" s="37"/>
      <c r="GN78" s="37"/>
      <c r="GO78" s="37"/>
      <c r="GP78" s="37"/>
      <c r="GQ78" s="37"/>
      <c r="GR78" s="37"/>
      <c r="GS78" s="81">
        <f t="shared" si="5"/>
        <v>0</v>
      </c>
      <c r="GT78" s="37"/>
      <c r="GU78" s="37"/>
      <c r="GV78" s="37"/>
      <c r="GW78" s="37"/>
      <c r="GX78" s="37"/>
      <c r="GY78" s="37"/>
      <c r="GZ78" s="37"/>
      <c r="HA78" s="37"/>
      <c r="HB78" s="37"/>
      <c r="HC78" s="37"/>
      <c r="HD78" s="37"/>
      <c r="HE78" s="37"/>
      <c r="HF78" s="37"/>
      <c r="HG78" s="37"/>
      <c r="HH78" s="37"/>
      <c r="HI78" s="37"/>
      <c r="HJ78" s="37"/>
      <c r="HK78" s="37"/>
      <c r="HL78" s="37"/>
      <c r="HM78" s="37"/>
      <c r="HN78" s="37"/>
      <c r="HO78" s="37"/>
      <c r="HP78" s="37"/>
      <c r="HQ78" s="37"/>
      <c r="HR78" s="37"/>
      <c r="HS78" s="37"/>
      <c r="HT78" s="37"/>
      <c r="HU78" s="37"/>
      <c r="HV78" s="37"/>
      <c r="HW78" s="37"/>
      <c r="HX78" s="37"/>
      <c r="HY78" s="38"/>
      <c r="HZ78" s="81">
        <f t="shared" si="6"/>
        <v>0</v>
      </c>
    </row>
    <row r="79" spans="1:234" ht="15" customHeight="1" thickBot="1">
      <c r="A79" s="441"/>
      <c r="B79" s="94" t="s">
        <v>674</v>
      </c>
      <c r="C79" s="126">
        <v>42124</v>
      </c>
      <c r="D79" s="210"/>
      <c r="E79" s="219"/>
      <c r="F79" s="219"/>
      <c r="G79" s="219"/>
      <c r="H79" s="219"/>
      <c r="I79" s="219"/>
      <c r="J79" s="219"/>
      <c r="K79" s="219"/>
      <c r="L79" s="219"/>
      <c r="M79" s="219"/>
      <c r="N79" s="219"/>
      <c r="O79" s="219"/>
      <c r="P79" s="219"/>
      <c r="Q79" s="219"/>
      <c r="R79" s="219"/>
      <c r="S79" s="219"/>
      <c r="T79" s="219"/>
      <c r="U79" s="219"/>
      <c r="V79" s="219"/>
      <c r="W79" s="219"/>
      <c r="X79" s="228"/>
      <c r="Y79" s="228"/>
      <c r="Z79" s="228"/>
      <c r="AA79" s="229"/>
      <c r="AB79" s="219"/>
      <c r="AC79" s="219"/>
      <c r="AD79" s="219"/>
      <c r="AE79" s="219"/>
      <c r="AF79" s="219"/>
      <c r="AG79" s="219"/>
      <c r="AH79" s="219"/>
      <c r="AI79" s="219"/>
      <c r="AJ79" s="81">
        <f t="shared" si="0"/>
        <v>0</v>
      </c>
      <c r="AK79" s="39"/>
      <c r="AL79" s="39"/>
      <c r="AM79" s="39"/>
      <c r="AN79" s="39"/>
      <c r="AO79" s="39"/>
      <c r="AP79" s="39"/>
      <c r="AQ79" s="39"/>
      <c r="AR79" s="39"/>
      <c r="AS79" s="39"/>
      <c r="AT79" s="39"/>
      <c r="AU79" s="39"/>
      <c r="AV79" s="39"/>
      <c r="AW79" s="39"/>
      <c r="AX79" s="39"/>
      <c r="AY79" s="39"/>
      <c r="AZ79" s="39"/>
      <c r="BA79" s="39"/>
      <c r="BB79" s="39"/>
      <c r="BC79" s="39"/>
      <c r="BD79" s="39"/>
      <c r="BE79" s="39"/>
      <c r="BF79" s="39"/>
      <c r="BG79" s="39"/>
      <c r="BH79" s="39"/>
      <c r="BI79" s="39"/>
      <c r="BJ79" s="39"/>
      <c r="BK79" s="39"/>
      <c r="BL79" s="39"/>
      <c r="BM79" s="39"/>
      <c r="BN79" s="39"/>
      <c r="BO79" s="39"/>
      <c r="BP79" s="39"/>
      <c r="BQ79" s="81">
        <f t="shared" si="1"/>
        <v>0</v>
      </c>
      <c r="BR79" s="39"/>
      <c r="BS79" s="39"/>
      <c r="BT79" s="39"/>
      <c r="BU79" s="39"/>
      <c r="BV79" s="39"/>
      <c r="BW79" s="39"/>
      <c r="BX79" s="39"/>
      <c r="BY79" s="39"/>
      <c r="BZ79" s="39"/>
      <c r="CA79" s="39"/>
      <c r="CB79" s="39"/>
      <c r="CC79" s="39"/>
      <c r="CD79" s="39"/>
      <c r="CE79" s="39"/>
      <c r="CF79" s="39"/>
      <c r="CG79" s="39"/>
      <c r="CH79" s="39"/>
      <c r="CI79" s="39"/>
      <c r="CJ79" s="39"/>
      <c r="CK79" s="39"/>
      <c r="CL79" s="39"/>
      <c r="CM79" s="39"/>
      <c r="CN79" s="39"/>
      <c r="CO79" s="39"/>
      <c r="CP79" s="39"/>
      <c r="CQ79" s="39"/>
      <c r="CR79" s="39"/>
      <c r="CS79" s="39"/>
      <c r="CT79" s="39"/>
      <c r="CU79" s="39"/>
      <c r="CV79" s="39"/>
      <c r="CW79" s="39"/>
      <c r="CX79" s="81">
        <f t="shared" si="2"/>
        <v>0</v>
      </c>
      <c r="CY79" s="39"/>
      <c r="CZ79" s="39"/>
      <c r="DA79" s="39"/>
      <c r="DB79" s="39"/>
      <c r="DC79" s="39"/>
      <c r="DD79" s="39"/>
      <c r="DE79" s="39"/>
      <c r="DF79" s="39"/>
      <c r="DG79" s="39"/>
      <c r="DH79" s="39"/>
      <c r="DI79" s="39"/>
      <c r="DJ79" s="39"/>
      <c r="DK79" s="39"/>
      <c r="DL79" s="39"/>
      <c r="DM79" s="39"/>
      <c r="DN79" s="39"/>
      <c r="DO79" s="39"/>
      <c r="DP79" s="39"/>
      <c r="DQ79" s="39"/>
      <c r="DR79" s="39"/>
      <c r="DS79" s="39"/>
      <c r="DT79" s="39"/>
      <c r="DU79" s="39"/>
      <c r="DV79" s="39"/>
      <c r="DW79" s="39"/>
      <c r="DX79" s="39"/>
      <c r="DY79" s="39"/>
      <c r="DZ79" s="39"/>
      <c r="EA79" s="39"/>
      <c r="EB79" s="39"/>
      <c r="EC79" s="39"/>
      <c r="ED79" s="39"/>
      <c r="EE79" s="81">
        <f t="shared" si="3"/>
        <v>0</v>
      </c>
      <c r="EF79" s="39"/>
      <c r="EG79" s="39"/>
      <c r="EH79" s="39"/>
      <c r="EI79" s="39"/>
      <c r="EJ79" s="39"/>
      <c r="EK79" s="39"/>
      <c r="EL79" s="39"/>
      <c r="EM79" s="39"/>
      <c r="EN79" s="39"/>
      <c r="EO79" s="39"/>
      <c r="EP79" s="39"/>
      <c r="EQ79" s="39"/>
      <c r="ER79" s="39"/>
      <c r="ES79" s="39"/>
      <c r="ET79" s="39"/>
      <c r="EU79" s="39"/>
      <c r="EV79" s="39"/>
      <c r="EW79" s="39"/>
      <c r="EX79" s="39"/>
      <c r="EY79" s="39"/>
      <c r="EZ79" s="39"/>
      <c r="FA79" s="39"/>
      <c r="FB79" s="39"/>
      <c r="FC79" s="39"/>
      <c r="FD79" s="39"/>
      <c r="FE79" s="39"/>
      <c r="FF79" s="39"/>
      <c r="FG79" s="39"/>
      <c r="FH79" s="39"/>
      <c r="FI79" s="39"/>
      <c r="FJ79" s="39"/>
      <c r="FK79" s="39"/>
      <c r="FL79" s="81">
        <f t="shared" si="4"/>
        <v>0</v>
      </c>
      <c r="FM79" s="39"/>
      <c r="FN79" s="39"/>
      <c r="FO79" s="39"/>
      <c r="FP79" s="39"/>
      <c r="FQ79" s="39"/>
      <c r="FR79" s="39"/>
      <c r="FS79" s="39"/>
      <c r="FT79" s="39"/>
      <c r="FU79" s="39"/>
      <c r="FV79" s="39"/>
      <c r="FW79" s="39"/>
      <c r="FX79" s="39"/>
      <c r="FY79" s="39"/>
      <c r="FZ79" s="39"/>
      <c r="GA79" s="39"/>
      <c r="GB79" s="39"/>
      <c r="GC79" s="39"/>
      <c r="GD79" s="39"/>
      <c r="GE79" s="39"/>
      <c r="GF79" s="39"/>
      <c r="GG79" s="39"/>
      <c r="GH79" s="39"/>
      <c r="GI79" s="39"/>
      <c r="GJ79" s="39"/>
      <c r="GK79" s="39"/>
      <c r="GL79" s="39"/>
      <c r="GM79" s="39"/>
      <c r="GN79" s="39"/>
      <c r="GO79" s="39"/>
      <c r="GP79" s="39"/>
      <c r="GQ79" s="39"/>
      <c r="GR79" s="39"/>
      <c r="GS79" s="81">
        <f t="shared" si="5"/>
        <v>0</v>
      </c>
      <c r="GT79" s="40"/>
      <c r="GU79" s="40"/>
      <c r="GV79" s="40"/>
      <c r="GW79" s="40"/>
      <c r="GX79" s="40"/>
      <c r="GY79" s="40"/>
      <c r="GZ79" s="40"/>
      <c r="HA79" s="40"/>
      <c r="HB79" s="41"/>
      <c r="HC79" s="40"/>
      <c r="HD79" s="41"/>
      <c r="HE79" s="40"/>
      <c r="HF79" s="41"/>
      <c r="HG79" s="40"/>
      <c r="HH79" s="41"/>
      <c r="HI79" s="41"/>
      <c r="HJ79" s="40"/>
      <c r="HK79" s="41"/>
      <c r="HL79" s="40"/>
      <c r="HM79" s="41"/>
      <c r="HN79" s="40"/>
      <c r="HO79" s="41"/>
      <c r="HP79" s="40"/>
      <c r="HQ79" s="41"/>
      <c r="HR79" s="40"/>
      <c r="HS79" s="41"/>
      <c r="HT79" s="40"/>
      <c r="HU79" s="41"/>
      <c r="HV79" s="41"/>
      <c r="HW79" s="41"/>
      <c r="HX79" s="41"/>
      <c r="HY79" s="131"/>
      <c r="HZ79" s="81">
        <f t="shared" si="6"/>
        <v>0</v>
      </c>
    </row>
    <row r="80" spans="1:234" ht="15" customHeight="1" thickBot="1">
      <c r="A80" s="436" t="s">
        <v>56</v>
      </c>
      <c r="B80" s="437"/>
      <c r="C80" s="438"/>
      <c r="D80" s="249">
        <v>4</v>
      </c>
      <c r="E80" s="228">
        <v>4</v>
      </c>
      <c r="F80" s="228">
        <v>4</v>
      </c>
      <c r="G80" s="228">
        <v>4</v>
      </c>
      <c r="H80" s="228">
        <v>4</v>
      </c>
      <c r="I80" s="228">
        <v>4</v>
      </c>
      <c r="J80" s="228">
        <v>4</v>
      </c>
      <c r="K80" s="228">
        <v>4</v>
      </c>
      <c r="L80" s="228">
        <v>4</v>
      </c>
      <c r="M80" s="228">
        <v>4</v>
      </c>
      <c r="N80" s="228">
        <v>4</v>
      </c>
      <c r="O80" s="228">
        <v>4</v>
      </c>
      <c r="P80" s="228">
        <v>4</v>
      </c>
      <c r="Q80" s="228">
        <v>4</v>
      </c>
      <c r="R80" s="228">
        <v>4</v>
      </c>
      <c r="S80" s="228"/>
      <c r="T80" s="228"/>
      <c r="U80" s="228"/>
      <c r="V80" s="228"/>
      <c r="W80" s="228"/>
      <c r="X80" s="228"/>
      <c r="Y80" s="228"/>
      <c r="Z80" s="228"/>
      <c r="AA80" s="229"/>
      <c r="AB80" s="250"/>
      <c r="AC80" s="228"/>
      <c r="AD80" s="228"/>
      <c r="AE80" s="228"/>
      <c r="AF80" s="228"/>
      <c r="AG80" s="228"/>
      <c r="AH80" s="228"/>
      <c r="AI80" s="228"/>
      <c r="AJ80" s="251"/>
      <c r="AK80" s="228"/>
      <c r="AL80" s="228"/>
      <c r="AM80" s="228"/>
      <c r="AN80" s="228">
        <v>4</v>
      </c>
      <c r="AO80" s="228">
        <v>4</v>
      </c>
      <c r="AP80" s="228">
        <v>4</v>
      </c>
      <c r="AQ80" s="228">
        <v>4</v>
      </c>
      <c r="AR80" s="228">
        <v>4</v>
      </c>
      <c r="AS80" s="252">
        <v>4</v>
      </c>
      <c r="AT80" s="228">
        <v>4</v>
      </c>
      <c r="AU80" s="252">
        <v>4</v>
      </c>
      <c r="AV80" s="252">
        <v>4</v>
      </c>
      <c r="AW80" s="252">
        <v>4</v>
      </c>
      <c r="AX80" s="252">
        <v>4</v>
      </c>
      <c r="AY80" s="252">
        <v>4</v>
      </c>
      <c r="AZ80" s="252">
        <v>3</v>
      </c>
      <c r="BA80" s="253">
        <v>4</v>
      </c>
      <c r="BB80" s="253">
        <v>4</v>
      </c>
      <c r="BC80" s="253">
        <v>4</v>
      </c>
      <c r="BD80" s="253">
        <v>4</v>
      </c>
      <c r="BE80" s="253">
        <v>4</v>
      </c>
      <c r="BF80" s="253">
        <v>4</v>
      </c>
      <c r="BG80" s="254">
        <v>4</v>
      </c>
      <c r="BH80" s="254">
        <v>4</v>
      </c>
      <c r="BI80" s="252"/>
      <c r="BJ80" s="253"/>
      <c r="BK80" s="253"/>
      <c r="BL80" s="253"/>
      <c r="BM80" s="253"/>
      <c r="BN80" s="253"/>
      <c r="BO80" s="253"/>
      <c r="BP80" s="255"/>
      <c r="BQ80" s="251"/>
      <c r="BR80" s="228">
        <v>4</v>
      </c>
      <c r="BS80" s="228"/>
      <c r="BT80" s="228"/>
      <c r="BU80" s="228">
        <v>4</v>
      </c>
      <c r="BV80" s="228">
        <v>4</v>
      </c>
      <c r="BW80" s="228">
        <v>4</v>
      </c>
      <c r="BX80" s="228"/>
      <c r="BY80" s="228"/>
      <c r="BZ80" s="252"/>
      <c r="CA80" s="228"/>
      <c r="CB80" s="252"/>
      <c r="CC80" s="252"/>
      <c r="CD80" s="252"/>
      <c r="CE80" s="252"/>
      <c r="CF80" s="252"/>
      <c r="CG80" s="252"/>
      <c r="CH80" s="253"/>
      <c r="CI80" s="253"/>
      <c r="CJ80" s="253"/>
      <c r="CK80" s="253"/>
      <c r="CL80" s="253"/>
      <c r="CM80" s="253"/>
      <c r="CN80" s="254"/>
      <c r="CO80" s="254"/>
      <c r="CP80" s="252"/>
      <c r="CQ80" s="253"/>
      <c r="CR80" s="253"/>
      <c r="CS80" s="253"/>
      <c r="CT80" s="253"/>
      <c r="CU80" s="253"/>
      <c r="CV80" s="253"/>
      <c r="CW80" s="255"/>
      <c r="CX80" s="251"/>
      <c r="CY80" s="228">
        <v>4</v>
      </c>
      <c r="CZ80" s="228">
        <v>4</v>
      </c>
      <c r="DA80" s="228">
        <v>4</v>
      </c>
      <c r="DB80" s="228">
        <v>4</v>
      </c>
      <c r="DC80" s="228">
        <v>4</v>
      </c>
      <c r="DD80" s="228">
        <v>4</v>
      </c>
      <c r="DE80" s="228">
        <v>4</v>
      </c>
      <c r="DF80" s="228">
        <v>4</v>
      </c>
      <c r="DG80" s="252">
        <v>4</v>
      </c>
      <c r="DH80" s="228">
        <v>4</v>
      </c>
      <c r="DI80" s="252">
        <v>4</v>
      </c>
      <c r="DJ80" s="252">
        <v>4</v>
      </c>
      <c r="DK80" s="252">
        <v>4</v>
      </c>
      <c r="DL80" s="252"/>
      <c r="DM80" s="252"/>
      <c r="DN80" s="252"/>
      <c r="DO80" s="253"/>
      <c r="DP80" s="253"/>
      <c r="DQ80" s="253"/>
      <c r="DR80" s="253"/>
      <c r="DS80" s="253"/>
      <c r="DT80" s="253"/>
      <c r="DU80" s="254"/>
      <c r="DV80" s="254"/>
      <c r="DW80" s="252"/>
      <c r="DX80" s="253"/>
      <c r="DY80" s="253"/>
      <c r="DZ80" s="253"/>
      <c r="EA80" s="253"/>
      <c r="EB80" s="253"/>
      <c r="EC80" s="253"/>
      <c r="ED80" s="255"/>
      <c r="EE80" s="251"/>
      <c r="EF80" s="228">
        <v>4</v>
      </c>
      <c r="EG80" s="228">
        <v>4</v>
      </c>
      <c r="EH80" s="228">
        <v>4</v>
      </c>
      <c r="EI80" s="228">
        <v>4</v>
      </c>
      <c r="EJ80" s="228">
        <v>4</v>
      </c>
      <c r="EK80" s="228">
        <v>4</v>
      </c>
      <c r="EL80" s="228">
        <v>4</v>
      </c>
      <c r="EM80" s="228">
        <v>4</v>
      </c>
      <c r="EN80" s="252">
        <v>4</v>
      </c>
      <c r="EO80" s="228"/>
      <c r="EP80" s="252"/>
      <c r="EQ80" s="252"/>
      <c r="ER80" s="252"/>
      <c r="ES80" s="252"/>
      <c r="ET80" s="252"/>
      <c r="EU80" s="252"/>
      <c r="EV80" s="253"/>
      <c r="EW80" s="253"/>
      <c r="EX80" s="253"/>
      <c r="EY80" s="253"/>
      <c r="EZ80" s="253"/>
      <c r="FA80" s="253"/>
      <c r="FB80" s="254"/>
      <c r="FC80" s="254"/>
      <c r="FD80" s="252"/>
      <c r="FE80" s="253"/>
      <c r="FF80" s="253"/>
      <c r="FG80" s="253"/>
      <c r="FH80" s="253"/>
      <c r="FI80" s="253"/>
      <c r="FJ80" s="253"/>
      <c r="FK80" s="255"/>
      <c r="FL80" s="251"/>
      <c r="FM80" s="228">
        <v>4</v>
      </c>
      <c r="FN80" s="228"/>
      <c r="FO80" s="228"/>
      <c r="FP80" s="228">
        <v>4</v>
      </c>
      <c r="FQ80" s="228">
        <v>4</v>
      </c>
      <c r="FR80" s="228">
        <v>4</v>
      </c>
      <c r="FS80" s="228">
        <v>4</v>
      </c>
      <c r="FT80" s="228">
        <v>4</v>
      </c>
      <c r="FU80" s="252">
        <v>4</v>
      </c>
      <c r="FV80" s="228">
        <v>4</v>
      </c>
      <c r="FW80" s="252">
        <v>4</v>
      </c>
      <c r="FX80" s="252">
        <v>4</v>
      </c>
      <c r="FY80" s="252">
        <v>4</v>
      </c>
      <c r="FZ80" s="252">
        <v>4</v>
      </c>
      <c r="GA80" s="252">
        <v>4</v>
      </c>
      <c r="GB80" s="252">
        <v>4</v>
      </c>
      <c r="GC80" s="253">
        <v>4</v>
      </c>
      <c r="GD80" s="253">
        <v>4</v>
      </c>
      <c r="GE80" s="253"/>
      <c r="GF80" s="253"/>
      <c r="GG80" s="253"/>
      <c r="GH80" s="253"/>
      <c r="GI80" s="254"/>
      <c r="GJ80" s="254"/>
      <c r="GK80" s="252"/>
      <c r="GL80" s="253"/>
      <c r="GM80" s="253"/>
      <c r="GN80" s="253"/>
      <c r="GO80" s="253"/>
      <c r="GP80" s="253"/>
      <c r="GQ80" s="253"/>
      <c r="GR80" s="255"/>
      <c r="GS80" s="251"/>
      <c r="GT80" s="228"/>
      <c r="GU80" s="228"/>
      <c r="GV80" s="228"/>
      <c r="GW80" s="228"/>
      <c r="GX80" s="228"/>
      <c r="GY80" s="228"/>
      <c r="GZ80" s="228"/>
      <c r="HA80" s="228"/>
      <c r="HB80" s="252"/>
      <c r="HC80" s="228"/>
      <c r="HD80" s="252"/>
      <c r="HE80" s="252"/>
      <c r="HF80" s="252"/>
      <c r="HG80" s="252"/>
      <c r="HH80" s="252"/>
      <c r="HI80" s="252"/>
      <c r="HJ80" s="253"/>
      <c r="HK80" s="253"/>
      <c r="HL80" s="253"/>
      <c r="HM80" s="253"/>
      <c r="HN80" s="253"/>
      <c r="HO80" s="253"/>
      <c r="HP80" s="254"/>
      <c r="HQ80" s="254"/>
      <c r="HR80" s="252"/>
      <c r="HS80" s="253"/>
      <c r="HT80" s="253"/>
      <c r="HU80" s="253"/>
      <c r="HV80" s="253"/>
      <c r="HW80" s="253"/>
      <c r="HX80" s="253"/>
      <c r="HY80" s="250"/>
      <c r="HZ80" s="251"/>
    </row>
    <row r="81" spans="1:234" ht="15" customHeight="1" thickBot="1">
      <c r="A81" s="436" t="s">
        <v>57</v>
      </c>
      <c r="B81" s="437"/>
      <c r="C81" s="438"/>
      <c r="D81" s="249"/>
      <c r="E81" s="228"/>
      <c r="F81" s="228"/>
      <c r="G81" s="228">
        <v>4</v>
      </c>
      <c r="H81" s="228"/>
      <c r="I81" s="228"/>
      <c r="J81" s="228"/>
      <c r="K81" s="228"/>
      <c r="L81" s="228"/>
      <c r="M81" s="228"/>
      <c r="N81" s="228"/>
      <c r="O81" s="228"/>
      <c r="P81" s="228"/>
      <c r="Q81" s="228"/>
      <c r="R81" s="228"/>
      <c r="S81" s="228"/>
      <c r="T81" s="228"/>
      <c r="U81" s="228"/>
      <c r="V81" s="228"/>
      <c r="W81" s="228"/>
      <c r="X81" s="228"/>
      <c r="Y81" s="228"/>
      <c r="Z81" s="228"/>
      <c r="AA81" s="229"/>
      <c r="AB81" s="250"/>
      <c r="AC81" s="228"/>
      <c r="AD81" s="228"/>
      <c r="AE81" s="228"/>
      <c r="AF81" s="228"/>
      <c r="AG81" s="228"/>
      <c r="AH81" s="228"/>
      <c r="AI81" s="228"/>
      <c r="AJ81" s="256"/>
      <c r="AK81" s="228"/>
      <c r="AL81" s="228"/>
      <c r="AM81" s="228"/>
      <c r="AN81" s="228"/>
      <c r="AO81" s="228"/>
      <c r="AP81" s="228"/>
      <c r="AQ81" s="228"/>
      <c r="AR81" s="228"/>
      <c r="AS81" s="252"/>
      <c r="AT81" s="228"/>
      <c r="AU81" s="252"/>
      <c r="AV81" s="252"/>
      <c r="AW81" s="252"/>
      <c r="AX81" s="252"/>
      <c r="AY81" s="252"/>
      <c r="AZ81" s="252"/>
      <c r="BA81" s="253"/>
      <c r="BB81" s="253"/>
      <c r="BC81" s="253"/>
      <c r="BD81" s="253"/>
      <c r="BE81" s="253"/>
      <c r="BF81" s="253"/>
      <c r="BG81" s="254"/>
      <c r="BH81" s="254"/>
      <c r="BI81" s="252"/>
      <c r="BJ81" s="253"/>
      <c r="BK81" s="253"/>
      <c r="BL81" s="253"/>
      <c r="BM81" s="253"/>
      <c r="BN81" s="253"/>
      <c r="BO81" s="253"/>
      <c r="BP81" s="252"/>
      <c r="BQ81" s="256"/>
      <c r="BR81" s="228"/>
      <c r="BS81" s="228"/>
      <c r="BT81" s="228"/>
      <c r="BU81" s="228"/>
      <c r="BV81" s="228"/>
      <c r="BW81" s="228"/>
      <c r="BX81" s="228"/>
      <c r="BY81" s="228"/>
      <c r="BZ81" s="252"/>
      <c r="CA81" s="228"/>
      <c r="CB81" s="252"/>
      <c r="CC81" s="252"/>
      <c r="CD81" s="252"/>
      <c r="CE81" s="252"/>
      <c r="CF81" s="252"/>
      <c r="CG81" s="252"/>
      <c r="CH81" s="253"/>
      <c r="CI81" s="253"/>
      <c r="CJ81" s="253"/>
      <c r="CK81" s="253"/>
      <c r="CL81" s="253"/>
      <c r="CM81" s="253"/>
      <c r="CN81" s="254"/>
      <c r="CO81" s="254"/>
      <c r="CP81" s="252"/>
      <c r="CQ81" s="253"/>
      <c r="CR81" s="253"/>
      <c r="CS81" s="253"/>
      <c r="CT81" s="253"/>
      <c r="CU81" s="253"/>
      <c r="CV81" s="253"/>
      <c r="CW81" s="252"/>
      <c r="CX81" s="256"/>
      <c r="CY81" s="228"/>
      <c r="CZ81" s="228"/>
      <c r="DA81" s="228"/>
      <c r="DB81" s="228"/>
      <c r="DC81" s="228"/>
      <c r="DD81" s="228"/>
      <c r="DE81" s="228"/>
      <c r="DF81" s="228"/>
      <c r="DG81" s="252"/>
      <c r="DH81" s="228"/>
      <c r="DI81" s="252"/>
      <c r="DJ81" s="252"/>
      <c r="DK81" s="252"/>
      <c r="DL81" s="252"/>
      <c r="DM81" s="252"/>
      <c r="DN81" s="252"/>
      <c r="DO81" s="253"/>
      <c r="DP81" s="253"/>
      <c r="DQ81" s="253"/>
      <c r="DR81" s="253"/>
      <c r="DS81" s="253"/>
      <c r="DT81" s="253"/>
      <c r="DU81" s="254"/>
      <c r="DV81" s="254"/>
      <c r="DW81" s="252"/>
      <c r="DX81" s="253"/>
      <c r="DY81" s="253"/>
      <c r="DZ81" s="253"/>
      <c r="EA81" s="253"/>
      <c r="EB81" s="253"/>
      <c r="EC81" s="253"/>
      <c r="ED81" s="252"/>
      <c r="EE81" s="256"/>
      <c r="EF81" s="228"/>
      <c r="EG81" s="228"/>
      <c r="EH81" s="228"/>
      <c r="EI81" s="228"/>
      <c r="EJ81" s="228"/>
      <c r="EK81" s="228"/>
      <c r="EL81" s="228"/>
      <c r="EM81" s="228"/>
      <c r="EN81" s="252"/>
      <c r="EO81" s="228"/>
      <c r="EP81" s="252"/>
      <c r="EQ81" s="252"/>
      <c r="ER81" s="252"/>
      <c r="ES81" s="252"/>
      <c r="ET81" s="252"/>
      <c r="EU81" s="252"/>
      <c r="EV81" s="253"/>
      <c r="EW81" s="253"/>
      <c r="EX81" s="253"/>
      <c r="EY81" s="253"/>
      <c r="EZ81" s="253"/>
      <c r="FA81" s="253"/>
      <c r="FB81" s="254"/>
      <c r="FC81" s="254"/>
      <c r="FD81" s="252"/>
      <c r="FE81" s="253"/>
      <c r="FF81" s="253"/>
      <c r="FG81" s="253"/>
      <c r="FH81" s="253"/>
      <c r="FI81" s="253"/>
      <c r="FJ81" s="253"/>
      <c r="FK81" s="253"/>
      <c r="FL81" s="256"/>
      <c r="FM81" s="228"/>
      <c r="FN81" s="228"/>
      <c r="FO81" s="228"/>
      <c r="FP81" s="228"/>
      <c r="FQ81" s="228"/>
      <c r="FR81" s="228"/>
      <c r="FS81" s="228"/>
      <c r="FT81" s="228"/>
      <c r="FU81" s="252"/>
      <c r="FV81" s="228"/>
      <c r="FW81" s="252"/>
      <c r="FX81" s="252"/>
      <c r="FY81" s="252"/>
      <c r="FZ81" s="252"/>
      <c r="GA81" s="252"/>
      <c r="GB81" s="252"/>
      <c r="GC81" s="253"/>
      <c r="GD81" s="253"/>
      <c r="GE81" s="253"/>
      <c r="GF81" s="253"/>
      <c r="GG81" s="253"/>
      <c r="GH81" s="253"/>
      <c r="GI81" s="254"/>
      <c r="GJ81" s="254"/>
      <c r="GK81" s="252"/>
      <c r="GL81" s="253"/>
      <c r="GM81" s="253"/>
      <c r="GN81" s="253"/>
      <c r="GO81" s="253"/>
      <c r="GP81" s="253"/>
      <c r="GQ81" s="253"/>
      <c r="GR81" s="253"/>
      <c r="GS81" s="256"/>
      <c r="GT81" s="228"/>
      <c r="GU81" s="228"/>
      <c r="GV81" s="228"/>
      <c r="GW81" s="228"/>
      <c r="GX81" s="228"/>
      <c r="GY81" s="228"/>
      <c r="GZ81" s="228"/>
      <c r="HA81" s="228"/>
      <c r="HB81" s="252"/>
      <c r="HC81" s="228"/>
      <c r="HD81" s="252"/>
      <c r="HE81" s="252"/>
      <c r="HF81" s="252"/>
      <c r="HG81" s="252"/>
      <c r="HH81" s="252"/>
      <c r="HI81" s="252"/>
      <c r="HJ81" s="253"/>
      <c r="HK81" s="253"/>
      <c r="HL81" s="253"/>
      <c r="HM81" s="253"/>
      <c r="HN81" s="253"/>
      <c r="HO81" s="253"/>
      <c r="HP81" s="254"/>
      <c r="HQ81" s="254"/>
      <c r="HR81" s="252"/>
      <c r="HS81" s="253"/>
      <c r="HT81" s="253"/>
      <c r="HU81" s="253"/>
      <c r="HV81" s="253"/>
      <c r="HW81" s="253"/>
      <c r="HX81" s="253"/>
      <c r="HY81" s="253"/>
      <c r="HZ81" s="256"/>
    </row>
    <row r="82" spans="1:234" ht="15" customHeight="1" thickBot="1">
      <c r="A82" s="436" t="s">
        <v>376</v>
      </c>
      <c r="B82" s="437"/>
      <c r="C82" s="438"/>
      <c r="D82" s="134">
        <f>SUM(D81)/D80</f>
        <v>0</v>
      </c>
      <c r="E82" s="109">
        <f t="shared" ref="E82:AI82" si="7">SUM(E81)/E80</f>
        <v>0</v>
      </c>
      <c r="F82" s="109">
        <f t="shared" si="7"/>
        <v>0</v>
      </c>
      <c r="G82" s="109">
        <f t="shared" si="7"/>
        <v>1</v>
      </c>
      <c r="H82" s="109">
        <f t="shared" si="7"/>
        <v>0</v>
      </c>
      <c r="I82" s="109">
        <f t="shared" si="7"/>
        <v>0</v>
      </c>
      <c r="J82" s="109">
        <f t="shared" si="7"/>
        <v>0</v>
      </c>
      <c r="K82" s="109">
        <f t="shared" si="7"/>
        <v>0</v>
      </c>
      <c r="L82" s="109">
        <f t="shared" si="7"/>
        <v>0</v>
      </c>
      <c r="M82" s="109">
        <f t="shared" si="7"/>
        <v>0</v>
      </c>
      <c r="N82" s="109">
        <f t="shared" si="7"/>
        <v>0</v>
      </c>
      <c r="O82" s="109">
        <f t="shared" si="7"/>
        <v>0</v>
      </c>
      <c r="P82" s="109">
        <f t="shared" si="7"/>
        <v>0</v>
      </c>
      <c r="Q82" s="109">
        <f t="shared" si="7"/>
        <v>0</v>
      </c>
      <c r="R82" s="109">
        <f t="shared" si="7"/>
        <v>0</v>
      </c>
      <c r="S82" s="109" t="e">
        <f t="shared" si="7"/>
        <v>#DIV/0!</v>
      </c>
      <c r="T82" s="109" t="e">
        <f t="shared" si="7"/>
        <v>#DIV/0!</v>
      </c>
      <c r="U82" s="109" t="e">
        <f t="shared" si="7"/>
        <v>#DIV/0!</v>
      </c>
      <c r="V82" s="109" t="e">
        <f t="shared" si="7"/>
        <v>#DIV/0!</v>
      </c>
      <c r="W82" s="109" t="e">
        <f t="shared" si="7"/>
        <v>#DIV/0!</v>
      </c>
      <c r="X82" s="109" t="e">
        <f t="shared" si="7"/>
        <v>#DIV/0!</v>
      </c>
      <c r="Y82" s="109" t="e">
        <f t="shared" si="7"/>
        <v>#DIV/0!</v>
      </c>
      <c r="Z82" s="109" t="e">
        <f t="shared" si="7"/>
        <v>#DIV/0!</v>
      </c>
      <c r="AA82" s="112" t="e">
        <f t="shared" si="7"/>
        <v>#DIV/0!</v>
      </c>
      <c r="AB82" s="128" t="e">
        <f t="shared" si="7"/>
        <v>#DIV/0!</v>
      </c>
      <c r="AC82" s="109" t="e">
        <f t="shared" si="7"/>
        <v>#DIV/0!</v>
      </c>
      <c r="AD82" s="109" t="e">
        <f t="shared" si="7"/>
        <v>#DIV/0!</v>
      </c>
      <c r="AE82" s="109" t="e">
        <f t="shared" si="7"/>
        <v>#DIV/0!</v>
      </c>
      <c r="AF82" s="109" t="e">
        <f t="shared" si="7"/>
        <v>#DIV/0!</v>
      </c>
      <c r="AG82" s="109" t="e">
        <f t="shared" si="7"/>
        <v>#DIV/0!</v>
      </c>
      <c r="AH82" s="109" t="e">
        <f t="shared" si="7"/>
        <v>#DIV/0!</v>
      </c>
      <c r="AI82" s="109" t="e">
        <f t="shared" si="7"/>
        <v>#DIV/0!</v>
      </c>
      <c r="AJ82" s="60"/>
      <c r="AK82" s="109" t="e">
        <f>SUM(AK81/AK80)</f>
        <v>#DIV/0!</v>
      </c>
      <c r="AL82" s="109" t="e">
        <f t="shared" ref="AL82:BP82" si="8">SUM(AL81/AL80)</f>
        <v>#DIV/0!</v>
      </c>
      <c r="AM82" s="109" t="e">
        <f t="shared" si="8"/>
        <v>#DIV/0!</v>
      </c>
      <c r="AN82" s="109">
        <f t="shared" si="8"/>
        <v>0</v>
      </c>
      <c r="AO82" s="109">
        <f t="shared" si="8"/>
        <v>0</v>
      </c>
      <c r="AP82" s="109">
        <f t="shared" si="8"/>
        <v>0</v>
      </c>
      <c r="AQ82" s="109">
        <f t="shared" si="8"/>
        <v>0</v>
      </c>
      <c r="AR82" s="109">
        <f t="shared" si="8"/>
        <v>0</v>
      </c>
      <c r="AS82" s="109">
        <f t="shared" si="8"/>
        <v>0</v>
      </c>
      <c r="AT82" s="109">
        <f t="shared" si="8"/>
        <v>0</v>
      </c>
      <c r="AU82" s="109">
        <f t="shared" si="8"/>
        <v>0</v>
      </c>
      <c r="AV82" s="109">
        <f t="shared" si="8"/>
        <v>0</v>
      </c>
      <c r="AW82" s="109">
        <f t="shared" si="8"/>
        <v>0</v>
      </c>
      <c r="AX82" s="109">
        <f t="shared" si="8"/>
        <v>0</v>
      </c>
      <c r="AY82" s="109">
        <f t="shared" si="8"/>
        <v>0</v>
      </c>
      <c r="AZ82" s="109">
        <f t="shared" si="8"/>
        <v>0</v>
      </c>
      <c r="BA82" s="109">
        <f t="shared" si="8"/>
        <v>0</v>
      </c>
      <c r="BB82" s="109">
        <f t="shared" si="8"/>
        <v>0</v>
      </c>
      <c r="BC82" s="109">
        <f t="shared" si="8"/>
        <v>0</v>
      </c>
      <c r="BD82" s="109">
        <f t="shared" si="8"/>
        <v>0</v>
      </c>
      <c r="BE82" s="109">
        <f t="shared" si="8"/>
        <v>0</v>
      </c>
      <c r="BF82" s="109">
        <f t="shared" si="8"/>
        <v>0</v>
      </c>
      <c r="BG82" s="109">
        <f t="shared" si="8"/>
        <v>0</v>
      </c>
      <c r="BH82" s="109">
        <f t="shared" si="8"/>
        <v>0</v>
      </c>
      <c r="BI82" s="109" t="e">
        <f t="shared" si="8"/>
        <v>#DIV/0!</v>
      </c>
      <c r="BJ82" s="109" t="e">
        <f t="shared" si="8"/>
        <v>#DIV/0!</v>
      </c>
      <c r="BK82" s="109" t="e">
        <f t="shared" si="8"/>
        <v>#DIV/0!</v>
      </c>
      <c r="BL82" s="109" t="e">
        <f t="shared" si="8"/>
        <v>#DIV/0!</v>
      </c>
      <c r="BM82" s="109" t="e">
        <f t="shared" si="8"/>
        <v>#DIV/0!</v>
      </c>
      <c r="BN82" s="109" t="e">
        <f t="shared" si="8"/>
        <v>#DIV/0!</v>
      </c>
      <c r="BO82" s="109" t="e">
        <f t="shared" si="8"/>
        <v>#DIV/0!</v>
      </c>
      <c r="BP82" s="109" t="e">
        <f t="shared" si="8"/>
        <v>#DIV/0!</v>
      </c>
      <c r="BQ82" s="60"/>
      <c r="BR82" s="109">
        <f t="shared" ref="BR82:CW82" si="9">SUM(BR81/BR80)</f>
        <v>0</v>
      </c>
      <c r="BS82" s="109" t="e">
        <f t="shared" si="9"/>
        <v>#DIV/0!</v>
      </c>
      <c r="BT82" s="109" t="e">
        <f t="shared" si="9"/>
        <v>#DIV/0!</v>
      </c>
      <c r="BU82" s="109">
        <f t="shared" si="9"/>
        <v>0</v>
      </c>
      <c r="BV82" s="109">
        <f t="shared" si="9"/>
        <v>0</v>
      </c>
      <c r="BW82" s="109">
        <f t="shared" si="9"/>
        <v>0</v>
      </c>
      <c r="BX82" s="109" t="e">
        <f t="shared" si="9"/>
        <v>#DIV/0!</v>
      </c>
      <c r="BY82" s="109" t="e">
        <f t="shared" si="9"/>
        <v>#DIV/0!</v>
      </c>
      <c r="BZ82" s="109" t="e">
        <f t="shared" si="9"/>
        <v>#DIV/0!</v>
      </c>
      <c r="CA82" s="109" t="e">
        <f t="shared" si="9"/>
        <v>#DIV/0!</v>
      </c>
      <c r="CB82" s="109" t="e">
        <f t="shared" si="9"/>
        <v>#DIV/0!</v>
      </c>
      <c r="CC82" s="109" t="e">
        <f t="shared" si="9"/>
        <v>#DIV/0!</v>
      </c>
      <c r="CD82" s="109" t="e">
        <f t="shared" si="9"/>
        <v>#DIV/0!</v>
      </c>
      <c r="CE82" s="109" t="e">
        <f t="shared" si="9"/>
        <v>#DIV/0!</v>
      </c>
      <c r="CF82" s="109" t="e">
        <f t="shared" si="9"/>
        <v>#DIV/0!</v>
      </c>
      <c r="CG82" s="109" t="e">
        <f t="shared" si="9"/>
        <v>#DIV/0!</v>
      </c>
      <c r="CH82" s="109" t="e">
        <f t="shared" si="9"/>
        <v>#DIV/0!</v>
      </c>
      <c r="CI82" s="109" t="e">
        <f t="shared" si="9"/>
        <v>#DIV/0!</v>
      </c>
      <c r="CJ82" s="109" t="e">
        <f t="shared" si="9"/>
        <v>#DIV/0!</v>
      </c>
      <c r="CK82" s="109" t="e">
        <f t="shared" si="9"/>
        <v>#DIV/0!</v>
      </c>
      <c r="CL82" s="109" t="e">
        <f t="shared" si="9"/>
        <v>#DIV/0!</v>
      </c>
      <c r="CM82" s="109" t="e">
        <f t="shared" si="9"/>
        <v>#DIV/0!</v>
      </c>
      <c r="CN82" s="109" t="e">
        <f t="shared" si="9"/>
        <v>#DIV/0!</v>
      </c>
      <c r="CO82" s="109" t="e">
        <f t="shared" si="9"/>
        <v>#DIV/0!</v>
      </c>
      <c r="CP82" s="109" t="e">
        <f t="shared" si="9"/>
        <v>#DIV/0!</v>
      </c>
      <c r="CQ82" s="109" t="e">
        <f t="shared" si="9"/>
        <v>#DIV/0!</v>
      </c>
      <c r="CR82" s="109" t="e">
        <f t="shared" si="9"/>
        <v>#DIV/0!</v>
      </c>
      <c r="CS82" s="109" t="e">
        <f t="shared" si="9"/>
        <v>#DIV/0!</v>
      </c>
      <c r="CT82" s="109" t="e">
        <f t="shared" si="9"/>
        <v>#DIV/0!</v>
      </c>
      <c r="CU82" s="109" t="e">
        <f t="shared" si="9"/>
        <v>#DIV/0!</v>
      </c>
      <c r="CV82" s="109" t="e">
        <f t="shared" si="9"/>
        <v>#DIV/0!</v>
      </c>
      <c r="CW82" s="128" t="e">
        <f t="shared" si="9"/>
        <v>#DIV/0!</v>
      </c>
      <c r="CX82" s="60"/>
      <c r="CY82" s="109">
        <f t="shared" ref="CY82:ED82" si="10">SUM(CY81/CY80)</f>
        <v>0</v>
      </c>
      <c r="CZ82" s="109">
        <f t="shared" si="10"/>
        <v>0</v>
      </c>
      <c r="DA82" s="109">
        <f t="shared" si="10"/>
        <v>0</v>
      </c>
      <c r="DB82" s="109">
        <f t="shared" si="10"/>
        <v>0</v>
      </c>
      <c r="DC82" s="109">
        <f t="shared" si="10"/>
        <v>0</v>
      </c>
      <c r="DD82" s="109">
        <f t="shared" si="10"/>
        <v>0</v>
      </c>
      <c r="DE82" s="109">
        <f t="shared" si="10"/>
        <v>0</v>
      </c>
      <c r="DF82" s="109">
        <f t="shared" si="10"/>
        <v>0</v>
      </c>
      <c r="DG82" s="109">
        <f t="shared" si="10"/>
        <v>0</v>
      </c>
      <c r="DH82" s="109">
        <f t="shared" si="10"/>
        <v>0</v>
      </c>
      <c r="DI82" s="109">
        <f t="shared" si="10"/>
        <v>0</v>
      </c>
      <c r="DJ82" s="109">
        <f t="shared" si="10"/>
        <v>0</v>
      </c>
      <c r="DK82" s="109">
        <f t="shared" si="10"/>
        <v>0</v>
      </c>
      <c r="DL82" s="109" t="e">
        <f t="shared" si="10"/>
        <v>#DIV/0!</v>
      </c>
      <c r="DM82" s="109" t="e">
        <f t="shared" si="10"/>
        <v>#DIV/0!</v>
      </c>
      <c r="DN82" s="109" t="e">
        <f t="shared" si="10"/>
        <v>#DIV/0!</v>
      </c>
      <c r="DO82" s="109" t="e">
        <f t="shared" si="10"/>
        <v>#DIV/0!</v>
      </c>
      <c r="DP82" s="109" t="e">
        <f t="shared" si="10"/>
        <v>#DIV/0!</v>
      </c>
      <c r="DQ82" s="109" t="e">
        <f t="shared" si="10"/>
        <v>#DIV/0!</v>
      </c>
      <c r="DR82" s="109" t="e">
        <f t="shared" si="10"/>
        <v>#DIV/0!</v>
      </c>
      <c r="DS82" s="109" t="e">
        <f t="shared" si="10"/>
        <v>#DIV/0!</v>
      </c>
      <c r="DT82" s="109" t="e">
        <f t="shared" si="10"/>
        <v>#DIV/0!</v>
      </c>
      <c r="DU82" s="109" t="e">
        <f t="shared" si="10"/>
        <v>#DIV/0!</v>
      </c>
      <c r="DV82" s="109" t="e">
        <f t="shared" si="10"/>
        <v>#DIV/0!</v>
      </c>
      <c r="DW82" s="109" t="e">
        <f t="shared" si="10"/>
        <v>#DIV/0!</v>
      </c>
      <c r="DX82" s="109" t="e">
        <f t="shared" si="10"/>
        <v>#DIV/0!</v>
      </c>
      <c r="DY82" s="109" t="e">
        <f t="shared" si="10"/>
        <v>#DIV/0!</v>
      </c>
      <c r="DZ82" s="109" t="e">
        <f t="shared" si="10"/>
        <v>#DIV/0!</v>
      </c>
      <c r="EA82" s="109" t="e">
        <f t="shared" si="10"/>
        <v>#DIV/0!</v>
      </c>
      <c r="EB82" s="109" t="e">
        <f t="shared" si="10"/>
        <v>#DIV/0!</v>
      </c>
      <c r="EC82" s="109" t="e">
        <f t="shared" si="10"/>
        <v>#DIV/0!</v>
      </c>
      <c r="ED82" s="128" t="e">
        <f t="shared" si="10"/>
        <v>#DIV/0!</v>
      </c>
      <c r="EE82" s="60"/>
      <c r="EF82" s="40">
        <f t="shared" ref="EF82:FK82" si="11">SUM(EF81/EF80)</f>
        <v>0</v>
      </c>
      <c r="EG82" s="40">
        <f t="shared" si="11"/>
        <v>0</v>
      </c>
      <c r="EH82" s="40">
        <f t="shared" si="11"/>
        <v>0</v>
      </c>
      <c r="EI82" s="40">
        <f t="shared" si="11"/>
        <v>0</v>
      </c>
      <c r="EJ82" s="40">
        <f t="shared" si="11"/>
        <v>0</v>
      </c>
      <c r="EK82" s="40">
        <f t="shared" si="11"/>
        <v>0</v>
      </c>
      <c r="EL82" s="40">
        <f t="shared" si="11"/>
        <v>0</v>
      </c>
      <c r="EM82" s="40">
        <f t="shared" si="11"/>
        <v>0</v>
      </c>
      <c r="EN82" s="41">
        <f t="shared" si="11"/>
        <v>0</v>
      </c>
      <c r="EO82" s="40" t="e">
        <f t="shared" si="11"/>
        <v>#DIV/0!</v>
      </c>
      <c r="EP82" s="41" t="e">
        <f t="shared" si="11"/>
        <v>#DIV/0!</v>
      </c>
      <c r="EQ82" s="41" t="e">
        <f t="shared" si="11"/>
        <v>#DIV/0!</v>
      </c>
      <c r="ER82" s="41" t="e">
        <f t="shared" si="11"/>
        <v>#DIV/0!</v>
      </c>
      <c r="ES82" s="41" t="e">
        <f t="shared" si="11"/>
        <v>#DIV/0!</v>
      </c>
      <c r="ET82" s="41" t="e">
        <f t="shared" si="11"/>
        <v>#DIV/0!</v>
      </c>
      <c r="EU82" s="41" t="e">
        <f t="shared" si="11"/>
        <v>#DIV/0!</v>
      </c>
      <c r="EV82" s="42" t="e">
        <f t="shared" si="11"/>
        <v>#DIV/0!</v>
      </c>
      <c r="EW82" s="42" t="e">
        <f t="shared" si="11"/>
        <v>#DIV/0!</v>
      </c>
      <c r="EX82" s="42" t="e">
        <f t="shared" si="11"/>
        <v>#DIV/0!</v>
      </c>
      <c r="EY82" s="42" t="e">
        <f t="shared" si="11"/>
        <v>#DIV/0!</v>
      </c>
      <c r="EZ82" s="42" t="e">
        <f t="shared" si="11"/>
        <v>#DIV/0!</v>
      </c>
      <c r="FA82" s="42" t="e">
        <f t="shared" si="11"/>
        <v>#DIV/0!</v>
      </c>
      <c r="FB82" s="49" t="e">
        <f t="shared" si="11"/>
        <v>#DIV/0!</v>
      </c>
      <c r="FC82" s="49" t="e">
        <f t="shared" si="11"/>
        <v>#DIV/0!</v>
      </c>
      <c r="FD82" s="41" t="e">
        <f t="shared" si="11"/>
        <v>#DIV/0!</v>
      </c>
      <c r="FE82" s="42" t="e">
        <f t="shared" si="11"/>
        <v>#DIV/0!</v>
      </c>
      <c r="FF82" s="42" t="e">
        <f t="shared" si="11"/>
        <v>#DIV/0!</v>
      </c>
      <c r="FG82" s="42" t="e">
        <f t="shared" si="11"/>
        <v>#DIV/0!</v>
      </c>
      <c r="FH82" s="42" t="e">
        <f t="shared" si="11"/>
        <v>#DIV/0!</v>
      </c>
      <c r="FI82" s="42" t="e">
        <f t="shared" si="11"/>
        <v>#DIV/0!</v>
      </c>
      <c r="FJ82" s="42" t="e">
        <f t="shared" si="11"/>
        <v>#DIV/0!</v>
      </c>
      <c r="FK82" s="42" t="e">
        <f t="shared" si="11"/>
        <v>#DIV/0!</v>
      </c>
      <c r="FL82" s="60"/>
      <c r="FM82" s="40">
        <f t="shared" ref="FM82:GR82" si="12">SUM(FM81/FM80)</f>
        <v>0</v>
      </c>
      <c r="FN82" s="40" t="e">
        <f t="shared" si="12"/>
        <v>#DIV/0!</v>
      </c>
      <c r="FO82" s="40" t="e">
        <f t="shared" si="12"/>
        <v>#DIV/0!</v>
      </c>
      <c r="FP82" s="40">
        <f t="shared" si="12"/>
        <v>0</v>
      </c>
      <c r="FQ82" s="40">
        <f t="shared" si="12"/>
        <v>0</v>
      </c>
      <c r="FR82" s="40">
        <f t="shared" si="12"/>
        <v>0</v>
      </c>
      <c r="FS82" s="40">
        <f t="shared" si="12"/>
        <v>0</v>
      </c>
      <c r="FT82" s="40">
        <f t="shared" si="12"/>
        <v>0</v>
      </c>
      <c r="FU82" s="41">
        <f t="shared" si="12"/>
        <v>0</v>
      </c>
      <c r="FV82" s="40">
        <f t="shared" si="12"/>
        <v>0</v>
      </c>
      <c r="FW82" s="41">
        <f t="shared" si="12"/>
        <v>0</v>
      </c>
      <c r="FX82" s="41">
        <f t="shared" si="12"/>
        <v>0</v>
      </c>
      <c r="FY82" s="41">
        <f t="shared" si="12"/>
        <v>0</v>
      </c>
      <c r="FZ82" s="41">
        <f t="shared" si="12"/>
        <v>0</v>
      </c>
      <c r="GA82" s="41">
        <f t="shared" si="12"/>
        <v>0</v>
      </c>
      <c r="GB82" s="41">
        <f t="shared" si="12"/>
        <v>0</v>
      </c>
      <c r="GC82" s="42">
        <f t="shared" si="12"/>
        <v>0</v>
      </c>
      <c r="GD82" s="42">
        <f t="shared" si="12"/>
        <v>0</v>
      </c>
      <c r="GE82" s="42" t="e">
        <f t="shared" si="12"/>
        <v>#DIV/0!</v>
      </c>
      <c r="GF82" s="42" t="e">
        <f t="shared" si="12"/>
        <v>#DIV/0!</v>
      </c>
      <c r="GG82" s="42" t="e">
        <f t="shared" si="12"/>
        <v>#DIV/0!</v>
      </c>
      <c r="GH82" s="42" t="e">
        <f t="shared" si="12"/>
        <v>#DIV/0!</v>
      </c>
      <c r="GI82" s="49" t="e">
        <f t="shared" si="12"/>
        <v>#DIV/0!</v>
      </c>
      <c r="GJ82" s="49" t="e">
        <f t="shared" si="12"/>
        <v>#DIV/0!</v>
      </c>
      <c r="GK82" s="41" t="e">
        <f t="shared" si="12"/>
        <v>#DIV/0!</v>
      </c>
      <c r="GL82" s="42" t="e">
        <f t="shared" si="12"/>
        <v>#DIV/0!</v>
      </c>
      <c r="GM82" s="42" t="e">
        <f t="shared" si="12"/>
        <v>#DIV/0!</v>
      </c>
      <c r="GN82" s="42" t="e">
        <f t="shared" si="12"/>
        <v>#DIV/0!</v>
      </c>
      <c r="GO82" s="42" t="e">
        <f t="shared" si="12"/>
        <v>#DIV/0!</v>
      </c>
      <c r="GP82" s="42" t="e">
        <f t="shared" si="12"/>
        <v>#DIV/0!</v>
      </c>
      <c r="GQ82" s="42" t="e">
        <f t="shared" si="12"/>
        <v>#DIV/0!</v>
      </c>
      <c r="GR82" s="42" t="e">
        <f t="shared" si="12"/>
        <v>#DIV/0!</v>
      </c>
      <c r="GS82" s="60"/>
      <c r="GT82" s="40" t="e">
        <f t="shared" ref="GT82:HY82" si="13">SUM(GT81/GT80)</f>
        <v>#DIV/0!</v>
      </c>
      <c r="GU82" s="40" t="e">
        <f t="shared" si="13"/>
        <v>#DIV/0!</v>
      </c>
      <c r="GV82" s="40" t="e">
        <f t="shared" si="13"/>
        <v>#DIV/0!</v>
      </c>
      <c r="GW82" s="40" t="e">
        <f t="shared" si="13"/>
        <v>#DIV/0!</v>
      </c>
      <c r="GX82" s="40" t="e">
        <f t="shared" si="13"/>
        <v>#DIV/0!</v>
      </c>
      <c r="GY82" s="40" t="e">
        <f t="shared" si="13"/>
        <v>#DIV/0!</v>
      </c>
      <c r="GZ82" s="40" t="e">
        <f t="shared" si="13"/>
        <v>#DIV/0!</v>
      </c>
      <c r="HA82" s="40" t="e">
        <f t="shared" si="13"/>
        <v>#DIV/0!</v>
      </c>
      <c r="HB82" s="41" t="e">
        <f t="shared" si="13"/>
        <v>#DIV/0!</v>
      </c>
      <c r="HC82" s="40" t="e">
        <f t="shared" si="13"/>
        <v>#DIV/0!</v>
      </c>
      <c r="HD82" s="41" t="e">
        <f t="shared" si="13"/>
        <v>#DIV/0!</v>
      </c>
      <c r="HE82" s="41" t="e">
        <f t="shared" si="13"/>
        <v>#DIV/0!</v>
      </c>
      <c r="HF82" s="41" t="e">
        <f t="shared" si="13"/>
        <v>#DIV/0!</v>
      </c>
      <c r="HG82" s="41" t="e">
        <f t="shared" si="13"/>
        <v>#DIV/0!</v>
      </c>
      <c r="HH82" s="41" t="e">
        <f t="shared" si="13"/>
        <v>#DIV/0!</v>
      </c>
      <c r="HI82" s="41" t="e">
        <f t="shared" si="13"/>
        <v>#DIV/0!</v>
      </c>
      <c r="HJ82" s="42" t="e">
        <f t="shared" si="13"/>
        <v>#DIV/0!</v>
      </c>
      <c r="HK82" s="42" t="e">
        <f t="shared" si="13"/>
        <v>#DIV/0!</v>
      </c>
      <c r="HL82" s="42" t="e">
        <f t="shared" si="13"/>
        <v>#DIV/0!</v>
      </c>
      <c r="HM82" s="42" t="e">
        <f t="shared" si="13"/>
        <v>#DIV/0!</v>
      </c>
      <c r="HN82" s="42" t="e">
        <f t="shared" si="13"/>
        <v>#DIV/0!</v>
      </c>
      <c r="HO82" s="42" t="e">
        <f t="shared" si="13"/>
        <v>#DIV/0!</v>
      </c>
      <c r="HP82" s="49" t="e">
        <f t="shared" si="13"/>
        <v>#DIV/0!</v>
      </c>
      <c r="HQ82" s="49" t="e">
        <f t="shared" si="13"/>
        <v>#DIV/0!</v>
      </c>
      <c r="HR82" s="41" t="e">
        <f t="shared" si="13"/>
        <v>#DIV/0!</v>
      </c>
      <c r="HS82" s="42" t="e">
        <f t="shared" si="13"/>
        <v>#DIV/0!</v>
      </c>
      <c r="HT82" s="42" t="e">
        <f t="shared" si="13"/>
        <v>#DIV/0!</v>
      </c>
      <c r="HU82" s="42" t="e">
        <f t="shared" si="13"/>
        <v>#DIV/0!</v>
      </c>
      <c r="HV82" s="42" t="e">
        <f t="shared" si="13"/>
        <v>#DIV/0!</v>
      </c>
      <c r="HW82" s="42" t="e">
        <f t="shared" si="13"/>
        <v>#DIV/0!</v>
      </c>
      <c r="HX82" s="42" t="e">
        <f t="shared" si="13"/>
        <v>#DIV/0!</v>
      </c>
      <c r="HY82" s="42" t="e">
        <f t="shared" si="13"/>
        <v>#DIV/0!</v>
      </c>
      <c r="HZ82" s="60"/>
    </row>
  </sheetData>
  <customSheetViews>
    <customSheetView guid="{40F3301A-350B-4C91-8A86-FCF6B8B00353}" scale="50" showPageBreaks="1" showGridLines="0" view="pageBreakPreview" topLeftCell="A38">
      <selection activeCell="G43" sqref="G43:AI43"/>
      <colBreaks count="6" manualBreakCount="6">
        <brk id="36" max="1048575" man="1"/>
        <brk id="69" max="1048575" man="1"/>
        <brk id="102" max="1048575" man="1"/>
        <brk id="135" max="1048575" man="1"/>
        <brk id="168" max="1048575" man="1"/>
        <brk id="201" max="1048575" man="1"/>
      </colBreaks>
      <pageMargins left="0.70866141732283472" right="0.70866141732283472" top="0.74803149606299213" bottom="0.74803149606299213" header="0.31496062992125984" footer="0.31496062992125984"/>
      <pageSetup paperSize="8" scale="13" fitToWidth="2" fitToHeight="2" orientation="landscape" r:id="rId1"/>
      <headerFooter alignWithMargins="0"/>
    </customSheetView>
    <customSheetView guid="{602C46CA-75E7-4764-8EAC-8D1F7A92EF25}" scale="50" showPageBreaks="1" showGridLines="0" view="pageBreakPreview" topLeftCell="A38">
      <selection activeCell="G43" sqref="G43:AI43"/>
      <colBreaks count="6" manualBreakCount="6">
        <brk id="36" max="1048575" man="1"/>
        <brk id="69" max="1048575" man="1"/>
        <brk id="102" max="1048575" man="1"/>
        <brk id="135" max="1048575" man="1"/>
        <brk id="168" max="1048575" man="1"/>
        <brk id="201" max="1048575" man="1"/>
      </colBreaks>
      <pageMargins left="0.70866141732283472" right="0.70866141732283472" top="0.74803149606299213" bottom="0.74803149606299213" header="0.31496062992125984" footer="0.31496062992125984"/>
      <pageSetup paperSize="8" scale="13" fitToWidth="2" fitToHeight="2" orientation="landscape" r:id="rId2"/>
      <headerFooter alignWithMargins="0"/>
    </customSheetView>
    <customSheetView guid="{ABDB51C7-6D08-40F7-B6BE-16703804264F}" scale="50" showPageBreaks="1" showGridLines="0" view="pageBreakPreview" showRuler="0">
      <selection activeCell="A4" sqref="A4:IV4"/>
      <colBreaks count="6" manualBreakCount="6">
        <brk id="36" max="1048575" man="1"/>
        <brk id="69" max="1048575" man="1"/>
        <brk id="102" max="1048575" man="1"/>
        <brk id="135" max="1048575" man="1"/>
        <brk id="168" max="1048575" man="1"/>
        <brk id="201" max="1048575" man="1"/>
      </colBreaks>
      <pageMargins left="0.70866141732283472" right="0.70866141732283472" top="0.74803149606299213" bottom="0.74803149606299213" header="0.31496062992125984" footer="0.31496062992125984"/>
      <pageSetup paperSize="8" scale="13" fitToWidth="2" fitToHeight="2" orientation="landscape" r:id="rId3"/>
      <headerFooter alignWithMargins="0"/>
    </customSheetView>
    <customSheetView guid="{7C8FB8B5-5EBC-470F-90AF-3696B4743E7A}" scale="50" showPageBreaks="1" showGridLines="0" view="pageBreakPreview" topLeftCell="A38">
      <selection activeCell="G43" sqref="G43:AI43"/>
      <colBreaks count="6" manualBreakCount="6">
        <brk id="36" max="1048575" man="1"/>
        <brk id="69" max="1048575" man="1"/>
        <brk id="102" max="1048575" man="1"/>
        <brk id="135" max="1048575" man="1"/>
        <brk id="168" max="1048575" man="1"/>
        <brk id="201" max="1048575" man="1"/>
      </colBreaks>
      <pageMargins left="0.70866141732283472" right="0.70866141732283472" top="0.74803149606299213" bottom="0.74803149606299213" header="0.31496062992125984" footer="0.31496062992125984"/>
      <pageSetup paperSize="8" scale="13" fitToWidth="2" fitToHeight="2" orientation="landscape" r:id="rId4"/>
      <headerFooter alignWithMargins="0"/>
    </customSheetView>
    <customSheetView guid="{D8208DDB-97EB-4DC8-81A4-48BA925EBC49}" scale="50" showPageBreaks="1" showGridLines="0" view="pageBreakPreview" topLeftCell="A38">
      <selection activeCell="G43" sqref="G43:AI43"/>
      <colBreaks count="6" manualBreakCount="6">
        <brk id="36" max="1048575" man="1"/>
        <brk id="69" max="1048575" man="1"/>
        <brk id="102" max="1048575" man="1"/>
        <brk id="135" max="1048575" man="1"/>
        <brk id="168" max="1048575" man="1"/>
        <brk id="201" max="1048575" man="1"/>
      </colBreaks>
      <pageMargins left="0.70866141732283472" right="0.70866141732283472" top="0.74803149606299213" bottom="0.74803149606299213" header="0.31496062992125984" footer="0.31496062992125984"/>
      <pageSetup paperSize="8" scale="13" fitToWidth="2" fitToHeight="2" orientation="landscape" r:id="rId5"/>
      <headerFooter alignWithMargins="0"/>
    </customSheetView>
    <customSheetView guid="{9F1F7529-1FF0-4D82-9EDA-00729703BE2B}" scale="50" showPageBreaks="1" showGridLines="0" view="pageBreakPreview" topLeftCell="A38">
      <selection activeCell="G43" sqref="G43:AI43"/>
      <colBreaks count="6" manualBreakCount="6">
        <brk id="36" max="1048575" man="1"/>
        <brk id="69" max="1048575" man="1"/>
        <brk id="102" max="1048575" man="1"/>
        <brk id="135" max="1048575" man="1"/>
        <brk id="168" max="1048575" man="1"/>
        <brk id="201" max="1048575" man="1"/>
      </colBreaks>
      <pageMargins left="0.70866141732283472" right="0.70866141732283472" top="0.74803149606299213" bottom="0.74803149606299213" header="0.31496062992125984" footer="0.31496062992125984"/>
      <pageSetup paperSize="8" scale="13" fitToWidth="2" fitToHeight="2" orientation="landscape" r:id="rId6"/>
      <headerFooter alignWithMargins="0"/>
    </customSheetView>
    <customSheetView guid="{85DFE0C7-CF8F-4462-85BC-B49059D30F73}" scale="50" showPageBreaks="1" showGridLines="0" view="pageBreakPreview" topLeftCell="A6">
      <selection activeCell="C13" sqref="C13:C14"/>
      <colBreaks count="6" manualBreakCount="6">
        <brk id="36" max="1048575" man="1"/>
        <brk id="69" max="1048575" man="1"/>
        <brk id="102" max="1048575" man="1"/>
        <brk id="135" max="1048575" man="1"/>
        <brk id="168" max="1048575" man="1"/>
        <brk id="201" max="1048575" man="1"/>
      </colBreaks>
      <pageMargins left="0.70866141732283472" right="0.70866141732283472" top="0.74803149606299213" bottom="0.74803149606299213" header="0.31496062992125984" footer="0.31496062992125984"/>
      <pageSetup paperSize="8" scale="13" fitToWidth="2" fitToHeight="2" orientation="landscape" r:id="rId7"/>
      <headerFooter alignWithMargins="0"/>
    </customSheetView>
  </customSheetViews>
  <mergeCells count="307">
    <mergeCell ref="A14:B14"/>
    <mergeCell ref="AC19:AD19"/>
    <mergeCell ref="AF19:AG19"/>
    <mergeCell ref="H19:I19"/>
    <mergeCell ref="Z19:AA19"/>
    <mergeCell ref="T19:U19"/>
    <mergeCell ref="Q19:R19"/>
    <mergeCell ref="K19:L19"/>
    <mergeCell ref="E19:F19"/>
    <mergeCell ref="A2:C2"/>
    <mergeCell ref="A3:B3"/>
    <mergeCell ref="A4:B4"/>
    <mergeCell ref="A6:B6"/>
    <mergeCell ref="D7:AJ14"/>
    <mergeCell ref="AL16:AM16"/>
    <mergeCell ref="AO16:BQ16"/>
    <mergeCell ref="AL19:AM19"/>
    <mergeCell ref="AO19:AP19"/>
    <mergeCell ref="AR19:AS19"/>
    <mergeCell ref="AU19:AV19"/>
    <mergeCell ref="AK1:BQ6"/>
    <mergeCell ref="A10:B10"/>
    <mergeCell ref="A11:B11"/>
    <mergeCell ref="A12:B12"/>
    <mergeCell ref="A7:B7"/>
    <mergeCell ref="A5:B5"/>
    <mergeCell ref="A1:C1"/>
    <mergeCell ref="E16:F16"/>
    <mergeCell ref="A19:C19"/>
    <mergeCell ref="A18:C18"/>
    <mergeCell ref="A17:C17"/>
    <mergeCell ref="D1:AJ6"/>
    <mergeCell ref="W19:X19"/>
    <mergeCell ref="BG19:BH19"/>
    <mergeCell ref="BP19:BQ19"/>
    <mergeCell ref="BM19:BN19"/>
    <mergeCell ref="CK19:CL19"/>
    <mergeCell ref="CH19:CI19"/>
    <mergeCell ref="BI20:BK20"/>
    <mergeCell ref="BU20:BW20"/>
    <mergeCell ref="BR20:BT20"/>
    <mergeCell ref="AN25:BH25"/>
    <mergeCell ref="AN20:AP20"/>
    <mergeCell ref="BJ19:BK19"/>
    <mergeCell ref="AX19:AY19"/>
    <mergeCell ref="BA19:BB19"/>
    <mergeCell ref="BD19:BE19"/>
    <mergeCell ref="BS16:BT16"/>
    <mergeCell ref="BV16:CX16"/>
    <mergeCell ref="BS19:BT19"/>
    <mergeCell ref="BV19:BW19"/>
    <mergeCell ref="BY19:BZ19"/>
    <mergeCell ref="CB19:CC19"/>
    <mergeCell ref="CN19:CO19"/>
    <mergeCell ref="CW19:CX19"/>
    <mergeCell ref="CS20:CU20"/>
    <mergeCell ref="CP20:CR20"/>
    <mergeCell ref="CD20:CF20"/>
    <mergeCell ref="CE19:CF19"/>
    <mergeCell ref="CT19:CU19"/>
    <mergeCell ref="CQ19:CR19"/>
    <mergeCell ref="CV20:CX20"/>
    <mergeCell ref="AK20:AM20"/>
    <mergeCell ref="CA20:CC20"/>
    <mergeCell ref="CG20:CI20"/>
    <mergeCell ref="CJ20:CL20"/>
    <mergeCell ref="CM20:CO20"/>
    <mergeCell ref="BR24:CX24"/>
    <mergeCell ref="BX20:BZ20"/>
    <mergeCell ref="BU27:CO27"/>
    <mergeCell ref="BU29:CO29"/>
    <mergeCell ref="BR28:CX28"/>
    <mergeCell ref="AK26:BQ26"/>
    <mergeCell ref="BR26:CX26"/>
    <mergeCell ref="AN29:BH29"/>
    <mergeCell ref="BU25:CO25"/>
    <mergeCell ref="DI19:DJ19"/>
    <mergeCell ref="DL19:DM19"/>
    <mergeCell ref="EA19:EB19"/>
    <mergeCell ref="DU19:DV19"/>
    <mergeCell ref="DO19:DP19"/>
    <mergeCell ref="CZ16:DA16"/>
    <mergeCell ref="DX19:DY19"/>
    <mergeCell ref="CY20:DA20"/>
    <mergeCell ref="DB20:DD20"/>
    <mergeCell ref="DN20:DP20"/>
    <mergeCell ref="HM19:HN19"/>
    <mergeCell ref="GU16:GV16"/>
    <mergeCell ref="EJ19:EK19"/>
    <mergeCell ref="HY19:HZ19"/>
    <mergeCell ref="HV19:HW19"/>
    <mergeCell ref="HS19:HT19"/>
    <mergeCell ref="HP19:HQ19"/>
    <mergeCell ref="GF19:GG19"/>
    <mergeCell ref="GL19:GM19"/>
    <mergeCell ref="FK19:FL19"/>
    <mergeCell ref="FN19:FO19"/>
    <mergeCell ref="FQ19:FR19"/>
    <mergeCell ref="FQ16:GS16"/>
    <mergeCell ref="FT19:FU19"/>
    <mergeCell ref="FW19:FX19"/>
    <mergeCell ref="FZ19:GA19"/>
    <mergeCell ref="GO19:GP19"/>
    <mergeCell ref="EY19:EZ19"/>
    <mergeCell ref="GR19:GS19"/>
    <mergeCell ref="GI19:GJ19"/>
    <mergeCell ref="FH19:FI19"/>
    <mergeCell ref="FB19:FC19"/>
    <mergeCell ref="ES19:ET19"/>
    <mergeCell ref="FE19:FF19"/>
    <mergeCell ref="HF20:HH20"/>
    <mergeCell ref="HI20:HK20"/>
    <mergeCell ref="FN16:FO16"/>
    <mergeCell ref="GC19:GD19"/>
    <mergeCell ref="EG19:EH19"/>
    <mergeCell ref="HA19:HB19"/>
    <mergeCell ref="HD19:HE19"/>
    <mergeCell ref="HG19:HH19"/>
    <mergeCell ref="HJ19:HK19"/>
    <mergeCell ref="EI20:EK20"/>
    <mergeCell ref="FG20:FI20"/>
    <mergeCell ref="EL20:EN20"/>
    <mergeCell ref="EO20:EQ20"/>
    <mergeCell ref="EM19:EN19"/>
    <mergeCell ref="EP19:EQ19"/>
    <mergeCell ref="FA20:FC20"/>
    <mergeCell ref="EV19:EW19"/>
    <mergeCell ref="EF20:EH20"/>
    <mergeCell ref="ER20:ET20"/>
    <mergeCell ref="AJ33:AJ34"/>
    <mergeCell ref="D35:F36"/>
    <mergeCell ref="G29:AA29"/>
    <mergeCell ref="BR37:BT37"/>
    <mergeCell ref="BQ33:BQ34"/>
    <mergeCell ref="BR35:BT36"/>
    <mergeCell ref="CY30:EE30"/>
    <mergeCell ref="FM37:FO37"/>
    <mergeCell ref="BU31:CO31"/>
    <mergeCell ref="EE33:EE34"/>
    <mergeCell ref="CY35:DA36"/>
    <mergeCell ref="EE36:EE37"/>
    <mergeCell ref="DB31:DV31"/>
    <mergeCell ref="CY37:DA37"/>
    <mergeCell ref="CX36:CX37"/>
    <mergeCell ref="EF35:EH36"/>
    <mergeCell ref="CX33:CX34"/>
    <mergeCell ref="AK30:BQ30"/>
    <mergeCell ref="BR30:CX30"/>
    <mergeCell ref="DB29:DV29"/>
    <mergeCell ref="D37:F37"/>
    <mergeCell ref="DB25:DV25"/>
    <mergeCell ref="DB27:DV27"/>
    <mergeCell ref="D20:F20"/>
    <mergeCell ref="A82:C82"/>
    <mergeCell ref="A39:A79"/>
    <mergeCell ref="A27:C27"/>
    <mergeCell ref="A31:C31"/>
    <mergeCell ref="A81:C81"/>
    <mergeCell ref="A28:C28"/>
    <mergeCell ref="A80:C80"/>
    <mergeCell ref="A37:C37"/>
    <mergeCell ref="A34:C34"/>
    <mergeCell ref="A38:C38"/>
    <mergeCell ref="A35:C36"/>
    <mergeCell ref="A29:C29"/>
    <mergeCell ref="AK37:AM37"/>
    <mergeCell ref="AN31:BH31"/>
    <mergeCell ref="AK35:AM36"/>
    <mergeCell ref="AJ36:AJ37"/>
    <mergeCell ref="G31:AA31"/>
    <mergeCell ref="BQ36:BQ37"/>
    <mergeCell ref="A32:C32"/>
    <mergeCell ref="A30:C30"/>
    <mergeCell ref="A33:C33"/>
    <mergeCell ref="EF28:FL28"/>
    <mergeCell ref="AN27:BH27"/>
    <mergeCell ref="AK28:BQ28"/>
    <mergeCell ref="CY24:EE24"/>
    <mergeCell ref="DE20:DG20"/>
    <mergeCell ref="DW20:DY20"/>
    <mergeCell ref="DQ20:DS20"/>
    <mergeCell ref="DH20:DJ20"/>
    <mergeCell ref="EF24:FL24"/>
    <mergeCell ref="DZ20:EB20"/>
    <mergeCell ref="EC20:EE20"/>
    <mergeCell ref="DK20:DM20"/>
    <mergeCell ref="DT20:DV20"/>
    <mergeCell ref="CY26:EE26"/>
    <mergeCell ref="CY28:EE28"/>
    <mergeCell ref="AQ20:AS20"/>
    <mergeCell ref="AK24:BQ24"/>
    <mergeCell ref="BO20:BQ20"/>
    <mergeCell ref="BL20:BN20"/>
    <mergeCell ref="AT20:AV20"/>
    <mergeCell ref="AW20:AY20"/>
    <mergeCell ref="AZ20:BB20"/>
    <mergeCell ref="BF20:BH20"/>
    <mergeCell ref="BC20:BE20"/>
    <mergeCell ref="A20:C20"/>
    <mergeCell ref="A21:C21"/>
    <mergeCell ref="A15:C15"/>
    <mergeCell ref="A16:C16"/>
    <mergeCell ref="A26:C26"/>
    <mergeCell ref="D26:AJ26"/>
    <mergeCell ref="D30:AJ30"/>
    <mergeCell ref="AH20:AJ20"/>
    <mergeCell ref="G27:AA27"/>
    <mergeCell ref="J20:L20"/>
    <mergeCell ref="Y20:AA20"/>
    <mergeCell ref="A22:C22"/>
    <mergeCell ref="D28:AJ28"/>
    <mergeCell ref="AE20:AG20"/>
    <mergeCell ref="AB20:AD20"/>
    <mergeCell ref="H16:AJ16"/>
    <mergeCell ref="AI19:AJ19"/>
    <mergeCell ref="N19:O19"/>
    <mergeCell ref="BR1:CX6"/>
    <mergeCell ref="CY1:EE6"/>
    <mergeCell ref="A25:C25"/>
    <mergeCell ref="M20:O20"/>
    <mergeCell ref="P20:R20"/>
    <mergeCell ref="A8:B8"/>
    <mergeCell ref="A9:B9"/>
    <mergeCell ref="A13:B13"/>
    <mergeCell ref="AK7:BQ14"/>
    <mergeCell ref="BR7:CX14"/>
    <mergeCell ref="CY7:EE14"/>
    <mergeCell ref="G25:AA25"/>
    <mergeCell ref="D24:AJ24"/>
    <mergeCell ref="V20:X20"/>
    <mergeCell ref="S20:U20"/>
    <mergeCell ref="G20:I20"/>
    <mergeCell ref="DR19:DS19"/>
    <mergeCell ref="A24:C24"/>
    <mergeCell ref="ED19:EE19"/>
    <mergeCell ref="DC16:EE16"/>
    <mergeCell ref="CZ19:DA19"/>
    <mergeCell ref="DC19:DD19"/>
    <mergeCell ref="DF19:DG19"/>
    <mergeCell ref="A23:C23"/>
    <mergeCell ref="EF1:FL6"/>
    <mergeCell ref="EF7:FL14"/>
    <mergeCell ref="FM7:GS14"/>
    <mergeCell ref="GT24:HZ24"/>
    <mergeCell ref="GW20:GY20"/>
    <mergeCell ref="GZ20:HB20"/>
    <mergeCell ref="EI27:FC27"/>
    <mergeCell ref="EF26:FL26"/>
    <mergeCell ref="FJ20:FL20"/>
    <mergeCell ref="EU20:EW20"/>
    <mergeCell ref="EX20:EZ20"/>
    <mergeCell ref="FD20:FF20"/>
    <mergeCell ref="EI25:FC25"/>
    <mergeCell ref="EG16:EH16"/>
    <mergeCell ref="EJ16:FL16"/>
    <mergeCell ref="GX16:HZ16"/>
    <mergeCell ref="GU19:GV19"/>
    <mergeCell ref="GX19:GY19"/>
    <mergeCell ref="HR20:HT20"/>
    <mergeCell ref="GE20:GG20"/>
    <mergeCell ref="GH20:GJ20"/>
    <mergeCell ref="HC20:HE20"/>
    <mergeCell ref="GN20:GP20"/>
    <mergeCell ref="GK20:GM20"/>
    <mergeCell ref="FM1:GS6"/>
    <mergeCell ref="GT1:HZ6"/>
    <mergeCell ref="GT7:HZ14"/>
    <mergeCell ref="FM26:GS26"/>
    <mergeCell ref="FM28:GS28"/>
    <mergeCell ref="HU20:HW20"/>
    <mergeCell ref="HX20:HZ20"/>
    <mergeCell ref="HL20:HN20"/>
    <mergeCell ref="FY20:GA20"/>
    <mergeCell ref="GB20:GD20"/>
    <mergeCell ref="FP25:GJ25"/>
    <mergeCell ref="FP27:GJ27"/>
    <mergeCell ref="FM24:GS24"/>
    <mergeCell ref="FP20:FR20"/>
    <mergeCell ref="FS20:FU20"/>
    <mergeCell ref="FV20:FX20"/>
    <mergeCell ref="FM20:FO20"/>
    <mergeCell ref="GT28:HZ28"/>
    <mergeCell ref="GW27:HQ27"/>
    <mergeCell ref="GW25:HQ25"/>
    <mergeCell ref="GT26:HZ26"/>
    <mergeCell ref="GQ20:GS20"/>
    <mergeCell ref="GT20:GV20"/>
    <mergeCell ref="HO20:HQ20"/>
    <mergeCell ref="HZ33:HZ34"/>
    <mergeCell ref="GT35:GV36"/>
    <mergeCell ref="GT30:HZ30"/>
    <mergeCell ref="EI31:FC31"/>
    <mergeCell ref="FL33:FL34"/>
    <mergeCell ref="FP31:GJ31"/>
    <mergeCell ref="EF30:FL30"/>
    <mergeCell ref="EI29:FC29"/>
    <mergeCell ref="HZ36:HZ37"/>
    <mergeCell ref="GS33:GS34"/>
    <mergeCell ref="GS36:GS37"/>
    <mergeCell ref="GW29:HQ29"/>
    <mergeCell ref="GW31:HQ31"/>
    <mergeCell ref="GT37:GV37"/>
    <mergeCell ref="FL36:FL37"/>
    <mergeCell ref="FM35:FO36"/>
    <mergeCell ref="FM30:GS30"/>
    <mergeCell ref="FP29:GJ29"/>
    <mergeCell ref="EF37:EH37"/>
  </mergeCells>
  <phoneticPr fontId="8" type="noConversion"/>
  <conditionalFormatting sqref="AJ39:AJ80">
    <cfRule type="expression" dxfId="3225" priority="642" stopIfTrue="1">
      <formula>NOT(ISERROR(SEARCH("No rating",AJ39)))</formula>
    </cfRule>
    <cfRule type="expression" dxfId="3224" priority="643" stopIfTrue="1">
      <formula>NOT(ISERROR(SEARCH("Green",AJ39)))</formula>
    </cfRule>
    <cfRule type="expression" dxfId="3223" priority="644" stopIfTrue="1">
      <formula>NOT(ISERROR(SEARCH("Amber",AJ39)))</formula>
    </cfRule>
  </conditionalFormatting>
  <conditionalFormatting sqref="AJ35 BQ35 CX35 EE35 FL35 GS35 HZ35">
    <cfRule type="expression" dxfId="3222" priority="645" stopIfTrue="1">
      <formula>NOT(ISERROR(SEARCH("Green",AJ35)))</formula>
    </cfRule>
    <cfRule type="expression" dxfId="3221" priority="646" stopIfTrue="1">
      <formula>NOT(ISERROR(SEARCH("Amber",AJ35)))</formula>
    </cfRule>
    <cfRule type="expression" dxfId="3220" priority="647" stopIfTrue="1">
      <formula>NOT(ISERROR(SEARCH("Red",AJ35)))</formula>
    </cfRule>
  </conditionalFormatting>
  <conditionalFormatting sqref="D41:D79">
    <cfRule type="expression" dxfId="3219" priority="648" stopIfTrue="1">
      <formula>IF($D41&gt;$D$34,1)</formula>
    </cfRule>
  </conditionalFormatting>
  <conditionalFormatting sqref="E40:E79">
    <cfRule type="expression" dxfId="3218" priority="649" stopIfTrue="1">
      <formula>IF($E40&gt;$E$34,1)</formula>
    </cfRule>
  </conditionalFormatting>
  <conditionalFormatting sqref="F40:F79">
    <cfRule type="expression" dxfId="3217" priority="650" stopIfTrue="1">
      <formula>IF($F40&gt;$F$34,1)</formula>
    </cfRule>
  </conditionalFormatting>
  <conditionalFormatting sqref="G39:G79">
    <cfRule type="expression" dxfId="3216" priority="651" stopIfTrue="1">
      <formula>IF($G39&gt;$G$34,1)</formula>
    </cfRule>
  </conditionalFormatting>
  <conditionalFormatting sqref="H39:H40 H42:H79">
    <cfRule type="expression" dxfId="3215" priority="652" stopIfTrue="1">
      <formula>IF($H39&gt;$H$34,1)</formula>
    </cfRule>
  </conditionalFormatting>
  <conditionalFormatting sqref="I39:I79">
    <cfRule type="expression" dxfId="3214" priority="653" stopIfTrue="1">
      <formula>IF($I39&gt;$I$34,1)</formula>
    </cfRule>
  </conditionalFormatting>
  <conditionalFormatting sqref="J39:J79">
    <cfRule type="expression" dxfId="3213" priority="654" stopIfTrue="1">
      <formula>IF($J39&gt;$J$34,1)</formula>
    </cfRule>
  </conditionalFormatting>
  <conditionalFormatting sqref="K39:K79">
    <cfRule type="expression" dxfId="3212" priority="655" stopIfTrue="1">
      <formula>IF($K39&gt;$K$34,1)</formula>
    </cfRule>
  </conditionalFormatting>
  <conditionalFormatting sqref="L39:L79">
    <cfRule type="expression" dxfId="3211" priority="656" stopIfTrue="1">
      <formula>IF($L39&gt;$L$34,1)</formula>
    </cfRule>
  </conditionalFormatting>
  <conditionalFormatting sqref="M39:M79">
    <cfRule type="expression" dxfId="3210" priority="657" stopIfTrue="1">
      <formula>IF($M39&gt;$M$34,1)</formula>
    </cfRule>
  </conditionalFormatting>
  <conditionalFormatting sqref="N39:N79">
    <cfRule type="expression" dxfId="3209" priority="658" stopIfTrue="1">
      <formula>IF($N39&gt;$N$34,1)</formula>
    </cfRule>
  </conditionalFormatting>
  <conditionalFormatting sqref="O39:O79">
    <cfRule type="expression" dxfId="3208" priority="659" stopIfTrue="1">
      <formula>IF($O39&gt;$O$34,1)</formula>
    </cfRule>
  </conditionalFormatting>
  <conditionalFormatting sqref="P39:P79">
    <cfRule type="expression" dxfId="3207" priority="660" stopIfTrue="1">
      <formula>IF($P39&gt;$P$34,1)</formula>
    </cfRule>
  </conditionalFormatting>
  <conditionalFormatting sqref="Q39:Q79">
    <cfRule type="expression" dxfId="3206" priority="661" stopIfTrue="1">
      <formula>IF($Q39&gt;$Q$34,1)</formula>
    </cfRule>
  </conditionalFormatting>
  <conditionalFormatting sqref="R39:R79">
    <cfRule type="expression" dxfId="3205" priority="662" stopIfTrue="1">
      <formula>IF($R39&gt;$R$34,1)</formula>
    </cfRule>
  </conditionalFormatting>
  <conditionalFormatting sqref="S39:S79">
    <cfRule type="expression" dxfId="3204" priority="663" stopIfTrue="1">
      <formula>IF($S39&gt;$S$34,1)</formula>
    </cfRule>
  </conditionalFormatting>
  <conditionalFormatting sqref="T39:T79">
    <cfRule type="expression" dxfId="3203" priority="664" stopIfTrue="1">
      <formula>IF($T39&gt;$T$34,1)</formula>
    </cfRule>
  </conditionalFormatting>
  <conditionalFormatting sqref="U39:U79">
    <cfRule type="expression" dxfId="3202" priority="665" stopIfTrue="1">
      <formula>IF($U39&gt;$U$34,1)</formula>
    </cfRule>
  </conditionalFormatting>
  <conditionalFormatting sqref="V39:V79">
    <cfRule type="expression" dxfId="3201" priority="666" stopIfTrue="1">
      <formula>IF($V39&gt;$V$34,1)</formula>
    </cfRule>
  </conditionalFormatting>
  <conditionalFormatting sqref="W39:W79">
    <cfRule type="expression" dxfId="3200" priority="667" stopIfTrue="1">
      <formula>IF($W39&gt;$W$34,1)</formula>
    </cfRule>
  </conditionalFormatting>
  <conditionalFormatting sqref="X39:X78">
    <cfRule type="expression" dxfId="3199" priority="668" stopIfTrue="1">
      <formula>IF($X39&gt;$X$34,1)</formula>
    </cfRule>
  </conditionalFormatting>
  <conditionalFormatting sqref="Y39:Y78">
    <cfRule type="expression" dxfId="3198" priority="669" stopIfTrue="1">
      <formula>IF($Y39&gt;$Y$34,1)</formula>
    </cfRule>
  </conditionalFormatting>
  <conditionalFormatting sqref="Z39:Z78">
    <cfRule type="expression" dxfId="3197" priority="670" stopIfTrue="1">
      <formula>IF($Z39&gt;$Z$34,1)</formula>
    </cfRule>
  </conditionalFormatting>
  <conditionalFormatting sqref="AA39:AA78">
    <cfRule type="expression" dxfId="3196" priority="671" stopIfTrue="1">
      <formula>IF($AA39&gt;$AA$34,1)</formula>
    </cfRule>
  </conditionalFormatting>
  <conditionalFormatting sqref="AB39:AB79">
    <cfRule type="expression" dxfId="3195" priority="672" stopIfTrue="1">
      <formula>IF($AB39&gt;$AB$34,1)</formula>
    </cfRule>
  </conditionalFormatting>
  <conditionalFormatting sqref="AC39:AC79">
    <cfRule type="expression" dxfId="3194" priority="673" stopIfTrue="1">
      <formula>IF($AC39&gt;$AC$34,1)</formula>
    </cfRule>
  </conditionalFormatting>
  <conditionalFormatting sqref="AD39:AD79">
    <cfRule type="expression" dxfId="3193" priority="674" stopIfTrue="1">
      <formula>IF($AD39&gt;$AD$34,1)</formula>
    </cfRule>
  </conditionalFormatting>
  <conditionalFormatting sqref="AE39:AE79">
    <cfRule type="expression" dxfId="3192" priority="675" stopIfTrue="1">
      <formula>IF($AE39&gt;$AE$34,1)</formula>
    </cfRule>
  </conditionalFormatting>
  <conditionalFormatting sqref="AF39:AF79">
    <cfRule type="expression" dxfId="3191" priority="676" stopIfTrue="1">
      <formula>IF($AF39&gt;$AF$34,1)</formula>
    </cfRule>
  </conditionalFormatting>
  <conditionalFormatting sqref="AG39:AG79">
    <cfRule type="expression" dxfId="3190" priority="677" stopIfTrue="1">
      <formula>IF($AG39&gt;$AG$34,1)</formula>
    </cfRule>
  </conditionalFormatting>
  <conditionalFormatting sqref="AK39:AK42 AK44:AK79">
    <cfRule type="expression" dxfId="3189" priority="678" stopIfTrue="1">
      <formula>IF($AK39&gt;$AK$34,1)</formula>
    </cfRule>
  </conditionalFormatting>
  <conditionalFormatting sqref="AL39:AL79">
    <cfRule type="expression" dxfId="3188" priority="679" stopIfTrue="1">
      <formula>IF($AL39&gt;$AL$34,1)</formula>
    </cfRule>
  </conditionalFormatting>
  <conditionalFormatting sqref="GV79 AM39:AM79">
    <cfRule type="expression" dxfId="3187" priority="680" stopIfTrue="1">
      <formula>IF($AM39&gt;$AM$34,1)</formula>
    </cfRule>
  </conditionalFormatting>
  <conditionalFormatting sqref="AN39:AN79">
    <cfRule type="expression" dxfId="3186" priority="681" stopIfTrue="1">
      <formula>IF($AN39&gt;$AN$34,1)</formula>
    </cfRule>
  </conditionalFormatting>
  <conditionalFormatting sqref="AO39:AO79">
    <cfRule type="expression" dxfId="3185" priority="682" stopIfTrue="1">
      <formula>IF($AO39&gt;$AO$34,1)</formula>
    </cfRule>
  </conditionalFormatting>
  <conditionalFormatting sqref="AP39:AP79">
    <cfRule type="expression" dxfId="3184" priority="683" stopIfTrue="1">
      <formula>IF($AP39&gt;$AP$34,1)</formula>
    </cfRule>
  </conditionalFormatting>
  <conditionalFormatting sqref="AQ39:AQ79">
    <cfRule type="expression" dxfId="3183" priority="684" stopIfTrue="1">
      <formula>IF($AQ39&gt;$AQ$34,1)</formula>
    </cfRule>
  </conditionalFormatting>
  <conditionalFormatting sqref="AR39:AR79">
    <cfRule type="expression" dxfId="3182" priority="685" stopIfTrue="1">
      <formula>IF($AR39&gt;$AR$34,1)</formula>
    </cfRule>
  </conditionalFormatting>
  <conditionalFormatting sqref="AS39:AS79">
    <cfRule type="expression" dxfId="3181" priority="686" stopIfTrue="1">
      <formula>IF($AS39&gt;$AS$34,1)</formula>
    </cfRule>
  </conditionalFormatting>
  <conditionalFormatting sqref="AT39:AT79">
    <cfRule type="expression" dxfId="3180" priority="687" stopIfTrue="1">
      <formula>IF($AT39&gt;$AT$34,1)</formula>
    </cfRule>
  </conditionalFormatting>
  <conditionalFormatting sqref="AU39:AU79">
    <cfRule type="expression" dxfId="3179" priority="688" stopIfTrue="1">
      <formula>IF($AU39&gt;$AU$34,1)</formula>
    </cfRule>
  </conditionalFormatting>
  <conditionalFormatting sqref="AV39:AV79">
    <cfRule type="expression" dxfId="3178" priority="689" stopIfTrue="1">
      <formula>IF($AV39&gt;$AV$34,1)</formula>
    </cfRule>
  </conditionalFormatting>
  <conditionalFormatting sqref="AW39:AW79">
    <cfRule type="expression" dxfId="3177" priority="690" stopIfTrue="1">
      <formula>IF($AW39&gt;$AW$34,1)</formula>
    </cfRule>
  </conditionalFormatting>
  <conditionalFormatting sqref="AX39:AX79">
    <cfRule type="expression" dxfId="3176" priority="691" stopIfTrue="1">
      <formula>IF($AX39&gt;$AX$34,1)</formula>
    </cfRule>
  </conditionalFormatting>
  <conditionalFormatting sqref="AY39:AY79">
    <cfRule type="expression" dxfId="3175" priority="692" stopIfTrue="1">
      <formula>IF($AY39&gt;$AY$34,1)</formula>
    </cfRule>
  </conditionalFormatting>
  <conditionalFormatting sqref="AZ39:AZ79">
    <cfRule type="expression" dxfId="3174" priority="693" stopIfTrue="1">
      <formula>IF($AZ39&gt;$AZ$34,1)</formula>
    </cfRule>
  </conditionalFormatting>
  <conditionalFormatting sqref="BA39:BA79">
    <cfRule type="expression" dxfId="3173" priority="694" stopIfTrue="1">
      <formula>IF($BA39&gt;$BA$34,1)</formula>
    </cfRule>
  </conditionalFormatting>
  <conditionalFormatting sqref="BB39:BB79">
    <cfRule type="expression" dxfId="3172" priority="695" stopIfTrue="1">
      <formula>IF($BB39&gt;$BB$34,1)</formula>
    </cfRule>
  </conditionalFormatting>
  <conditionalFormatting sqref="BC39:BC79">
    <cfRule type="expression" dxfId="3171" priority="696" stopIfTrue="1">
      <formula>IF($BC39&gt;$BC$34,1)</formula>
    </cfRule>
  </conditionalFormatting>
  <conditionalFormatting sqref="BD39:BD79">
    <cfRule type="expression" dxfId="3170" priority="697" stopIfTrue="1">
      <formula>IF($BD39&gt;$BD$34,1)</formula>
    </cfRule>
  </conditionalFormatting>
  <conditionalFormatting sqref="BE39:BE79">
    <cfRule type="expression" dxfId="3169" priority="698" stopIfTrue="1">
      <formula>IF($BE39&gt;$BE$34,1)</formula>
    </cfRule>
  </conditionalFormatting>
  <conditionalFormatting sqref="BF39:BF79">
    <cfRule type="expression" dxfId="3168" priority="699" stopIfTrue="1">
      <formula>IF($BF39&gt;$BF$34,1)</formula>
    </cfRule>
  </conditionalFormatting>
  <conditionalFormatting sqref="BG39:BG79">
    <cfRule type="expression" dxfId="3167" priority="700" stopIfTrue="1">
      <formula>IF($BG39&gt;$BG$34,1)</formula>
    </cfRule>
  </conditionalFormatting>
  <conditionalFormatting sqref="BH39:BH79">
    <cfRule type="expression" dxfId="3166" priority="701" stopIfTrue="1">
      <formula>IF($BH39&gt;$BH$34,1)</formula>
    </cfRule>
  </conditionalFormatting>
  <conditionalFormatting sqref="BI39:BI79">
    <cfRule type="expression" dxfId="3165" priority="702" stopIfTrue="1">
      <formula>IF($BI39&gt;$BI$34,1)</formula>
    </cfRule>
  </conditionalFormatting>
  <conditionalFormatting sqref="BJ39:BJ79">
    <cfRule type="expression" dxfId="3164" priority="703" stopIfTrue="1">
      <formula>IF($BJ39&gt;$BJ$34,1)</formula>
    </cfRule>
  </conditionalFormatting>
  <conditionalFormatting sqref="BK39:BK79">
    <cfRule type="expression" dxfId="3163" priority="704" stopIfTrue="1">
      <formula>IF($BK39&gt;$BK$34,1)</formula>
    </cfRule>
  </conditionalFormatting>
  <conditionalFormatting sqref="BL39:BL79">
    <cfRule type="expression" dxfId="3162" priority="705" stopIfTrue="1">
      <formula>IF($BL39&gt;$BL$34,1)</formula>
    </cfRule>
  </conditionalFormatting>
  <conditionalFormatting sqref="BM39:BM79">
    <cfRule type="expression" dxfId="3161" priority="706" stopIfTrue="1">
      <formula>IF($BM39&gt;$BM$34,1)</formula>
    </cfRule>
  </conditionalFormatting>
  <conditionalFormatting sqref="BN39:BN79">
    <cfRule type="expression" dxfId="3160" priority="707" stopIfTrue="1">
      <formula>IF($BN39&gt;$BN$34,1)</formula>
    </cfRule>
  </conditionalFormatting>
  <conditionalFormatting sqref="BR39:BR79">
    <cfRule type="expression" dxfId="3159" priority="708" stopIfTrue="1">
      <formula>IF($BR39&gt;$BR$34,1)</formula>
    </cfRule>
  </conditionalFormatting>
  <conditionalFormatting sqref="BS39:BS45 BS47:BS79">
    <cfRule type="expression" dxfId="3158" priority="709" stopIfTrue="1">
      <formula>IF($BS39&gt;$BS$34,1)</formula>
    </cfRule>
  </conditionalFormatting>
  <conditionalFormatting sqref="BT39:BT79">
    <cfRule type="expression" dxfId="3157" priority="710" stopIfTrue="1">
      <formula>IF($BT39&gt;$BT$34,1)</formula>
    </cfRule>
  </conditionalFormatting>
  <conditionalFormatting sqref="BU39:BU79">
    <cfRule type="expression" dxfId="3156" priority="711" stopIfTrue="1">
      <formula>IF($BU39&gt;$BU$34,1)</formula>
    </cfRule>
  </conditionalFormatting>
  <conditionalFormatting sqref="BV39:BV79">
    <cfRule type="expression" dxfId="3155" priority="712" stopIfTrue="1">
      <formula>IF($BV39&gt;$BV$34,1)</formula>
    </cfRule>
  </conditionalFormatting>
  <conditionalFormatting sqref="BW39:BW79">
    <cfRule type="expression" dxfId="3154" priority="713" stopIfTrue="1">
      <formula>IF($BW39&gt;$BW$34,1)</formula>
    </cfRule>
  </conditionalFormatting>
  <conditionalFormatting sqref="BX39:BX79">
    <cfRule type="expression" dxfId="3153" priority="714" stopIfTrue="1">
      <formula>IF($BX39&gt;$BX$34,1)</formula>
    </cfRule>
  </conditionalFormatting>
  <conditionalFormatting sqref="BY39:BY79">
    <cfRule type="expression" dxfId="3152" priority="715" stopIfTrue="1">
      <formula>IF($BY39&gt;$BY$34,1)</formula>
    </cfRule>
  </conditionalFormatting>
  <conditionalFormatting sqref="BZ39:BZ79">
    <cfRule type="expression" dxfId="3151" priority="716" stopIfTrue="1">
      <formula>IF($BZ39&gt;$BZ$34,1)</formula>
    </cfRule>
  </conditionalFormatting>
  <conditionalFormatting sqref="CA39:CA79">
    <cfRule type="expression" dxfId="3150" priority="717" stopIfTrue="1">
      <formula>IF($CA39&gt;$CA$34,1)</formula>
    </cfRule>
  </conditionalFormatting>
  <conditionalFormatting sqref="CB39:CB79">
    <cfRule type="expression" dxfId="3149" priority="718" stopIfTrue="1">
      <formula>IF($CB$39&gt;$CB$34,1)</formula>
    </cfRule>
  </conditionalFormatting>
  <conditionalFormatting sqref="CC39:CC79">
    <cfRule type="expression" dxfId="3148" priority="719" stopIfTrue="1">
      <formula>IF($CC39&gt;$CC$34,1)</formula>
    </cfRule>
  </conditionalFormatting>
  <conditionalFormatting sqref="CD39:CD79">
    <cfRule type="expression" dxfId="3147" priority="720" stopIfTrue="1">
      <formula>IF($CD39&gt;$CD$34,1)</formula>
    </cfRule>
  </conditionalFormatting>
  <conditionalFormatting sqref="CE39:CE79">
    <cfRule type="expression" dxfId="3146" priority="721" stopIfTrue="1">
      <formula>IF($CE39&gt;$CE$34,1)</formula>
    </cfRule>
  </conditionalFormatting>
  <conditionalFormatting sqref="CF39:CF79">
    <cfRule type="expression" dxfId="3145" priority="722" stopIfTrue="1">
      <formula>IF($CF39&gt;$CF$34,1)</formula>
    </cfRule>
  </conditionalFormatting>
  <conditionalFormatting sqref="CG39:CG79">
    <cfRule type="expression" dxfId="3144" priority="723" stopIfTrue="1">
      <formula>IF($CG39&gt;$CG$34,1)</formula>
    </cfRule>
  </conditionalFormatting>
  <conditionalFormatting sqref="CH39:CH79">
    <cfRule type="expression" dxfId="3143" priority="724" stopIfTrue="1">
      <formula>IF($CH39&gt;$CH$34,1)</formula>
    </cfRule>
  </conditionalFormatting>
  <conditionalFormatting sqref="CI39:CI79">
    <cfRule type="expression" dxfId="3142" priority="725" stopIfTrue="1">
      <formula>IF($CI39&gt;$CI$34,1)</formula>
    </cfRule>
  </conditionalFormatting>
  <conditionalFormatting sqref="CJ39:CJ79">
    <cfRule type="expression" dxfId="3141" priority="726" stopIfTrue="1">
      <formula>IF($CJ39&gt;$CJ$34,1)</formula>
    </cfRule>
  </conditionalFormatting>
  <conditionalFormatting sqref="CK39:CK79">
    <cfRule type="expression" dxfId="3140" priority="727" stopIfTrue="1">
      <formula>IF($CK39&gt;$CK$34,1)</formula>
    </cfRule>
  </conditionalFormatting>
  <conditionalFormatting sqref="CL39:CL79">
    <cfRule type="expression" dxfId="3139" priority="728" stopIfTrue="1">
      <formula>IF($CL39&gt;$CL$34,1)</formula>
    </cfRule>
  </conditionalFormatting>
  <conditionalFormatting sqref="CM39:CM79">
    <cfRule type="expression" dxfId="3138" priority="729" stopIfTrue="1">
      <formula>IF($CM39&gt;$CM$34,1)</formula>
    </cfRule>
  </conditionalFormatting>
  <conditionalFormatting sqref="CN39:CN79">
    <cfRule type="expression" dxfId="3137" priority="730" stopIfTrue="1">
      <formula>IF($CN39&gt;$CN$34,1)</formula>
    </cfRule>
  </conditionalFormatting>
  <conditionalFormatting sqref="CO39:CO79">
    <cfRule type="expression" dxfId="3136" priority="731" stopIfTrue="1">
      <formula>IF($CO39&gt;$CO$34,1)</formula>
    </cfRule>
  </conditionalFormatting>
  <conditionalFormatting sqref="CP39:CP79">
    <cfRule type="expression" dxfId="3135" priority="732" stopIfTrue="1">
      <formula>IF($CP39&gt;$CP$34,1)</formula>
    </cfRule>
  </conditionalFormatting>
  <conditionalFormatting sqref="CQ39:CQ79">
    <cfRule type="expression" dxfId="3134" priority="733" stopIfTrue="1">
      <formula>IF($CQ39&gt;$CQ$34,1)</formula>
    </cfRule>
  </conditionalFormatting>
  <conditionalFormatting sqref="CR39:CR79">
    <cfRule type="expression" dxfId="3133" priority="734" stopIfTrue="1">
      <formula>IF($CR39&gt;$CR$34,1)</formula>
    </cfRule>
  </conditionalFormatting>
  <conditionalFormatting sqref="CS39:CS79">
    <cfRule type="expression" dxfId="3132" priority="735" stopIfTrue="1">
      <formula>IF($CS39&gt;$CS$34,1)</formula>
    </cfRule>
  </conditionalFormatting>
  <conditionalFormatting sqref="CT39:CT79">
    <cfRule type="expression" dxfId="3131" priority="736" stopIfTrue="1">
      <formula>IF($CT39&gt;$CT$34,1)</formula>
    </cfRule>
  </conditionalFormatting>
  <conditionalFormatting sqref="CU39:CU79">
    <cfRule type="expression" dxfId="3130" priority="737" stopIfTrue="1">
      <formula>IF($CU39&gt;$CU$34,1)</formula>
    </cfRule>
  </conditionalFormatting>
  <conditionalFormatting sqref="CV39:CV79">
    <cfRule type="expression" dxfId="3129" priority="738" stopIfTrue="1">
      <formula>IF($CV39&gt;$CV$34,1)</formula>
    </cfRule>
  </conditionalFormatting>
  <conditionalFormatting sqref="CW39:CW79">
    <cfRule type="expression" dxfId="3128" priority="739" stopIfTrue="1">
      <formula>IF($CW39&gt;$CW$34,1)</formula>
    </cfRule>
  </conditionalFormatting>
  <conditionalFormatting sqref="BO39:BO79">
    <cfRule type="expression" dxfId="3127" priority="740" stopIfTrue="1">
      <formula>IF($BO39&gt;$BO$34,1)</formula>
    </cfRule>
  </conditionalFormatting>
  <conditionalFormatting sqref="AH39:AH79">
    <cfRule type="expression" dxfId="3126" priority="741" stopIfTrue="1">
      <formula>IF($AH39&gt;$AH$34,1)</formula>
    </cfRule>
  </conditionalFormatting>
  <conditionalFormatting sqref="AI39:AI43 AI45:AI58 AI60:AI79">
    <cfRule type="expression" dxfId="3125" priority="742" stopIfTrue="1">
      <formula>IF($AI39&gt;$AI$34,1)</formula>
    </cfRule>
  </conditionalFormatting>
  <conditionalFormatting sqref="CY39:CY79">
    <cfRule type="expression" dxfId="3124" priority="743" stopIfTrue="1">
      <formula>IF($CY39&gt;$CY$34,1)</formula>
    </cfRule>
  </conditionalFormatting>
  <conditionalFormatting sqref="DA39:DA79">
    <cfRule type="expression" dxfId="3123" priority="744" stopIfTrue="1">
      <formula>IF($DA39&gt;$DA$34,1)</formula>
    </cfRule>
  </conditionalFormatting>
  <conditionalFormatting sqref="DB39:DB79">
    <cfRule type="expression" dxfId="3122" priority="745" stopIfTrue="1">
      <formula>IF($DB39&gt;$DB$34,1)</formula>
    </cfRule>
  </conditionalFormatting>
  <conditionalFormatting sqref="DC39:DC79">
    <cfRule type="expression" dxfId="3121" priority="746" stopIfTrue="1">
      <formula>IF($DC39&gt;$DC$34,1)</formula>
    </cfRule>
  </conditionalFormatting>
  <conditionalFormatting sqref="DD39:DD79">
    <cfRule type="expression" dxfId="3120" priority="747" stopIfTrue="1">
      <formula>IF($DD39&gt;$DD$34,1)</formula>
    </cfRule>
  </conditionalFormatting>
  <conditionalFormatting sqref="DE39:DE79">
    <cfRule type="expression" dxfId="3119" priority="748" stopIfTrue="1">
      <formula>IF($DE39&gt;$DE$34,1)</formula>
    </cfRule>
  </conditionalFormatting>
  <conditionalFormatting sqref="DF39">
    <cfRule type="expression" dxfId="3118" priority="749" stopIfTrue="1">
      <formula>IF($DF39&gt;$DF$34,1)</formula>
    </cfRule>
  </conditionalFormatting>
  <conditionalFormatting sqref="DG39:DG79">
    <cfRule type="expression" dxfId="3117" priority="750" stopIfTrue="1">
      <formula>IF($DG39&gt;$DG$34,1)</formula>
    </cfRule>
  </conditionalFormatting>
  <conditionalFormatting sqref="DH39:DH79">
    <cfRule type="expression" dxfId="3116" priority="751" stopIfTrue="1">
      <formula>IF($DH39&gt;$DH$34,1)</formula>
    </cfRule>
  </conditionalFormatting>
  <conditionalFormatting sqref="DI39:DI79">
    <cfRule type="expression" dxfId="3115" priority="752" stopIfTrue="1">
      <formula>IF($DI$39&gt;$DI$34,1)</formula>
    </cfRule>
  </conditionalFormatting>
  <conditionalFormatting sqref="DJ39:DJ79">
    <cfRule type="expression" dxfId="3114" priority="753" stopIfTrue="1">
      <formula>IF($DJ39&gt;$DJ$34,1)</formula>
    </cfRule>
  </conditionalFormatting>
  <conditionalFormatting sqref="DK39:DK79">
    <cfRule type="expression" dxfId="3113" priority="754" stopIfTrue="1">
      <formula>IF($DK39&gt;$DK$34,1)</formula>
    </cfRule>
  </conditionalFormatting>
  <conditionalFormatting sqref="DL39:DL79">
    <cfRule type="expression" dxfId="3112" priority="755" stopIfTrue="1">
      <formula>IF($DL$39&gt;$DL$34,1)</formula>
    </cfRule>
  </conditionalFormatting>
  <conditionalFormatting sqref="DM39:DM79">
    <cfRule type="expression" dxfId="3111" priority="756" stopIfTrue="1">
      <formula>IF($DM39&gt;$DM$34,1)</formula>
    </cfRule>
  </conditionalFormatting>
  <conditionalFormatting sqref="DN39:DN79">
    <cfRule type="expression" dxfId="3110" priority="757" stopIfTrue="1">
      <formula>IF($DN39&gt;$DN$34,1)</formula>
    </cfRule>
  </conditionalFormatting>
  <conditionalFormatting sqref="DO39:DO79">
    <cfRule type="expression" dxfId="3109" priority="758" stopIfTrue="1">
      <formula>IF($DO39&gt;$DO$34,1)</formula>
    </cfRule>
  </conditionalFormatting>
  <conditionalFormatting sqref="DP39:DP79">
    <cfRule type="expression" dxfId="3108" priority="759" stopIfTrue="1">
      <formula>IF($DP39&gt;$DP$34,1)</formula>
    </cfRule>
  </conditionalFormatting>
  <conditionalFormatting sqref="DQ39:DQ79">
    <cfRule type="expression" dxfId="3107" priority="760" stopIfTrue="1">
      <formula>IF($DQ39&gt;$DQ$34,1)</formula>
    </cfRule>
  </conditionalFormatting>
  <conditionalFormatting sqref="DR39:DR79">
    <cfRule type="expression" dxfId="3106" priority="761" stopIfTrue="1">
      <formula>IF($DR39&gt;$DR$34,1)</formula>
    </cfRule>
  </conditionalFormatting>
  <conditionalFormatting sqref="DS39:DS79">
    <cfRule type="expression" dxfId="3105" priority="762" stopIfTrue="1">
      <formula>IF($DS39&gt;$DS$34,1)</formula>
    </cfRule>
  </conditionalFormatting>
  <conditionalFormatting sqref="DT39:DT79">
    <cfRule type="expression" dxfId="3104" priority="763" stopIfTrue="1">
      <formula>IF($DT39&gt;$DT$34,1)</formula>
    </cfRule>
  </conditionalFormatting>
  <conditionalFormatting sqref="DU39:DU79">
    <cfRule type="expression" dxfId="3103" priority="764" stopIfTrue="1">
      <formula>IF($DU39&gt;$DU$34,1)</formula>
    </cfRule>
  </conditionalFormatting>
  <conditionalFormatting sqref="DV39:DV79">
    <cfRule type="expression" dxfId="3102" priority="765" stopIfTrue="1">
      <formula>IF($DV39&gt;$DV$34,1)</formula>
    </cfRule>
  </conditionalFormatting>
  <conditionalFormatting sqref="DW39:DW79">
    <cfRule type="expression" dxfId="3101" priority="766" stopIfTrue="1">
      <formula>IF($DW39&gt;$DW$34,1)</formula>
    </cfRule>
  </conditionalFormatting>
  <conditionalFormatting sqref="DX39:DX79">
    <cfRule type="expression" dxfId="3100" priority="767" stopIfTrue="1">
      <formula>IF($DX39&gt;$DX$34,1)</formula>
    </cfRule>
  </conditionalFormatting>
  <conditionalFormatting sqref="DY39:DY79">
    <cfRule type="expression" dxfId="3099" priority="768" stopIfTrue="1">
      <formula>IF($DY39&gt;$DY$34,1)</formula>
    </cfRule>
  </conditionalFormatting>
  <conditionalFormatting sqref="DZ39:DZ79">
    <cfRule type="expression" dxfId="3098" priority="769" stopIfTrue="1">
      <formula>IF($DZ39&gt;$DZ$34,1)</formula>
    </cfRule>
  </conditionalFormatting>
  <conditionalFormatting sqref="EA39:EA79">
    <cfRule type="expression" dxfId="3097" priority="770" stopIfTrue="1">
      <formula>IF($EA39&gt;$EA$34,1)</formula>
    </cfRule>
  </conditionalFormatting>
  <conditionalFormatting sqref="EB39:EB79">
    <cfRule type="expression" dxfId="3096" priority="771" stopIfTrue="1">
      <formula>IF($EB39&gt;$EB$34,1)</formula>
    </cfRule>
  </conditionalFormatting>
  <conditionalFormatting sqref="EC39:EC79">
    <cfRule type="expression" dxfId="3095" priority="772" stopIfTrue="1">
      <formula>IF($EC$39&gt;$EC$34,1)</formula>
    </cfRule>
  </conditionalFormatting>
  <conditionalFormatting sqref="ED39:ED79">
    <cfRule type="expression" dxfId="3094" priority="773" stopIfTrue="1">
      <formula>IF($ED39&gt;$ED$34,1)</formula>
    </cfRule>
  </conditionalFormatting>
  <conditionalFormatting sqref="CZ39:CZ79">
    <cfRule type="expression" dxfId="3093" priority="774" stopIfTrue="1">
      <formula>IF($CZ39&gt;$CZ$34,1)</formula>
    </cfRule>
  </conditionalFormatting>
  <conditionalFormatting sqref="EF39:EF79">
    <cfRule type="expression" dxfId="3092" priority="775" stopIfTrue="1">
      <formula>IF($EF39&gt;$EF$34,1)</formula>
    </cfRule>
  </conditionalFormatting>
  <conditionalFormatting sqref="EH39:EH79">
    <cfRule type="expression" dxfId="3091" priority="776" stopIfTrue="1">
      <formula>IF($EH39&gt;$EH$34,1)</formula>
    </cfRule>
  </conditionalFormatting>
  <conditionalFormatting sqref="EI39:EI79">
    <cfRule type="expression" dxfId="3090" priority="777" stopIfTrue="1">
      <formula>IF($EI39&gt;$EI$34,1)</formula>
    </cfRule>
  </conditionalFormatting>
  <conditionalFormatting sqref="EJ39:EJ79">
    <cfRule type="expression" dxfId="3089" priority="778" stopIfTrue="1">
      <formula>IF($EJ39&gt;$EJ$34,1)</formula>
    </cfRule>
  </conditionalFormatting>
  <conditionalFormatting sqref="EK39:EK79">
    <cfRule type="expression" dxfId="3088" priority="779" stopIfTrue="1">
      <formula>IF($EK39&gt;$EK$34,1)</formula>
    </cfRule>
  </conditionalFormatting>
  <conditionalFormatting sqref="EL39:EL79">
    <cfRule type="expression" dxfId="3087" priority="780" stopIfTrue="1">
      <formula>IF($EL39&gt;$EL$34,1)</formula>
    </cfRule>
  </conditionalFormatting>
  <conditionalFormatting sqref="EM39:EM79">
    <cfRule type="expression" dxfId="3086" priority="781" stopIfTrue="1">
      <formula>IF($EM39&gt;$EM$34,1)</formula>
    </cfRule>
  </conditionalFormatting>
  <conditionalFormatting sqref="EN39:EN79">
    <cfRule type="expression" dxfId="3085" priority="782" stopIfTrue="1">
      <formula>IF($EN39&gt;$EN$34,1)</formula>
    </cfRule>
  </conditionalFormatting>
  <conditionalFormatting sqref="EO39:EO79">
    <cfRule type="expression" dxfId="3084" priority="783" stopIfTrue="1">
      <formula>IF($EO39&gt;$EO$34,1)</formula>
    </cfRule>
  </conditionalFormatting>
  <conditionalFormatting sqref="EP39:EP79">
    <cfRule type="expression" dxfId="3083" priority="784" stopIfTrue="1">
      <formula>IF($EP$39&gt;$EP$34,1)</formula>
    </cfRule>
  </conditionalFormatting>
  <conditionalFormatting sqref="EQ39:EQ79">
    <cfRule type="expression" dxfId="3082" priority="785" stopIfTrue="1">
      <formula>IF($EQ39&gt;$EQ$34,1)</formula>
    </cfRule>
  </conditionalFormatting>
  <conditionalFormatting sqref="ER39:ER79">
    <cfRule type="expression" dxfId="3081" priority="786" stopIfTrue="1">
      <formula>IF($ER39&gt;$ER$34,1)</formula>
    </cfRule>
  </conditionalFormatting>
  <conditionalFormatting sqref="ES39:ES79">
    <cfRule type="expression" dxfId="3080" priority="787" stopIfTrue="1">
      <formula>IF($ES$39&gt;$ES$34,1)</formula>
    </cfRule>
  </conditionalFormatting>
  <conditionalFormatting sqref="ET39:ET79">
    <cfRule type="expression" dxfId="3079" priority="788" stopIfTrue="1">
      <formula>IF($ET39&gt;$ET$34,1)</formula>
    </cfRule>
  </conditionalFormatting>
  <conditionalFormatting sqref="EU39:EU79">
    <cfRule type="expression" dxfId="3078" priority="789" stopIfTrue="1">
      <formula>IF($EU39&gt;$EU$34,1)</formula>
    </cfRule>
  </conditionalFormatting>
  <conditionalFormatting sqref="EV39:EV79">
    <cfRule type="expression" dxfId="3077" priority="790" stopIfTrue="1">
      <formula>IF($EV39&gt;$EV$34,1)</formula>
    </cfRule>
  </conditionalFormatting>
  <conditionalFormatting sqref="EW39:EW79">
    <cfRule type="expression" dxfId="3076" priority="791" stopIfTrue="1">
      <formula>IF($EW39&gt;$EW$34,1)</formula>
    </cfRule>
  </conditionalFormatting>
  <conditionalFormatting sqref="EX39:EX79">
    <cfRule type="expression" dxfId="3075" priority="792" stopIfTrue="1">
      <formula>IF($EX39&gt;$EX$34,1)</formula>
    </cfRule>
  </conditionalFormatting>
  <conditionalFormatting sqref="EY39:EY79">
    <cfRule type="expression" dxfId="3074" priority="793" stopIfTrue="1">
      <formula>IF($EY39&gt;$EY$34,1)</formula>
    </cfRule>
  </conditionalFormatting>
  <conditionalFormatting sqref="EZ39:EZ79">
    <cfRule type="expression" dxfId="3073" priority="794" stopIfTrue="1">
      <formula>IF($EZ39&gt;$EZ$34,1)</formula>
    </cfRule>
  </conditionalFormatting>
  <conditionalFormatting sqref="FA39:FA79">
    <cfRule type="expression" dxfId="3072" priority="795" stopIfTrue="1">
      <formula>IF($FA39&gt;$FA$34,1)</formula>
    </cfRule>
  </conditionalFormatting>
  <conditionalFormatting sqref="FB39:FB79">
    <cfRule type="expression" dxfId="3071" priority="796" stopIfTrue="1">
      <formula>IF($FB39&gt;$FB$34,1)</formula>
    </cfRule>
  </conditionalFormatting>
  <conditionalFormatting sqref="FC39:FC79">
    <cfRule type="expression" dxfId="3070" priority="797" stopIfTrue="1">
      <formula>IF($FC39&gt;$FC$34,1)</formula>
    </cfRule>
  </conditionalFormatting>
  <conditionalFormatting sqref="FD39:FD79">
    <cfRule type="expression" dxfId="3069" priority="798" stopIfTrue="1">
      <formula>IF($FD39&gt;$FD$34,1)</formula>
    </cfRule>
  </conditionalFormatting>
  <conditionalFormatting sqref="FE39:FE79">
    <cfRule type="expression" dxfId="3068" priority="799" stopIfTrue="1">
      <formula>IF($FE39&gt;$FE$34,1)</formula>
    </cfRule>
  </conditionalFormatting>
  <conditionalFormatting sqref="FF39:FF79">
    <cfRule type="expression" dxfId="3067" priority="800" stopIfTrue="1">
      <formula>IF($FF39&gt;$FF$34,1)</formula>
    </cfRule>
  </conditionalFormatting>
  <conditionalFormatting sqref="FG39:FG79">
    <cfRule type="expression" dxfId="3066" priority="801" stopIfTrue="1">
      <formula>IF($FG39&gt;$FG$34,1)</formula>
    </cfRule>
  </conditionalFormatting>
  <conditionalFormatting sqref="FH39:FH79">
    <cfRule type="expression" dxfId="3065" priority="802" stopIfTrue="1">
      <formula>IF($FH39&gt;$FH$34,1)</formula>
    </cfRule>
  </conditionalFormatting>
  <conditionalFormatting sqref="FI39:FI79">
    <cfRule type="expression" dxfId="3064" priority="803" stopIfTrue="1">
      <formula>IF($FI39&gt;$FI$34,1)</formula>
    </cfRule>
  </conditionalFormatting>
  <conditionalFormatting sqref="FJ39:FJ79">
    <cfRule type="expression" dxfId="3063" priority="804" stopIfTrue="1">
      <formula>IF($FJ$39&gt;$FJ$34,1)</formula>
    </cfRule>
  </conditionalFormatting>
  <conditionalFormatting sqref="FK39:FK79">
    <cfRule type="expression" dxfId="3062" priority="805" stopIfTrue="1">
      <formula>IF($FK39&gt;$FK$34,1)</formula>
    </cfRule>
  </conditionalFormatting>
  <conditionalFormatting sqref="EG39:EG79">
    <cfRule type="expression" dxfId="3061" priority="806" stopIfTrue="1">
      <formula>IF($EG39&gt;$EG$34,1)</formula>
    </cfRule>
  </conditionalFormatting>
  <conditionalFormatting sqref="FM39:FM79">
    <cfRule type="expression" dxfId="3060" priority="807" stopIfTrue="1">
      <formula>IF($FM39&gt;$FM$34,1)</formula>
    </cfRule>
  </conditionalFormatting>
  <conditionalFormatting sqref="FO39:FO79">
    <cfRule type="expression" dxfId="3059" priority="808" stopIfTrue="1">
      <formula>IF($FO39&gt;$FO$34,1)</formula>
    </cfRule>
  </conditionalFormatting>
  <conditionalFormatting sqref="FP39:FP79">
    <cfRule type="expression" dxfId="3058" priority="809" stopIfTrue="1">
      <formula>IF($FP39&gt;$FP$34,1)</formula>
    </cfRule>
  </conditionalFormatting>
  <conditionalFormatting sqref="FQ39:FQ79">
    <cfRule type="expression" dxfId="3057" priority="810" stopIfTrue="1">
      <formula>IF($FQ39&gt;$FQ$34,1)</formula>
    </cfRule>
  </conditionalFormatting>
  <conditionalFormatting sqref="FR39:FR79">
    <cfRule type="expression" dxfId="3056" priority="811" stopIfTrue="1">
      <formula>IF($FR39&gt;$FR$34,1)</formula>
    </cfRule>
  </conditionalFormatting>
  <conditionalFormatting sqref="GA39:GA79">
    <cfRule type="expression" dxfId="3055" priority="812" stopIfTrue="1">
      <formula>IF($GA39&gt;$GA$34,1)</formula>
    </cfRule>
  </conditionalFormatting>
  <conditionalFormatting sqref="GB39:GB79">
    <cfRule type="expression" dxfId="3054" priority="813" stopIfTrue="1">
      <formula>IF($GB39&gt;$GB$34,1)</formula>
    </cfRule>
  </conditionalFormatting>
  <conditionalFormatting sqref="GC39:GC79">
    <cfRule type="expression" dxfId="3053" priority="814" stopIfTrue="1">
      <formula>IF($GC39&gt;$GC$34,1)</formula>
    </cfRule>
  </conditionalFormatting>
  <conditionalFormatting sqref="GD39:GD79">
    <cfRule type="expression" dxfId="3052" priority="815" stopIfTrue="1">
      <formula>IF($GD39&gt;$GD$34,1)</formula>
    </cfRule>
  </conditionalFormatting>
  <conditionalFormatting sqref="GE39:GE79">
    <cfRule type="expression" dxfId="3051" priority="816" stopIfTrue="1">
      <formula>IF($GE39&gt;$GE$34,1)</formula>
    </cfRule>
  </conditionalFormatting>
  <conditionalFormatting sqref="GF39:GF79">
    <cfRule type="expression" dxfId="3050" priority="817" stopIfTrue="1">
      <formula>IF($GF39&gt;$GF$34,1)</formula>
    </cfRule>
  </conditionalFormatting>
  <conditionalFormatting sqref="GG39:GG79">
    <cfRule type="expression" dxfId="3049" priority="818" stopIfTrue="1">
      <formula>IF($GG39&gt;$GG$34,1)</formula>
    </cfRule>
  </conditionalFormatting>
  <conditionalFormatting sqref="GH39:GH79">
    <cfRule type="expression" dxfId="3048" priority="819" stopIfTrue="1">
      <formula>IF($GH39&gt;$GH$34,1)</formula>
    </cfRule>
  </conditionalFormatting>
  <conditionalFormatting sqref="GI39:GI79">
    <cfRule type="expression" dxfId="3047" priority="820" stopIfTrue="1">
      <formula>IF($GI39&gt;$GI$34,1)</formula>
    </cfRule>
  </conditionalFormatting>
  <conditionalFormatting sqref="GJ39:GJ79">
    <cfRule type="expression" dxfId="3046" priority="821" stopIfTrue="1">
      <formula>IF($GJ39&gt;$GJ$34,1)</formula>
    </cfRule>
  </conditionalFormatting>
  <conditionalFormatting sqref="GK39:GK79">
    <cfRule type="expression" dxfId="3045" priority="822" stopIfTrue="1">
      <formula>IF($GK39&gt;$GK$34,1)</formula>
    </cfRule>
  </conditionalFormatting>
  <conditionalFormatting sqref="GL39:GL79">
    <cfRule type="expression" dxfId="3044" priority="823" stopIfTrue="1">
      <formula>IF($GL39&gt;$GL$34,1)</formula>
    </cfRule>
  </conditionalFormatting>
  <conditionalFormatting sqref="GM39:GM79">
    <cfRule type="expression" dxfId="3043" priority="824" stopIfTrue="1">
      <formula>IF($GM39&gt;$GM$34,1)</formula>
    </cfRule>
  </conditionalFormatting>
  <conditionalFormatting sqref="GN39:GN79">
    <cfRule type="expression" dxfId="3042" priority="825" stopIfTrue="1">
      <formula>IF($GN39&gt;$GN$34,1)</formula>
    </cfRule>
  </conditionalFormatting>
  <conditionalFormatting sqref="GO39:GO79">
    <cfRule type="expression" dxfId="3041" priority="826" stopIfTrue="1">
      <formula>IF($GO39&gt;$GO$34,1)</formula>
    </cfRule>
  </conditionalFormatting>
  <conditionalFormatting sqref="GP39:GP79">
    <cfRule type="expression" dxfId="3040" priority="827" stopIfTrue="1">
      <formula>IF(_gpI39&gt;$GP$34,1)</formula>
    </cfRule>
  </conditionalFormatting>
  <conditionalFormatting sqref="GQ39:GQ79">
    <cfRule type="expression" dxfId="3039" priority="828" stopIfTrue="1">
      <formula>IF($GQ$39&gt;$GQ$34,1)</formula>
    </cfRule>
  </conditionalFormatting>
  <conditionalFormatting sqref="GR39:GR79">
    <cfRule type="expression" dxfId="3038" priority="829" stopIfTrue="1">
      <formula>IF($GR39&gt;$GR$34,1)</formula>
    </cfRule>
  </conditionalFormatting>
  <conditionalFormatting sqref="FN39:FN79">
    <cfRule type="expression" dxfId="3037" priority="830" stopIfTrue="1">
      <formula>IF($FN39&gt;$FN$34,1)</formula>
    </cfRule>
  </conditionalFormatting>
  <conditionalFormatting sqref="GT39:GT78">
    <cfRule type="expression" dxfId="3036" priority="831" stopIfTrue="1">
      <formula>IF($GT39&gt;$GT$34,1)</formula>
    </cfRule>
  </conditionalFormatting>
  <conditionalFormatting sqref="GV39:GV78">
    <cfRule type="expression" dxfId="3035" priority="832" stopIfTrue="1">
      <formula>IF($GV39&gt;$GV$34,1)</formula>
    </cfRule>
  </conditionalFormatting>
  <conditionalFormatting sqref="GW39:GW78">
    <cfRule type="expression" dxfId="3034" priority="833" stopIfTrue="1">
      <formula>IF($GW39&gt;$GW$34,1)</formula>
    </cfRule>
  </conditionalFormatting>
  <conditionalFormatting sqref="HA39:HA78">
    <cfRule type="expression" dxfId="3033" priority="834" stopIfTrue="1">
      <formula>IF($HA39&gt;$HA$34,1)</formula>
    </cfRule>
  </conditionalFormatting>
  <conditionalFormatting sqref="HB39:HB78">
    <cfRule type="expression" dxfId="3032" priority="835" stopIfTrue="1">
      <formula>IF($HB39&gt;$HB$34,1)</formula>
    </cfRule>
  </conditionalFormatting>
  <conditionalFormatting sqref="HC39:HC78">
    <cfRule type="expression" dxfId="3031" priority="836" stopIfTrue="1">
      <formula>IF($HC39&gt;$HC$34,1)</formula>
    </cfRule>
  </conditionalFormatting>
  <conditionalFormatting sqref="HD39:HD78">
    <cfRule type="expression" dxfId="3030" priority="837" stopIfTrue="1">
      <formula>IF($HD$39&gt;$HD$34,1)</formula>
    </cfRule>
  </conditionalFormatting>
  <conditionalFormatting sqref="HE39:HE78">
    <cfRule type="expression" dxfId="3029" priority="838" stopIfTrue="1">
      <formula>IF($HE39&gt;$HE$34,1)</formula>
    </cfRule>
  </conditionalFormatting>
  <conditionalFormatting sqref="HF39:HF78">
    <cfRule type="expression" dxfId="3028" priority="839" stopIfTrue="1">
      <formula>IF($HF39&gt;$HF$34,1)</formula>
    </cfRule>
  </conditionalFormatting>
  <conditionalFormatting sqref="GZ39">
    <cfRule type="expression" dxfId="3027" priority="840" stopIfTrue="1">
      <formula>IF($GZ$39&gt;$GZ$34,1)</formula>
    </cfRule>
  </conditionalFormatting>
  <conditionalFormatting sqref="HH39:HH78">
    <cfRule type="expression" dxfId="3026" priority="841" stopIfTrue="1">
      <formula>IF($HH39&gt;$HH$34,1)</formula>
    </cfRule>
  </conditionalFormatting>
  <conditionalFormatting sqref="HI39:HI78">
    <cfRule type="expression" dxfId="3025" priority="842" stopIfTrue="1">
      <formula>IF($HI39&gt;$HI$34,1)</formula>
    </cfRule>
  </conditionalFormatting>
  <conditionalFormatting sqref="HJ39:HJ78">
    <cfRule type="expression" dxfId="3024" priority="843" stopIfTrue="1">
      <formula>IF($HJ39&gt;$HJ$34,1)</formula>
    </cfRule>
  </conditionalFormatting>
  <conditionalFormatting sqref="HK39:HK78">
    <cfRule type="expression" dxfId="3023" priority="844" stopIfTrue="1">
      <formula>IF($HK39&gt;$HK$34,1)</formula>
    </cfRule>
  </conditionalFormatting>
  <conditionalFormatting sqref="HL39:HL78">
    <cfRule type="expression" dxfId="3022" priority="845" stopIfTrue="1">
      <formula>IF($HL39&gt;$HL$34,1)</formula>
    </cfRule>
  </conditionalFormatting>
  <conditionalFormatting sqref="HM39:HM78">
    <cfRule type="expression" dxfId="3021" priority="846" stopIfTrue="1">
      <formula>IF($HM39&gt;$HM$34,1)</formula>
    </cfRule>
  </conditionalFormatting>
  <conditionalFormatting sqref="HN39:HN78">
    <cfRule type="expression" dxfId="3020" priority="847" stopIfTrue="1">
      <formula>IF($HN39&gt;$HN$34,1)</formula>
    </cfRule>
  </conditionalFormatting>
  <conditionalFormatting sqref="HO39:HO78">
    <cfRule type="expression" dxfId="3019" priority="848" stopIfTrue="1">
      <formula>IF($HO39&gt;$HO$34,1)</formula>
    </cfRule>
  </conditionalFormatting>
  <conditionalFormatting sqref="HP39:HP78">
    <cfRule type="expression" dxfId="3018" priority="849" stopIfTrue="1">
      <formula>IF($HP39&gt;$HP$34,1)</formula>
    </cfRule>
  </conditionalFormatting>
  <conditionalFormatting sqref="HQ39:HQ78">
    <cfRule type="expression" dxfId="3017" priority="850" stopIfTrue="1">
      <formula>IF($HQ39&gt;$HQ$34,1)</formula>
    </cfRule>
  </conditionalFormatting>
  <conditionalFormatting sqref="HR39:HR78">
    <cfRule type="expression" dxfId="3016" priority="851" stopIfTrue="1">
      <formula>IF($HR39&gt;$HR$34,1)</formula>
    </cfRule>
  </conditionalFormatting>
  <conditionalFormatting sqref="HS39:HS78">
    <cfRule type="expression" dxfId="3015" priority="852" stopIfTrue="1">
      <formula>IF($HS39&gt;$HS$34,1)</formula>
    </cfRule>
  </conditionalFormatting>
  <conditionalFormatting sqref="HT39:HT78">
    <cfRule type="expression" dxfId="3014" priority="853" stopIfTrue="1">
      <formula>IF($HT39&gt;$HT$34,1)</formula>
    </cfRule>
  </conditionalFormatting>
  <conditionalFormatting sqref="HU39:HU78">
    <cfRule type="expression" dxfId="3013" priority="854" stopIfTrue="1">
      <formula>IF($HU39&gt;$HU$34,1)</formula>
    </cfRule>
  </conditionalFormatting>
  <conditionalFormatting sqref="HV39:HV78">
    <cfRule type="expression" dxfId="3012" priority="855" stopIfTrue="1">
      <formula>IF($HV39&gt;$HV$34,1)</formula>
    </cfRule>
  </conditionalFormatting>
  <conditionalFormatting sqref="HW39:HW78">
    <cfRule type="expression" dxfId="3011" priority="856" stopIfTrue="1">
      <formula>IF($HW39&gt;$HW$34,1)</formula>
    </cfRule>
  </conditionalFormatting>
  <conditionalFormatting sqref="GU39:GU78">
    <cfRule type="expression" dxfId="3010" priority="857" stopIfTrue="1">
      <formula>IF($GU39&gt;$GU$34,1)</formula>
    </cfRule>
  </conditionalFormatting>
  <conditionalFormatting sqref="GX39:GX78">
    <cfRule type="expression" dxfId="3009" priority="858" stopIfTrue="1">
      <formula>IF($GX39&gt;$GX$34,1)</formula>
    </cfRule>
  </conditionalFormatting>
  <conditionalFormatting sqref="GY39:GY78">
    <cfRule type="expression" dxfId="3008" priority="859" stopIfTrue="1">
      <formula>IF($GY39&gt;$GY$34,1)</formula>
    </cfRule>
  </conditionalFormatting>
  <conditionalFormatting sqref="HG39:HG78">
    <cfRule type="expression" dxfId="3007" priority="860" stopIfTrue="1">
      <formula>IF($HG39&gt;$HG$34,1)</formula>
    </cfRule>
  </conditionalFormatting>
  <conditionalFormatting sqref="HX39:HX78">
    <cfRule type="expression" dxfId="3006" priority="861" stopIfTrue="1">
      <formula>IF($HX39&gt;$HX$34,1)</formula>
    </cfRule>
  </conditionalFormatting>
  <conditionalFormatting sqref="HY39:HY78">
    <cfRule type="expression" dxfId="3005" priority="862" stopIfTrue="1">
      <formula>IF($HY39&gt;$HY$34,1)</formula>
    </cfRule>
  </conditionalFormatting>
  <conditionalFormatting sqref="D39:D40">
    <cfRule type="expression" dxfId="3004" priority="863" stopIfTrue="1">
      <formula>IF($D39&gt;$D$34,1)</formula>
    </cfRule>
  </conditionalFormatting>
  <conditionalFormatting sqref="E39">
    <cfRule type="expression" dxfId="3003" priority="864" stopIfTrue="1">
      <formula>IF($E39&gt;$E$34,1)</formula>
    </cfRule>
  </conditionalFormatting>
  <conditionalFormatting sqref="H41">
    <cfRule type="expression" dxfId="3002" priority="865" stopIfTrue="1">
      <formula>IF($H41&gt;$H$34,1)</formula>
    </cfRule>
  </conditionalFormatting>
  <conditionalFormatting sqref="C13">
    <cfRule type="cellIs" dxfId="3001" priority="866" stopIfTrue="1" operator="lessThan">
      <formula>$C$7</formula>
    </cfRule>
    <cfRule type="cellIs" dxfId="3000" priority="867" stopIfTrue="1" operator="greaterThanOrEqual">
      <formula>$C$7</formula>
    </cfRule>
  </conditionalFormatting>
  <conditionalFormatting sqref="C14">
    <cfRule type="cellIs" dxfId="2999" priority="868" stopIfTrue="1" operator="lessThan">
      <formula>0.5*SUM(C10:C12)</formula>
    </cfRule>
    <cfRule type="cellIs" dxfId="2998" priority="869" stopIfTrue="1" operator="greaterThanOrEqual">
      <formula>0.5*SUM(C10:C12)</formula>
    </cfRule>
  </conditionalFormatting>
  <conditionalFormatting sqref="F39">
    <cfRule type="expression" dxfId="2997" priority="870" stopIfTrue="1">
      <formula>IF($F39&gt;$F$34,1)</formula>
    </cfRule>
  </conditionalFormatting>
  <conditionalFormatting sqref="AI44 AI59">
    <cfRule type="expression" dxfId="2996" priority="871" stopIfTrue="1">
      <formula>IF($AI44&gt;$AI$34,1)</formula>
    </cfRule>
  </conditionalFormatting>
  <conditionalFormatting sqref="AK43">
    <cfRule type="expression" dxfId="2995" priority="872" stopIfTrue="1">
      <formula>IF($AK43&gt;$AK$34,1)</formula>
    </cfRule>
  </conditionalFormatting>
  <conditionalFormatting sqref="BS46">
    <cfRule type="expression" dxfId="2994" priority="873" stopIfTrue="1">
      <formula>IF($BS46&gt;$BS$34,1)</formula>
    </cfRule>
  </conditionalFormatting>
  <conditionalFormatting sqref="BP39:BP78">
    <cfRule type="expression" dxfId="2993" priority="874" stopIfTrue="1">
      <formula>IF($BP40&gt;$BP$34,1)</formula>
    </cfRule>
  </conditionalFormatting>
  <conditionalFormatting sqref="BP79">
    <cfRule type="expression" dxfId="2992" priority="875" stopIfTrue="1">
      <formula>IF($BP81&gt;$BP$34,1)</formula>
    </cfRule>
  </conditionalFormatting>
  <conditionalFormatting sqref="BU37:CW37 DB37:ED37 EI37:FK37 FP37:GR37 GW37:HY37 G37:AI37 AN37:BP37">
    <cfRule type="cellIs" dxfId="2991" priority="876" stopIfTrue="1" operator="equal">
      <formula>"Completed"</formula>
    </cfRule>
    <cfRule type="cellIs" dxfId="2990" priority="877" stopIfTrue="1" operator="equal">
      <formula>"Delayed - amber"</formula>
    </cfRule>
    <cfRule type="cellIs" dxfId="2989" priority="878" stopIfTrue="1" operator="equal">
      <formula>"Delayed - red"</formula>
    </cfRule>
  </conditionalFormatting>
  <conditionalFormatting sqref="AJ35">
    <cfRule type="expression" dxfId="2988" priority="639" stopIfTrue="1">
      <formula>NOT(ISERROR(SEARCH("Green",AJ35)))</formula>
    </cfRule>
    <cfRule type="expression" dxfId="2987" priority="640" stopIfTrue="1">
      <formula>NOT(ISERROR(SEARCH("Amber",AJ35)))</formula>
    </cfRule>
    <cfRule type="expression" dxfId="2986" priority="641" stopIfTrue="1">
      <formula>NOT(ISERROR(SEARCH("Red",AJ35)))</formula>
    </cfRule>
  </conditionalFormatting>
  <conditionalFormatting sqref="AJ39:AJ80">
    <cfRule type="expression" dxfId="2985" priority="636" stopIfTrue="1">
      <formula>NOT(ISERROR(SEARCH("No rating",AJ39)))</formula>
    </cfRule>
    <cfRule type="expression" dxfId="2984" priority="637" stopIfTrue="1">
      <formula>NOT(ISERROR(SEARCH("Green",AJ39)))</formula>
    </cfRule>
    <cfRule type="expression" dxfId="2983" priority="638" stopIfTrue="1">
      <formula>NOT(ISERROR(SEARCH("Amber",AJ39)))</formula>
    </cfRule>
  </conditionalFormatting>
  <conditionalFormatting sqref="G39:G79">
    <cfRule type="expression" dxfId="2982" priority="635" stopIfTrue="1">
      <formula>IF($G39&gt;$G$34,1)</formula>
    </cfRule>
  </conditionalFormatting>
  <conditionalFormatting sqref="H39:H40 H42:H79">
    <cfRule type="expression" dxfId="2981" priority="634" stopIfTrue="1">
      <formula>IF($H39&gt;$H$34,1)</formula>
    </cfRule>
  </conditionalFormatting>
  <conditionalFormatting sqref="I39:I79">
    <cfRule type="expression" dxfId="2980" priority="633" stopIfTrue="1">
      <formula>IF($I39&gt;$I$34,1)</formula>
    </cfRule>
  </conditionalFormatting>
  <conditionalFormatting sqref="J39:J79">
    <cfRule type="expression" dxfId="2979" priority="632" stopIfTrue="1">
      <formula>IF($J39&gt;$J$34,1)</formula>
    </cfRule>
  </conditionalFormatting>
  <conditionalFormatting sqref="K39:K79">
    <cfRule type="expression" dxfId="2978" priority="631" stopIfTrue="1">
      <formula>IF($K39&gt;$K$34,1)</formula>
    </cfRule>
  </conditionalFormatting>
  <conditionalFormatting sqref="L39:L79">
    <cfRule type="expression" dxfId="2977" priority="630" stopIfTrue="1">
      <formula>IF($L39&gt;$L$34,1)</formula>
    </cfRule>
  </conditionalFormatting>
  <conditionalFormatting sqref="M39:M79">
    <cfRule type="expression" dxfId="2976" priority="629" stopIfTrue="1">
      <formula>IF($M39&gt;$M$34,1)</formula>
    </cfRule>
  </conditionalFormatting>
  <conditionalFormatting sqref="N39:N79">
    <cfRule type="expression" dxfId="2975" priority="628" stopIfTrue="1">
      <formula>IF($N39&gt;$N$34,1)</formula>
    </cfRule>
  </conditionalFormatting>
  <conditionalFormatting sqref="O39:O79">
    <cfRule type="expression" dxfId="2974" priority="627" stopIfTrue="1">
      <formula>IF($O39&gt;$O$34,1)</formula>
    </cfRule>
  </conditionalFormatting>
  <conditionalFormatting sqref="P39:P79">
    <cfRule type="expression" dxfId="2973" priority="626" stopIfTrue="1">
      <formula>IF($P39&gt;$P$34,1)</formula>
    </cfRule>
  </conditionalFormatting>
  <conditionalFormatting sqref="Q39:Q79">
    <cfRule type="expression" dxfId="2972" priority="625" stopIfTrue="1">
      <formula>IF($Q39&gt;$Q$34,1)</formula>
    </cfRule>
  </conditionalFormatting>
  <conditionalFormatting sqref="R39:R79">
    <cfRule type="expression" dxfId="2971" priority="624" stopIfTrue="1">
      <formula>IF($R39&gt;$R$34,1)</formula>
    </cfRule>
  </conditionalFormatting>
  <conditionalFormatting sqref="S39:S79">
    <cfRule type="expression" dxfId="2970" priority="623" stopIfTrue="1">
      <formula>IF($S39&gt;$S$34,1)</formula>
    </cfRule>
  </conditionalFormatting>
  <conditionalFormatting sqref="T39:T79">
    <cfRule type="expression" dxfId="2969" priority="622" stopIfTrue="1">
      <formula>IF($T39&gt;$T$34,1)</formula>
    </cfRule>
  </conditionalFormatting>
  <conditionalFormatting sqref="U39:U79">
    <cfRule type="expression" dxfId="2968" priority="621" stopIfTrue="1">
      <formula>IF($U39&gt;$U$34,1)</formula>
    </cfRule>
  </conditionalFormatting>
  <conditionalFormatting sqref="V39:V79">
    <cfRule type="expression" dxfId="2967" priority="620" stopIfTrue="1">
      <formula>IF($V39&gt;$V$34,1)</formula>
    </cfRule>
  </conditionalFormatting>
  <conditionalFormatting sqref="W39:W79">
    <cfRule type="expression" dxfId="2966" priority="619" stopIfTrue="1">
      <formula>IF($W39&gt;$W$34,1)</formula>
    </cfRule>
  </conditionalFormatting>
  <conditionalFormatting sqref="X39:X78">
    <cfRule type="expression" dxfId="2965" priority="618" stopIfTrue="1">
      <formula>IF($X39&gt;$X$34,1)</formula>
    </cfRule>
  </conditionalFormatting>
  <conditionalFormatting sqref="Y39:Y78">
    <cfRule type="expression" dxfId="2964" priority="617" stopIfTrue="1">
      <formula>IF($Y39&gt;$Y$34,1)</formula>
    </cfRule>
  </conditionalFormatting>
  <conditionalFormatting sqref="Z39:Z78">
    <cfRule type="expression" dxfId="2963" priority="616" stopIfTrue="1">
      <formula>IF($Z39&gt;$Z$34,1)</formula>
    </cfRule>
  </conditionalFormatting>
  <conditionalFormatting sqref="AA39:AA78">
    <cfRule type="expression" dxfId="2962" priority="615" stopIfTrue="1">
      <formula>IF($AA39&gt;$AA$34,1)</formula>
    </cfRule>
  </conditionalFormatting>
  <conditionalFormatting sqref="AB39:AB79">
    <cfRule type="expression" dxfId="2961" priority="614" stopIfTrue="1">
      <formula>IF($AB39&gt;$AB$34,1)</formula>
    </cfRule>
  </conditionalFormatting>
  <conditionalFormatting sqref="AC39:AC79">
    <cfRule type="expression" dxfId="2960" priority="613" stopIfTrue="1">
      <formula>IF($AC39&gt;$AC$34,1)</formula>
    </cfRule>
  </conditionalFormatting>
  <conditionalFormatting sqref="AD39:AD79">
    <cfRule type="expression" dxfId="2959" priority="612" stopIfTrue="1">
      <formula>IF($AD39&gt;$AD$34,1)</formula>
    </cfRule>
  </conditionalFormatting>
  <conditionalFormatting sqref="AE39:AE79">
    <cfRule type="expression" dxfId="2958" priority="611" stopIfTrue="1">
      <formula>IF($AE39&gt;$AE$34,1)</formula>
    </cfRule>
  </conditionalFormatting>
  <conditionalFormatting sqref="AF39:AF79">
    <cfRule type="expression" dxfId="2957" priority="610" stopIfTrue="1">
      <formula>IF($AF39&gt;$AF$34,1)</formula>
    </cfRule>
  </conditionalFormatting>
  <conditionalFormatting sqref="AG39:AG79">
    <cfRule type="expression" dxfId="2956" priority="609" stopIfTrue="1">
      <formula>IF($AG39&gt;$AG$34,1)</formula>
    </cfRule>
  </conditionalFormatting>
  <conditionalFormatting sqref="AH39:AH79">
    <cfRule type="expression" dxfId="2955" priority="608" stopIfTrue="1">
      <formula>IF($AH39&gt;$AH$34,1)</formula>
    </cfRule>
  </conditionalFormatting>
  <conditionalFormatting sqref="AI39:AI43 AI45:AI58 AI60:AI79">
    <cfRule type="expression" dxfId="2954" priority="607" stopIfTrue="1">
      <formula>IF($AI39&gt;$AI$34,1)</formula>
    </cfRule>
  </conditionalFormatting>
  <conditionalFormatting sqref="H41">
    <cfRule type="expression" dxfId="2953" priority="606" stopIfTrue="1">
      <formula>IF($H41&gt;$H$34,1)</formula>
    </cfRule>
  </conditionalFormatting>
  <conditionalFormatting sqref="AI44 AI59">
    <cfRule type="expression" dxfId="2952" priority="605" stopIfTrue="1">
      <formula>IF($AI44&gt;$AI$34,1)</formula>
    </cfRule>
  </conditionalFormatting>
  <conditionalFormatting sqref="G37:AI37">
    <cfRule type="cellIs" dxfId="2951" priority="602" stopIfTrue="1" operator="equal">
      <formula>"Completed"</formula>
    </cfRule>
    <cfRule type="cellIs" dxfId="2950" priority="603" stopIfTrue="1" operator="equal">
      <formula>"Delayed - amber"</formula>
    </cfRule>
    <cfRule type="cellIs" dxfId="2949" priority="604" stopIfTrue="1" operator="equal">
      <formula>"Delayed - red"</formula>
    </cfRule>
  </conditionalFormatting>
  <conditionalFormatting sqref="AN39:AN79">
    <cfRule type="expression" dxfId="2948" priority="601" stopIfTrue="1">
      <formula>IF($AN39&gt;$AN$34,1)</formula>
    </cfRule>
  </conditionalFormatting>
  <conditionalFormatting sqref="AO39:AO79">
    <cfRule type="expression" dxfId="2947" priority="600" stopIfTrue="1">
      <formula>IF($AO39&gt;$AO$34,1)</formula>
    </cfRule>
  </conditionalFormatting>
  <conditionalFormatting sqref="AP39:AP79">
    <cfRule type="expression" dxfId="2946" priority="599" stopIfTrue="1">
      <formula>IF($AP39&gt;$AP$34,1)</formula>
    </cfRule>
  </conditionalFormatting>
  <conditionalFormatting sqref="AQ39:AQ79">
    <cfRule type="expression" dxfId="2945" priority="598" stopIfTrue="1">
      <formula>IF($AQ39&gt;$AQ$34,1)</formula>
    </cfRule>
  </conditionalFormatting>
  <conditionalFormatting sqref="AR39:AR79">
    <cfRule type="expression" dxfId="2944" priority="597" stopIfTrue="1">
      <formula>IF($AR39&gt;$AR$34,1)</formula>
    </cfRule>
  </conditionalFormatting>
  <conditionalFormatting sqref="AS39:AS79">
    <cfRule type="expression" dxfId="2943" priority="596" stopIfTrue="1">
      <formula>IF($AS39&gt;$AS$34,1)</formula>
    </cfRule>
  </conditionalFormatting>
  <conditionalFormatting sqref="AT39:AT79">
    <cfRule type="expression" dxfId="2942" priority="595" stopIfTrue="1">
      <formula>IF($AT39&gt;$AT$34,1)</formula>
    </cfRule>
  </conditionalFormatting>
  <conditionalFormatting sqref="AU39:AU79">
    <cfRule type="expression" dxfId="2941" priority="594" stopIfTrue="1">
      <formula>IF($AU39&gt;$AU$34,1)</formula>
    </cfRule>
  </conditionalFormatting>
  <conditionalFormatting sqref="AV39:AV79">
    <cfRule type="expression" dxfId="2940" priority="593" stopIfTrue="1">
      <formula>IF($AV39&gt;$AV$34,1)</formula>
    </cfRule>
  </conditionalFormatting>
  <conditionalFormatting sqref="AW39:AW79">
    <cfRule type="expression" dxfId="2939" priority="592" stopIfTrue="1">
      <formula>IF($AW39&gt;$AW$34,1)</formula>
    </cfRule>
  </conditionalFormatting>
  <conditionalFormatting sqref="AX39:AX79">
    <cfRule type="expression" dxfId="2938" priority="591" stopIfTrue="1">
      <formula>IF($AX39&gt;$AX$34,1)</formula>
    </cfRule>
  </conditionalFormatting>
  <conditionalFormatting sqref="AY39:AY79">
    <cfRule type="expression" dxfId="2937" priority="590" stopIfTrue="1">
      <formula>IF($AY39&gt;$AY$34,1)</formula>
    </cfRule>
  </conditionalFormatting>
  <conditionalFormatting sqref="AZ39:AZ79">
    <cfRule type="expression" dxfId="2936" priority="589" stopIfTrue="1">
      <formula>IF($AZ39&gt;$AZ$34,1)</formula>
    </cfRule>
  </conditionalFormatting>
  <conditionalFormatting sqref="BA39:BA79">
    <cfRule type="expression" dxfId="2935" priority="588" stopIfTrue="1">
      <formula>IF($BA39&gt;$BA$34,1)</formula>
    </cfRule>
  </conditionalFormatting>
  <conditionalFormatting sqref="BB39:BB79">
    <cfRule type="expression" dxfId="2934" priority="587" stopIfTrue="1">
      <formula>IF($BB39&gt;$BB$34,1)</formula>
    </cfRule>
  </conditionalFormatting>
  <conditionalFormatting sqref="BC39:BC79">
    <cfRule type="expression" dxfId="2933" priority="586" stopIfTrue="1">
      <formula>IF($BC39&gt;$BC$34,1)</formula>
    </cfRule>
  </conditionalFormatting>
  <conditionalFormatting sqref="BD39:BD79">
    <cfRule type="expression" dxfId="2932" priority="585" stopIfTrue="1">
      <formula>IF($BD39&gt;$BD$34,1)</formula>
    </cfRule>
  </conditionalFormatting>
  <conditionalFormatting sqref="BE39:BE79">
    <cfRule type="expression" dxfId="2931" priority="584" stopIfTrue="1">
      <formula>IF($BE39&gt;$BE$34,1)</formula>
    </cfRule>
  </conditionalFormatting>
  <conditionalFormatting sqref="BF39:BF79">
    <cfRule type="expression" dxfId="2930" priority="583" stopIfTrue="1">
      <formula>IF($BF39&gt;$BF$34,1)</formula>
    </cfRule>
  </conditionalFormatting>
  <conditionalFormatting sqref="BG39:BG79">
    <cfRule type="expression" dxfId="2929" priority="582" stopIfTrue="1">
      <formula>IF($BG39&gt;$BG$34,1)</formula>
    </cfRule>
  </conditionalFormatting>
  <conditionalFormatting sqref="BH39:BH79">
    <cfRule type="expression" dxfId="2928" priority="581" stopIfTrue="1">
      <formula>IF($BH39&gt;$BH$34,1)</formula>
    </cfRule>
  </conditionalFormatting>
  <conditionalFormatting sqref="BI39:BI79">
    <cfRule type="expression" dxfId="2927" priority="580" stopIfTrue="1">
      <formula>IF($BI39&gt;$BI$34,1)</formula>
    </cfRule>
  </conditionalFormatting>
  <conditionalFormatting sqref="BJ39:BJ79">
    <cfRule type="expression" dxfId="2926" priority="579" stopIfTrue="1">
      <formula>IF($BJ39&gt;$BJ$34,1)</formula>
    </cfRule>
  </conditionalFormatting>
  <conditionalFormatting sqref="BK39:BK79">
    <cfRule type="expression" dxfId="2925" priority="578" stopIfTrue="1">
      <formula>IF($BK39&gt;$BK$34,1)</formula>
    </cfRule>
  </conditionalFormatting>
  <conditionalFormatting sqref="BL39:BL79">
    <cfRule type="expression" dxfId="2924" priority="577" stopIfTrue="1">
      <formula>IF($BL39&gt;$BL$34,1)</formula>
    </cfRule>
  </conditionalFormatting>
  <conditionalFormatting sqref="BM39:BM79">
    <cfRule type="expression" dxfId="2923" priority="576" stopIfTrue="1">
      <formula>IF($BM39&gt;$BM$34,1)</formula>
    </cfRule>
  </conditionalFormatting>
  <conditionalFormatting sqref="BN39:BN79">
    <cfRule type="expression" dxfId="2922" priority="575" stopIfTrue="1">
      <formula>IF($BN39&gt;$BN$34,1)</formula>
    </cfRule>
  </conditionalFormatting>
  <conditionalFormatting sqref="BO39:BO79">
    <cfRule type="expression" dxfId="2921" priority="574" stopIfTrue="1">
      <formula>IF($BO39&gt;$BO$34,1)</formula>
    </cfRule>
  </conditionalFormatting>
  <conditionalFormatting sqref="BP39:BP78">
    <cfRule type="expression" dxfId="2920" priority="573" stopIfTrue="1">
      <formula>IF($BP40&gt;$BP$34,1)</formula>
    </cfRule>
  </conditionalFormatting>
  <conditionalFormatting sqref="BP79">
    <cfRule type="expression" dxfId="2919" priority="572" stopIfTrue="1">
      <formula>IF($BP81&gt;$BP$34,1)</formula>
    </cfRule>
  </conditionalFormatting>
  <conditionalFormatting sqref="AN37:BP37">
    <cfRule type="cellIs" dxfId="2918" priority="569" stopIfTrue="1" operator="equal">
      <formula>"Completed"</formula>
    </cfRule>
    <cfRule type="cellIs" dxfId="2917" priority="570" stopIfTrue="1" operator="equal">
      <formula>"Delayed - amber"</formula>
    </cfRule>
    <cfRule type="cellIs" dxfId="2916" priority="571" stopIfTrue="1" operator="equal">
      <formula>"Delayed - red"</formula>
    </cfRule>
  </conditionalFormatting>
  <conditionalFormatting sqref="BU39:BU79">
    <cfRule type="expression" dxfId="2915" priority="568" stopIfTrue="1">
      <formula>IF($BU39&gt;$BU$34,1)</formula>
    </cfRule>
  </conditionalFormatting>
  <conditionalFormatting sqref="BV39:BV79">
    <cfRule type="expression" dxfId="2914" priority="567" stopIfTrue="1">
      <formula>IF($BV39&gt;$BV$34,1)</formula>
    </cfRule>
  </conditionalFormatting>
  <conditionalFormatting sqref="BW39:BW79">
    <cfRule type="expression" dxfId="2913" priority="566" stopIfTrue="1">
      <formula>IF($BW39&gt;$BW$34,1)</formula>
    </cfRule>
  </conditionalFormatting>
  <conditionalFormatting sqref="BX39:BX79">
    <cfRule type="expression" dxfId="2912" priority="565" stopIfTrue="1">
      <formula>IF($BX39&gt;$BX$34,1)</formula>
    </cfRule>
  </conditionalFormatting>
  <conditionalFormatting sqref="BY39:BY79">
    <cfRule type="expression" dxfId="2911" priority="564" stopIfTrue="1">
      <formula>IF($BY39&gt;$BY$34,1)</formula>
    </cfRule>
  </conditionalFormatting>
  <conditionalFormatting sqref="BZ39:BZ79">
    <cfRule type="expression" dxfId="2910" priority="563" stopIfTrue="1">
      <formula>IF($BZ39&gt;$BZ$34,1)</formula>
    </cfRule>
  </conditionalFormatting>
  <conditionalFormatting sqref="CA39:CA79">
    <cfRule type="expression" dxfId="2909" priority="562" stopIfTrue="1">
      <formula>IF($CA39&gt;$CA$34,1)</formula>
    </cfRule>
  </conditionalFormatting>
  <conditionalFormatting sqref="CB39:CB79">
    <cfRule type="expression" dxfId="2908" priority="561" stopIfTrue="1">
      <formula>IF($CB$39&gt;$CB$34,1)</formula>
    </cfRule>
  </conditionalFormatting>
  <conditionalFormatting sqref="CC39:CC79">
    <cfRule type="expression" dxfId="2907" priority="560" stopIfTrue="1">
      <formula>IF($CC39&gt;$CC$34,1)</formula>
    </cfRule>
  </conditionalFormatting>
  <conditionalFormatting sqref="CD39:CD79">
    <cfRule type="expression" dxfId="2906" priority="559" stopIfTrue="1">
      <formula>IF($CD39&gt;$CD$34,1)</formula>
    </cfRule>
  </conditionalFormatting>
  <conditionalFormatting sqref="CE39:CE79">
    <cfRule type="expression" dxfId="2905" priority="558" stopIfTrue="1">
      <formula>IF($CE39&gt;$CE$34,1)</formula>
    </cfRule>
  </conditionalFormatting>
  <conditionalFormatting sqref="CF39:CF79">
    <cfRule type="expression" dxfId="2904" priority="557" stopIfTrue="1">
      <formula>IF($CF39&gt;$CF$34,1)</formula>
    </cfRule>
  </conditionalFormatting>
  <conditionalFormatting sqref="CG39:CG79">
    <cfRule type="expression" dxfId="2903" priority="556" stopIfTrue="1">
      <formula>IF($CG39&gt;$CG$34,1)</formula>
    </cfRule>
  </conditionalFormatting>
  <conditionalFormatting sqref="CH39:CH79">
    <cfRule type="expression" dxfId="2902" priority="555" stopIfTrue="1">
      <formula>IF($CH39&gt;$CH$34,1)</formula>
    </cfRule>
  </conditionalFormatting>
  <conditionalFormatting sqref="CI39:CI79">
    <cfRule type="expression" dxfId="2901" priority="554" stopIfTrue="1">
      <formula>IF($CI39&gt;$CI$34,1)</formula>
    </cfRule>
  </conditionalFormatting>
  <conditionalFormatting sqref="CJ39:CJ79">
    <cfRule type="expression" dxfId="2900" priority="553" stopIfTrue="1">
      <formula>IF($CJ39&gt;$CJ$34,1)</formula>
    </cfRule>
  </conditionalFormatting>
  <conditionalFormatting sqref="CK39:CK79">
    <cfRule type="expression" dxfId="2899" priority="552" stopIfTrue="1">
      <formula>IF($CK39&gt;$CK$34,1)</formula>
    </cfRule>
  </conditionalFormatting>
  <conditionalFormatting sqref="CL39:CL79">
    <cfRule type="expression" dxfId="2898" priority="551" stopIfTrue="1">
      <formula>IF($CL39&gt;$CL$34,1)</formula>
    </cfRule>
  </conditionalFormatting>
  <conditionalFormatting sqref="CM39:CM79">
    <cfRule type="expression" dxfId="2897" priority="550" stopIfTrue="1">
      <formula>IF($CM39&gt;$CM$34,1)</formula>
    </cfRule>
  </conditionalFormatting>
  <conditionalFormatting sqref="CN39:CN79">
    <cfRule type="expression" dxfId="2896" priority="549" stopIfTrue="1">
      <formula>IF($CN39&gt;$CN$34,1)</formula>
    </cfRule>
  </conditionalFormatting>
  <conditionalFormatting sqref="CO39:CO79">
    <cfRule type="expression" dxfId="2895" priority="548" stopIfTrue="1">
      <formula>IF($CO39&gt;$CO$34,1)</formula>
    </cfRule>
  </conditionalFormatting>
  <conditionalFormatting sqref="CP39:CP79">
    <cfRule type="expression" dxfId="2894" priority="547" stopIfTrue="1">
      <formula>IF($CP39&gt;$CP$34,1)</formula>
    </cfRule>
  </conditionalFormatting>
  <conditionalFormatting sqref="CQ39:CQ79">
    <cfRule type="expression" dxfId="2893" priority="546" stopIfTrue="1">
      <formula>IF($CQ39&gt;$CQ$34,1)</formula>
    </cfRule>
  </conditionalFormatting>
  <conditionalFormatting sqref="CR39:CR79">
    <cfRule type="expression" dxfId="2892" priority="545" stopIfTrue="1">
      <formula>IF($CR39&gt;$CR$34,1)</formula>
    </cfRule>
  </conditionalFormatting>
  <conditionalFormatting sqref="CS39:CS79">
    <cfRule type="expression" dxfId="2891" priority="544" stopIfTrue="1">
      <formula>IF($CS39&gt;$CS$34,1)</formula>
    </cfRule>
  </conditionalFormatting>
  <conditionalFormatting sqref="CT39:CT79">
    <cfRule type="expression" dxfId="2890" priority="543" stopIfTrue="1">
      <formula>IF($CT39&gt;$CT$34,1)</formula>
    </cfRule>
  </conditionalFormatting>
  <conditionalFormatting sqref="CU39:CU79">
    <cfRule type="expression" dxfId="2889" priority="542" stopIfTrue="1">
      <formula>IF($CU39&gt;$CU$34,1)</formula>
    </cfRule>
  </conditionalFormatting>
  <conditionalFormatting sqref="CV39:CV79">
    <cfRule type="expression" dxfId="2888" priority="541" stopIfTrue="1">
      <formula>IF($CV39&gt;$CV$34,1)</formula>
    </cfRule>
  </conditionalFormatting>
  <conditionalFormatting sqref="CW39:CW79">
    <cfRule type="expression" dxfId="2887" priority="540" stopIfTrue="1">
      <formula>IF($CW39&gt;$CW$34,1)</formula>
    </cfRule>
  </conditionalFormatting>
  <conditionalFormatting sqref="BU37:CW37">
    <cfRule type="cellIs" dxfId="2886" priority="537" stopIfTrue="1" operator="equal">
      <formula>"Completed"</formula>
    </cfRule>
    <cfRule type="cellIs" dxfId="2885" priority="538" stopIfTrue="1" operator="equal">
      <formula>"Delayed - amber"</formula>
    </cfRule>
    <cfRule type="cellIs" dxfId="2884" priority="539" stopIfTrue="1" operator="equal">
      <formula>"Delayed - red"</formula>
    </cfRule>
  </conditionalFormatting>
  <conditionalFormatting sqref="DB39:DB79">
    <cfRule type="expression" dxfId="2883" priority="536" stopIfTrue="1">
      <formula>IF($DB39&gt;$DB$34,1)</formula>
    </cfRule>
  </conditionalFormatting>
  <conditionalFormatting sqref="DC39:DC79">
    <cfRule type="expression" dxfId="2882" priority="535" stopIfTrue="1">
      <formula>IF($DC39&gt;$DC$34,1)</formula>
    </cfRule>
  </conditionalFormatting>
  <conditionalFormatting sqref="DD39:DD79">
    <cfRule type="expression" dxfId="2881" priority="534" stopIfTrue="1">
      <formula>IF($DD39&gt;$DD$34,1)</formula>
    </cfRule>
  </conditionalFormatting>
  <conditionalFormatting sqref="DE39:DE79">
    <cfRule type="expression" dxfId="2880" priority="533" stopIfTrue="1">
      <formula>IF($DE39&gt;$DE$34,1)</formula>
    </cfRule>
  </conditionalFormatting>
  <conditionalFormatting sqref="DF39">
    <cfRule type="expression" dxfId="2879" priority="532" stopIfTrue="1">
      <formula>IF($DF39&gt;$DF$34,1)</formula>
    </cfRule>
  </conditionalFormatting>
  <conditionalFormatting sqref="DG39:DG79">
    <cfRule type="expression" dxfId="2878" priority="531" stopIfTrue="1">
      <formula>IF($DG39&gt;$DG$34,1)</formula>
    </cfRule>
  </conditionalFormatting>
  <conditionalFormatting sqref="DH39:DH79">
    <cfRule type="expression" dxfId="2877" priority="530" stopIfTrue="1">
      <formula>IF($DH39&gt;$DH$34,1)</formula>
    </cfRule>
  </conditionalFormatting>
  <conditionalFormatting sqref="DI39:DI79">
    <cfRule type="expression" dxfId="2876" priority="529" stopIfTrue="1">
      <formula>IF($DI$39&gt;$DI$34,1)</formula>
    </cfRule>
  </conditionalFormatting>
  <conditionalFormatting sqref="DJ39:DJ79">
    <cfRule type="expression" dxfId="2875" priority="528" stopIfTrue="1">
      <formula>IF($DJ39&gt;$DJ$34,1)</formula>
    </cfRule>
  </conditionalFormatting>
  <conditionalFormatting sqref="DK39:DK79">
    <cfRule type="expression" dxfId="2874" priority="527" stopIfTrue="1">
      <formula>IF($DK39&gt;$DK$34,1)</formula>
    </cfRule>
  </conditionalFormatting>
  <conditionalFormatting sqref="DL39:DL79">
    <cfRule type="expression" dxfId="2873" priority="526" stopIfTrue="1">
      <formula>IF($DL$39&gt;$DL$34,1)</formula>
    </cfRule>
  </conditionalFormatting>
  <conditionalFormatting sqref="DM39:DM79">
    <cfRule type="expression" dxfId="2872" priority="525" stopIfTrue="1">
      <formula>IF($DM39&gt;$DM$34,1)</formula>
    </cfRule>
  </conditionalFormatting>
  <conditionalFormatting sqref="DN39:DN79">
    <cfRule type="expression" dxfId="2871" priority="524" stopIfTrue="1">
      <formula>IF($DN39&gt;$DN$34,1)</formula>
    </cfRule>
  </conditionalFormatting>
  <conditionalFormatting sqref="DO39:DO79">
    <cfRule type="expression" dxfId="2870" priority="523" stopIfTrue="1">
      <formula>IF($DO39&gt;$DO$34,1)</formula>
    </cfRule>
  </conditionalFormatting>
  <conditionalFormatting sqref="DP39:DP79">
    <cfRule type="expression" dxfId="2869" priority="522" stopIfTrue="1">
      <formula>IF($DP39&gt;$DP$34,1)</formula>
    </cfRule>
  </conditionalFormatting>
  <conditionalFormatting sqref="DQ39:DQ79">
    <cfRule type="expression" dxfId="2868" priority="521" stopIfTrue="1">
      <formula>IF($DQ39&gt;$DQ$34,1)</formula>
    </cfRule>
  </conditionalFormatting>
  <conditionalFormatting sqref="DR39:DR79">
    <cfRule type="expression" dxfId="2867" priority="520" stopIfTrue="1">
      <formula>IF($DR39&gt;$DR$34,1)</formula>
    </cfRule>
  </conditionalFormatting>
  <conditionalFormatting sqref="DS39:DS79">
    <cfRule type="expression" dxfId="2866" priority="519" stopIfTrue="1">
      <formula>IF($DS39&gt;$DS$34,1)</formula>
    </cfRule>
  </conditionalFormatting>
  <conditionalFormatting sqref="DT39:DT79">
    <cfRule type="expression" dxfId="2865" priority="518" stopIfTrue="1">
      <formula>IF($DT39&gt;$DT$34,1)</formula>
    </cfRule>
  </conditionalFormatting>
  <conditionalFormatting sqref="DU39:DU79">
    <cfRule type="expression" dxfId="2864" priority="517" stopIfTrue="1">
      <formula>IF($DU39&gt;$DU$34,1)</formula>
    </cfRule>
  </conditionalFormatting>
  <conditionalFormatting sqref="DV39:DV79">
    <cfRule type="expression" dxfId="2863" priority="516" stopIfTrue="1">
      <formula>IF($DV39&gt;$DV$34,1)</formula>
    </cfRule>
  </conditionalFormatting>
  <conditionalFormatting sqref="DW39:DW79">
    <cfRule type="expression" dxfId="2862" priority="515" stopIfTrue="1">
      <formula>IF($DW39&gt;$DW$34,1)</formula>
    </cfRule>
  </conditionalFormatting>
  <conditionalFormatting sqref="DX39:DX79">
    <cfRule type="expression" dxfId="2861" priority="514" stopIfTrue="1">
      <formula>IF($DX39&gt;$DX$34,1)</formula>
    </cfRule>
  </conditionalFormatting>
  <conditionalFormatting sqref="DY39:DY79">
    <cfRule type="expression" dxfId="2860" priority="513" stopIfTrue="1">
      <formula>IF($DY39&gt;$DY$34,1)</formula>
    </cfRule>
  </conditionalFormatting>
  <conditionalFormatting sqref="DZ39:DZ79">
    <cfRule type="expression" dxfId="2859" priority="512" stopIfTrue="1">
      <formula>IF($DZ39&gt;$DZ$34,1)</formula>
    </cfRule>
  </conditionalFormatting>
  <conditionalFormatting sqref="EA39:EA79">
    <cfRule type="expression" dxfId="2858" priority="511" stopIfTrue="1">
      <formula>IF($EA39&gt;$EA$34,1)</formula>
    </cfRule>
  </conditionalFormatting>
  <conditionalFormatting sqref="EB39:EB79">
    <cfRule type="expression" dxfId="2857" priority="510" stopIfTrue="1">
      <formula>IF($EB39&gt;$EB$34,1)</formula>
    </cfRule>
  </conditionalFormatting>
  <conditionalFormatting sqref="EC39:EC79">
    <cfRule type="expression" dxfId="2856" priority="509" stopIfTrue="1">
      <formula>IF($EC$39&gt;$EC$34,1)</formula>
    </cfRule>
  </conditionalFormatting>
  <conditionalFormatting sqref="ED39:ED79">
    <cfRule type="expression" dxfId="2855" priority="508" stopIfTrue="1">
      <formula>IF($ED39&gt;$ED$34,1)</formula>
    </cfRule>
  </conditionalFormatting>
  <conditionalFormatting sqref="DB37:ED37">
    <cfRule type="cellIs" dxfId="2854" priority="505" stopIfTrue="1" operator="equal">
      <formula>"Completed"</formula>
    </cfRule>
    <cfRule type="cellIs" dxfId="2853" priority="506" stopIfTrue="1" operator="equal">
      <formula>"Delayed - amber"</formula>
    </cfRule>
    <cfRule type="cellIs" dxfId="2852" priority="507" stopIfTrue="1" operator="equal">
      <formula>"Delayed - red"</formula>
    </cfRule>
  </conditionalFormatting>
  <conditionalFormatting sqref="EI39:EI79">
    <cfRule type="expression" dxfId="2851" priority="504" stopIfTrue="1">
      <formula>IF($EI39&gt;$EI$34,1)</formula>
    </cfRule>
  </conditionalFormatting>
  <conditionalFormatting sqref="EJ39:EJ79">
    <cfRule type="expression" dxfId="2850" priority="503" stopIfTrue="1">
      <formula>IF($EJ39&gt;$EJ$34,1)</formula>
    </cfRule>
  </conditionalFormatting>
  <conditionalFormatting sqref="EK39:EK79">
    <cfRule type="expression" dxfId="2849" priority="502" stopIfTrue="1">
      <formula>IF($EK39&gt;$EK$34,1)</formula>
    </cfRule>
  </conditionalFormatting>
  <conditionalFormatting sqref="EL39:EL79">
    <cfRule type="expression" dxfId="2848" priority="501" stopIfTrue="1">
      <formula>IF($EL39&gt;$EL$34,1)</formula>
    </cfRule>
  </conditionalFormatting>
  <conditionalFormatting sqref="EM39:EM79">
    <cfRule type="expression" dxfId="2847" priority="500" stopIfTrue="1">
      <formula>IF($EM39&gt;$EM$34,1)</formula>
    </cfRule>
  </conditionalFormatting>
  <conditionalFormatting sqref="EN39:EN79">
    <cfRule type="expression" dxfId="2846" priority="499" stopIfTrue="1">
      <formula>IF($EN39&gt;$EN$34,1)</formula>
    </cfRule>
  </conditionalFormatting>
  <conditionalFormatting sqref="EO39:EO79">
    <cfRule type="expression" dxfId="2845" priority="498" stopIfTrue="1">
      <formula>IF($EO39&gt;$EO$34,1)</formula>
    </cfRule>
  </conditionalFormatting>
  <conditionalFormatting sqref="EP39:EP79">
    <cfRule type="expression" dxfId="2844" priority="497" stopIfTrue="1">
      <formula>IF($EP$39&gt;$EP$34,1)</formula>
    </cfRule>
  </conditionalFormatting>
  <conditionalFormatting sqref="EQ39:EQ79">
    <cfRule type="expression" dxfId="2843" priority="496" stopIfTrue="1">
      <formula>IF($EQ39&gt;$EQ$34,1)</formula>
    </cfRule>
  </conditionalFormatting>
  <conditionalFormatting sqref="ER39:ER79">
    <cfRule type="expression" dxfId="2842" priority="495" stopIfTrue="1">
      <formula>IF($ER39&gt;$ER$34,1)</formula>
    </cfRule>
  </conditionalFormatting>
  <conditionalFormatting sqref="ES39:ES79">
    <cfRule type="expression" dxfId="2841" priority="494" stopIfTrue="1">
      <formula>IF($ES$39&gt;$ES$34,1)</formula>
    </cfRule>
  </conditionalFormatting>
  <conditionalFormatting sqref="ET39:ET79">
    <cfRule type="expression" dxfId="2840" priority="493" stopIfTrue="1">
      <formula>IF($ET39&gt;$ET$34,1)</formula>
    </cfRule>
  </conditionalFormatting>
  <conditionalFormatting sqref="EU39:EU79">
    <cfRule type="expression" dxfId="2839" priority="492" stopIfTrue="1">
      <formula>IF($EU39&gt;$EU$34,1)</formula>
    </cfRule>
  </conditionalFormatting>
  <conditionalFormatting sqref="EV39:EV79">
    <cfRule type="expression" dxfId="2838" priority="491" stopIfTrue="1">
      <formula>IF($EV39&gt;$EV$34,1)</formula>
    </cfRule>
  </conditionalFormatting>
  <conditionalFormatting sqref="EW39:EW79">
    <cfRule type="expression" dxfId="2837" priority="490" stopIfTrue="1">
      <formula>IF($EW39&gt;$EW$34,1)</formula>
    </cfRule>
  </conditionalFormatting>
  <conditionalFormatting sqref="EX39:EX79">
    <cfRule type="expression" dxfId="2836" priority="489" stopIfTrue="1">
      <formula>IF($EX39&gt;$EX$34,1)</formula>
    </cfRule>
  </conditionalFormatting>
  <conditionalFormatting sqref="EY39:EY79">
    <cfRule type="expression" dxfId="2835" priority="488" stopIfTrue="1">
      <formula>IF($EY39&gt;$EY$34,1)</formula>
    </cfRule>
  </conditionalFormatting>
  <conditionalFormatting sqref="EZ39:EZ79">
    <cfRule type="expression" dxfId="2834" priority="487" stopIfTrue="1">
      <formula>IF($EZ39&gt;$EZ$34,1)</formula>
    </cfRule>
  </conditionalFormatting>
  <conditionalFormatting sqref="FA39:FA79">
    <cfRule type="expression" dxfId="2833" priority="486" stopIfTrue="1">
      <formula>IF($FA39&gt;$FA$34,1)</formula>
    </cfRule>
  </conditionalFormatting>
  <conditionalFormatting sqref="FB39:FB79">
    <cfRule type="expression" dxfId="2832" priority="485" stopIfTrue="1">
      <formula>IF($FB39&gt;$FB$34,1)</formula>
    </cfRule>
  </conditionalFormatting>
  <conditionalFormatting sqref="FC39:FC79">
    <cfRule type="expression" dxfId="2831" priority="484" stopIfTrue="1">
      <formula>IF($FC39&gt;$FC$34,1)</formula>
    </cfRule>
  </conditionalFormatting>
  <conditionalFormatting sqref="FD39:FD79">
    <cfRule type="expression" dxfId="2830" priority="483" stopIfTrue="1">
      <formula>IF($FD39&gt;$FD$34,1)</formula>
    </cfRule>
  </conditionalFormatting>
  <conditionalFormatting sqref="FE39:FE79">
    <cfRule type="expression" dxfId="2829" priority="482" stopIfTrue="1">
      <formula>IF($FE39&gt;$FE$34,1)</formula>
    </cfRule>
  </conditionalFormatting>
  <conditionalFormatting sqref="FF39:FF79">
    <cfRule type="expression" dxfId="2828" priority="481" stopIfTrue="1">
      <formula>IF($FF39&gt;$FF$34,1)</formula>
    </cfRule>
  </conditionalFormatting>
  <conditionalFormatting sqref="FG39:FG79">
    <cfRule type="expression" dxfId="2827" priority="480" stopIfTrue="1">
      <formula>IF($FG39&gt;$FG$34,1)</formula>
    </cfRule>
  </conditionalFormatting>
  <conditionalFormatting sqref="FH39:FH79">
    <cfRule type="expression" dxfId="2826" priority="479" stopIfTrue="1">
      <formula>IF($FH39&gt;$FH$34,1)</formula>
    </cfRule>
  </conditionalFormatting>
  <conditionalFormatting sqref="FI39:FI79">
    <cfRule type="expression" dxfId="2825" priority="478" stopIfTrue="1">
      <formula>IF($FI39&gt;$FI$34,1)</formula>
    </cfRule>
  </conditionalFormatting>
  <conditionalFormatting sqref="FJ39:FJ79">
    <cfRule type="expression" dxfId="2824" priority="477" stopIfTrue="1">
      <formula>IF($FJ$39&gt;$FJ$34,1)</formula>
    </cfRule>
  </conditionalFormatting>
  <conditionalFormatting sqref="FK39:FK79">
    <cfRule type="expression" dxfId="2823" priority="476" stopIfTrue="1">
      <formula>IF($FK39&gt;$FK$34,1)</formula>
    </cfRule>
  </conditionalFormatting>
  <conditionalFormatting sqref="EI37:FK37">
    <cfRule type="cellIs" dxfId="2822" priority="473" stopIfTrue="1" operator="equal">
      <formula>"Completed"</formula>
    </cfRule>
    <cfRule type="cellIs" dxfId="2821" priority="474" stopIfTrue="1" operator="equal">
      <formula>"Delayed - amber"</formula>
    </cfRule>
    <cfRule type="cellIs" dxfId="2820" priority="475" stopIfTrue="1" operator="equal">
      <formula>"Delayed - red"</formula>
    </cfRule>
  </conditionalFormatting>
  <conditionalFormatting sqref="FP39:FP79">
    <cfRule type="expression" dxfId="2819" priority="472" stopIfTrue="1">
      <formula>IF($FP39&gt;$FP$34,1)</formula>
    </cfRule>
  </conditionalFormatting>
  <conditionalFormatting sqref="FQ39:FQ79">
    <cfRule type="expression" dxfId="2818" priority="471" stopIfTrue="1">
      <formula>IF($FQ39&gt;$FQ$34,1)</formula>
    </cfRule>
  </conditionalFormatting>
  <conditionalFormatting sqref="FR39:FR79">
    <cfRule type="expression" dxfId="2817" priority="470" stopIfTrue="1">
      <formula>IF($FR39&gt;$FR$34,1)</formula>
    </cfRule>
  </conditionalFormatting>
  <conditionalFormatting sqref="GA39:GA79">
    <cfRule type="expression" dxfId="2816" priority="469" stopIfTrue="1">
      <formula>IF($GA39&gt;$GA$34,1)</formula>
    </cfRule>
  </conditionalFormatting>
  <conditionalFormatting sqref="GB39:GB79">
    <cfRule type="expression" dxfId="2815" priority="468" stopIfTrue="1">
      <formula>IF($GB39&gt;$GB$34,1)</formula>
    </cfRule>
  </conditionalFormatting>
  <conditionalFormatting sqref="GC39:GC79">
    <cfRule type="expression" dxfId="2814" priority="467" stopIfTrue="1">
      <formula>IF($GC39&gt;$GC$34,1)</formula>
    </cfRule>
  </conditionalFormatting>
  <conditionalFormatting sqref="GD39:GD79">
    <cfRule type="expression" dxfId="2813" priority="466" stopIfTrue="1">
      <formula>IF($GD39&gt;$GD$34,1)</formula>
    </cfRule>
  </conditionalFormatting>
  <conditionalFormatting sqref="GE39:GE79">
    <cfRule type="expression" dxfId="2812" priority="465" stopIfTrue="1">
      <formula>IF($GE39&gt;$GE$34,1)</formula>
    </cfRule>
  </conditionalFormatting>
  <conditionalFormatting sqref="GF39:GF79">
    <cfRule type="expression" dxfId="2811" priority="464" stopIfTrue="1">
      <formula>IF($GF39&gt;$GF$34,1)</formula>
    </cfRule>
  </conditionalFormatting>
  <conditionalFormatting sqref="GG39:GG79">
    <cfRule type="expression" dxfId="2810" priority="463" stopIfTrue="1">
      <formula>IF($GG39&gt;$GG$34,1)</formula>
    </cfRule>
  </conditionalFormatting>
  <conditionalFormatting sqref="GH39:GH79">
    <cfRule type="expression" dxfId="2809" priority="462" stopIfTrue="1">
      <formula>IF($GH39&gt;$GH$34,1)</formula>
    </cfRule>
  </conditionalFormatting>
  <conditionalFormatting sqref="GI39:GI79">
    <cfRule type="expression" dxfId="2808" priority="461" stopIfTrue="1">
      <formula>IF($GI39&gt;$GI$34,1)</formula>
    </cfRule>
  </conditionalFormatting>
  <conditionalFormatting sqref="GJ39:GJ79">
    <cfRule type="expression" dxfId="2807" priority="460" stopIfTrue="1">
      <formula>IF($GJ39&gt;$GJ$34,1)</formula>
    </cfRule>
  </conditionalFormatting>
  <conditionalFormatting sqref="GK39:GK79">
    <cfRule type="expression" dxfId="2806" priority="459" stopIfTrue="1">
      <formula>IF($GK39&gt;$GK$34,1)</formula>
    </cfRule>
  </conditionalFormatting>
  <conditionalFormatting sqref="GL39:GL79">
    <cfRule type="expression" dxfId="2805" priority="458" stopIfTrue="1">
      <formula>IF($GL39&gt;$GL$34,1)</formula>
    </cfRule>
  </conditionalFormatting>
  <conditionalFormatting sqref="GM39:GM79">
    <cfRule type="expression" dxfId="2804" priority="457" stopIfTrue="1">
      <formula>IF($GM39&gt;$GM$34,1)</formula>
    </cfRule>
  </conditionalFormatting>
  <conditionalFormatting sqref="GN39:GN79">
    <cfRule type="expression" dxfId="2803" priority="456" stopIfTrue="1">
      <formula>IF($GN39&gt;$GN$34,1)</formula>
    </cfRule>
  </conditionalFormatting>
  <conditionalFormatting sqref="GO39:GO79">
    <cfRule type="expression" dxfId="2802" priority="455" stopIfTrue="1">
      <formula>IF($GO39&gt;$GO$34,1)</formula>
    </cfRule>
  </conditionalFormatting>
  <conditionalFormatting sqref="GP39:GP79">
    <cfRule type="expression" dxfId="2801" priority="454" stopIfTrue="1">
      <formula>IF(_gpI39&gt;$GP$34,1)</formula>
    </cfRule>
  </conditionalFormatting>
  <conditionalFormatting sqref="GQ39:GQ79">
    <cfRule type="expression" dxfId="2800" priority="453" stopIfTrue="1">
      <formula>IF($GQ$39&gt;$GQ$34,1)</formula>
    </cfRule>
  </conditionalFormatting>
  <conditionalFormatting sqref="GR39:GR79">
    <cfRule type="expression" dxfId="2799" priority="452" stopIfTrue="1">
      <formula>IF($GR39&gt;$GR$34,1)</formula>
    </cfRule>
  </conditionalFormatting>
  <conditionalFormatting sqref="FP37:GR37">
    <cfRule type="cellIs" dxfId="2798" priority="449" stopIfTrue="1" operator="equal">
      <formula>"Completed"</formula>
    </cfRule>
    <cfRule type="cellIs" dxfId="2797" priority="450" stopIfTrue="1" operator="equal">
      <formula>"Delayed - amber"</formula>
    </cfRule>
    <cfRule type="cellIs" dxfId="2796" priority="451" stopIfTrue="1" operator="equal">
      <formula>"Delayed - red"</formula>
    </cfRule>
  </conditionalFormatting>
  <conditionalFormatting sqref="AJ39:AJ80">
    <cfRule type="expression" dxfId="2795" priority="446" stopIfTrue="1">
      <formula>NOT(ISERROR(SEARCH("No rating",AJ39)))</formula>
    </cfRule>
    <cfRule type="expression" dxfId="2794" priority="447" stopIfTrue="1">
      <formula>NOT(ISERROR(SEARCH("Green",AJ39)))</formula>
    </cfRule>
    <cfRule type="expression" dxfId="2793" priority="448" stopIfTrue="1">
      <formula>NOT(ISERROR(SEARCH("Amber",AJ39)))</formula>
    </cfRule>
  </conditionalFormatting>
  <conditionalFormatting sqref="AJ35 BQ35 CX35 EE35 FL35 GS35 HZ35">
    <cfRule type="expression" dxfId="2792" priority="443" stopIfTrue="1">
      <formula>NOT(ISERROR(SEARCH("Green",AJ35)))</formula>
    </cfRule>
    <cfRule type="expression" dxfId="2791" priority="444" stopIfTrue="1">
      <formula>NOT(ISERROR(SEARCH("Amber",AJ35)))</formula>
    </cfRule>
    <cfRule type="expression" dxfId="2790" priority="445" stopIfTrue="1">
      <formula>NOT(ISERROR(SEARCH("Red",AJ35)))</formula>
    </cfRule>
  </conditionalFormatting>
  <conditionalFormatting sqref="D41:D79">
    <cfRule type="expression" dxfId="2789" priority="442" stopIfTrue="1">
      <formula>IF($D41&gt;$D$34,1)</formula>
    </cfRule>
  </conditionalFormatting>
  <conditionalFormatting sqref="E40:E79">
    <cfRule type="expression" dxfId="2788" priority="441" stopIfTrue="1">
      <formula>IF($E40&gt;$E$34,1)</formula>
    </cfRule>
  </conditionalFormatting>
  <conditionalFormatting sqref="F40:F79">
    <cfRule type="expression" dxfId="2787" priority="440" stopIfTrue="1">
      <formula>IF($F40&gt;$F$34,1)</formula>
    </cfRule>
  </conditionalFormatting>
  <conditionalFormatting sqref="G39:G79">
    <cfRule type="expression" dxfId="2786" priority="439" stopIfTrue="1">
      <formula>IF($G39&gt;$G$34,1)</formula>
    </cfRule>
  </conditionalFormatting>
  <conditionalFormatting sqref="H39:H40 H42:H79">
    <cfRule type="expression" dxfId="2785" priority="438" stopIfTrue="1">
      <formula>IF($H39&gt;$H$34,1)</formula>
    </cfRule>
  </conditionalFormatting>
  <conditionalFormatting sqref="I39:I79">
    <cfRule type="expression" dxfId="2784" priority="437" stopIfTrue="1">
      <formula>IF($I39&gt;$I$34,1)</formula>
    </cfRule>
  </conditionalFormatting>
  <conditionalFormatting sqref="J39:J79">
    <cfRule type="expression" dxfId="2783" priority="436" stopIfTrue="1">
      <formula>IF($J39&gt;$J$34,1)</formula>
    </cfRule>
  </conditionalFormatting>
  <conditionalFormatting sqref="K39:K79">
    <cfRule type="expression" dxfId="2782" priority="435" stopIfTrue="1">
      <formula>IF($K39&gt;$K$34,1)</formula>
    </cfRule>
  </conditionalFormatting>
  <conditionalFormatting sqref="L39:L79">
    <cfRule type="expression" dxfId="2781" priority="434" stopIfTrue="1">
      <formula>IF($L39&gt;$L$34,1)</formula>
    </cfRule>
  </conditionalFormatting>
  <conditionalFormatting sqref="M39:M79">
    <cfRule type="expression" dxfId="2780" priority="433" stopIfTrue="1">
      <formula>IF($M39&gt;$M$34,1)</formula>
    </cfRule>
  </conditionalFormatting>
  <conditionalFormatting sqref="N39:N79">
    <cfRule type="expression" dxfId="2779" priority="432" stopIfTrue="1">
      <formula>IF($N39&gt;$N$34,1)</formula>
    </cfRule>
  </conditionalFormatting>
  <conditionalFormatting sqref="O39:O79">
    <cfRule type="expression" dxfId="2778" priority="431" stopIfTrue="1">
      <formula>IF($O39&gt;$O$34,1)</formula>
    </cfRule>
  </conditionalFormatting>
  <conditionalFormatting sqref="P39:P79">
    <cfRule type="expression" dxfId="2777" priority="430" stopIfTrue="1">
      <formula>IF($P39&gt;$P$34,1)</formula>
    </cfRule>
  </conditionalFormatting>
  <conditionalFormatting sqref="Q39:Q79">
    <cfRule type="expression" dxfId="2776" priority="429" stopIfTrue="1">
      <formula>IF($Q39&gt;$Q$34,1)</formula>
    </cfRule>
  </conditionalFormatting>
  <conditionalFormatting sqref="R39:R79">
    <cfRule type="expression" dxfId="2775" priority="428" stopIfTrue="1">
      <formula>IF($R39&gt;$R$34,1)</formula>
    </cfRule>
  </conditionalFormatting>
  <conditionalFormatting sqref="S39:S79">
    <cfRule type="expression" dxfId="2774" priority="427" stopIfTrue="1">
      <formula>IF($S39&gt;$S$34,1)</formula>
    </cfRule>
  </conditionalFormatting>
  <conditionalFormatting sqref="T39:T79">
    <cfRule type="expression" dxfId="2773" priority="426" stopIfTrue="1">
      <formula>IF($T39&gt;$T$34,1)</formula>
    </cfRule>
  </conditionalFormatting>
  <conditionalFormatting sqref="U39:U79">
    <cfRule type="expression" dxfId="2772" priority="425" stopIfTrue="1">
      <formula>IF($U39&gt;$U$34,1)</formula>
    </cfRule>
  </conditionalFormatting>
  <conditionalFormatting sqref="V39:V79">
    <cfRule type="expression" dxfId="2771" priority="424" stopIfTrue="1">
      <formula>IF($V39&gt;$V$34,1)</formula>
    </cfRule>
  </conditionalFormatting>
  <conditionalFormatting sqref="W39:W79">
    <cfRule type="expression" dxfId="2770" priority="423" stopIfTrue="1">
      <formula>IF($W39&gt;$W$34,1)</formula>
    </cfRule>
  </conditionalFormatting>
  <conditionalFormatting sqref="X39:X78">
    <cfRule type="expression" dxfId="2769" priority="422" stopIfTrue="1">
      <formula>IF($X39&gt;$X$34,1)</formula>
    </cfRule>
  </conditionalFormatting>
  <conditionalFormatting sqref="Y39:Y78">
    <cfRule type="expression" dxfId="2768" priority="421" stopIfTrue="1">
      <formula>IF($Y39&gt;$Y$34,1)</formula>
    </cfRule>
  </conditionalFormatting>
  <conditionalFormatting sqref="Z39:Z78">
    <cfRule type="expression" dxfId="2767" priority="420" stopIfTrue="1">
      <formula>IF($Z39&gt;$Z$34,1)</formula>
    </cfRule>
  </conditionalFormatting>
  <conditionalFormatting sqref="AA39:AA78">
    <cfRule type="expression" dxfId="2766" priority="419" stopIfTrue="1">
      <formula>IF($AA39&gt;$AA$34,1)</formula>
    </cfRule>
  </conditionalFormatting>
  <conditionalFormatting sqref="AB39:AB79">
    <cfRule type="expression" dxfId="2765" priority="418" stopIfTrue="1">
      <formula>IF($AB39&gt;$AB$34,1)</formula>
    </cfRule>
  </conditionalFormatting>
  <conditionalFormatting sqref="AC39:AC79">
    <cfRule type="expression" dxfId="2764" priority="417" stopIfTrue="1">
      <formula>IF($AC39&gt;$AC$34,1)</formula>
    </cfRule>
  </conditionalFormatting>
  <conditionalFormatting sqref="AD39:AD79">
    <cfRule type="expression" dxfId="2763" priority="416" stopIfTrue="1">
      <formula>IF($AD39&gt;$AD$34,1)</formula>
    </cfRule>
  </conditionalFormatting>
  <conditionalFormatting sqref="AE39:AE79">
    <cfRule type="expression" dxfId="2762" priority="415" stopIfTrue="1">
      <formula>IF($AE39&gt;$AE$34,1)</formula>
    </cfRule>
  </conditionalFormatting>
  <conditionalFormatting sqref="AF39:AF79">
    <cfRule type="expression" dxfId="2761" priority="414" stopIfTrue="1">
      <formula>IF($AF39&gt;$AF$34,1)</formula>
    </cfRule>
  </conditionalFormatting>
  <conditionalFormatting sqref="AG39:AG79">
    <cfRule type="expression" dxfId="2760" priority="413" stopIfTrue="1">
      <formula>IF($AG39&gt;$AG$34,1)</formula>
    </cfRule>
  </conditionalFormatting>
  <conditionalFormatting sqref="AK39:AK42 AK44:AK79">
    <cfRule type="expression" dxfId="2759" priority="412" stopIfTrue="1">
      <formula>IF($AK39&gt;$AK$34,1)</formula>
    </cfRule>
  </conditionalFormatting>
  <conditionalFormatting sqref="AL39:AL79">
    <cfRule type="expression" dxfId="2758" priority="411" stopIfTrue="1">
      <formula>IF($AL39&gt;$AL$34,1)</formula>
    </cfRule>
  </conditionalFormatting>
  <conditionalFormatting sqref="GV79 AM39:AM79">
    <cfRule type="expression" dxfId="2757" priority="410" stopIfTrue="1">
      <formula>IF($AM39&gt;$AM$34,1)</formula>
    </cfRule>
  </conditionalFormatting>
  <conditionalFormatting sqref="AN39:AN79">
    <cfRule type="expression" dxfId="2756" priority="409" stopIfTrue="1">
      <formula>IF($AN39&gt;$AN$34,1)</formula>
    </cfRule>
  </conditionalFormatting>
  <conditionalFormatting sqref="AO39:AO79">
    <cfRule type="expression" dxfId="2755" priority="408" stopIfTrue="1">
      <formula>IF($AO39&gt;$AO$34,1)</formula>
    </cfRule>
  </conditionalFormatting>
  <conditionalFormatting sqref="AP39:AP79">
    <cfRule type="expression" dxfId="2754" priority="407" stopIfTrue="1">
      <formula>IF($AP39&gt;$AP$34,1)</formula>
    </cfRule>
  </conditionalFormatting>
  <conditionalFormatting sqref="AQ39:AQ79">
    <cfRule type="expression" dxfId="2753" priority="406" stopIfTrue="1">
      <formula>IF($AQ39&gt;$AQ$34,1)</formula>
    </cfRule>
  </conditionalFormatting>
  <conditionalFormatting sqref="AR39:AR79">
    <cfRule type="expression" dxfId="2752" priority="405" stopIfTrue="1">
      <formula>IF($AR39&gt;$AR$34,1)</formula>
    </cfRule>
  </conditionalFormatting>
  <conditionalFormatting sqref="AS39:AS79">
    <cfRule type="expression" dxfId="2751" priority="404" stopIfTrue="1">
      <formula>IF($AS39&gt;$AS$34,1)</formula>
    </cfRule>
  </conditionalFormatting>
  <conditionalFormatting sqref="AT39:AT79">
    <cfRule type="expression" dxfId="2750" priority="403" stopIfTrue="1">
      <formula>IF($AT39&gt;$AT$34,1)</formula>
    </cfRule>
  </conditionalFormatting>
  <conditionalFormatting sqref="AU39:AU79">
    <cfRule type="expression" dxfId="2749" priority="402" stopIfTrue="1">
      <formula>IF($AU39&gt;$AU$34,1)</formula>
    </cfRule>
  </conditionalFormatting>
  <conditionalFormatting sqref="AV39:AV79">
    <cfRule type="expression" dxfId="2748" priority="401" stopIfTrue="1">
      <formula>IF($AV39&gt;$AV$34,1)</formula>
    </cfRule>
  </conditionalFormatting>
  <conditionalFormatting sqref="AW39:AW79">
    <cfRule type="expression" dxfId="2747" priority="400" stopIfTrue="1">
      <formula>IF($AW39&gt;$AW$34,1)</formula>
    </cfRule>
  </conditionalFormatting>
  <conditionalFormatting sqref="AX39:AX79">
    <cfRule type="expression" dxfId="2746" priority="399" stopIfTrue="1">
      <formula>IF($AX39&gt;$AX$34,1)</formula>
    </cfRule>
  </conditionalFormatting>
  <conditionalFormatting sqref="AY39:AY79">
    <cfRule type="expression" dxfId="2745" priority="398" stopIfTrue="1">
      <formula>IF($AY39&gt;$AY$34,1)</formula>
    </cfRule>
  </conditionalFormatting>
  <conditionalFormatting sqref="AZ39:AZ79">
    <cfRule type="expression" dxfId="2744" priority="397" stopIfTrue="1">
      <formula>IF($AZ39&gt;$AZ$34,1)</formula>
    </cfRule>
  </conditionalFormatting>
  <conditionalFormatting sqref="BA39:BA79">
    <cfRule type="expression" dxfId="2743" priority="396" stopIfTrue="1">
      <formula>IF($BA39&gt;$BA$34,1)</formula>
    </cfRule>
  </conditionalFormatting>
  <conditionalFormatting sqref="BB39:BB79">
    <cfRule type="expression" dxfId="2742" priority="395" stopIfTrue="1">
      <formula>IF($BB39&gt;$BB$34,1)</formula>
    </cfRule>
  </conditionalFormatting>
  <conditionalFormatting sqref="BC39:BC79">
    <cfRule type="expression" dxfId="2741" priority="394" stopIfTrue="1">
      <formula>IF($BC39&gt;$BC$34,1)</formula>
    </cfRule>
  </conditionalFormatting>
  <conditionalFormatting sqref="BD39:BD79">
    <cfRule type="expression" dxfId="2740" priority="393" stopIfTrue="1">
      <formula>IF($BD39&gt;$BD$34,1)</formula>
    </cfRule>
  </conditionalFormatting>
  <conditionalFormatting sqref="BE39:BE79">
    <cfRule type="expression" dxfId="2739" priority="392" stopIfTrue="1">
      <formula>IF($BE39&gt;$BE$34,1)</formula>
    </cfRule>
  </conditionalFormatting>
  <conditionalFormatting sqref="BF39:BF79">
    <cfRule type="expression" dxfId="2738" priority="391" stopIfTrue="1">
      <formula>IF($BF39&gt;$BF$34,1)</formula>
    </cfRule>
  </conditionalFormatting>
  <conditionalFormatting sqref="BG39:BG79">
    <cfRule type="expression" dxfId="2737" priority="390" stopIfTrue="1">
      <formula>IF($BG39&gt;$BG$34,1)</formula>
    </cfRule>
  </conditionalFormatting>
  <conditionalFormatting sqref="BH39:BH79">
    <cfRule type="expression" dxfId="2736" priority="389" stopIfTrue="1">
      <formula>IF($BH39&gt;$BH$34,1)</formula>
    </cfRule>
  </conditionalFormatting>
  <conditionalFormatting sqref="BI39:BI79">
    <cfRule type="expression" dxfId="2735" priority="388" stopIfTrue="1">
      <formula>IF($BI39&gt;$BI$34,1)</formula>
    </cfRule>
  </conditionalFormatting>
  <conditionalFormatting sqref="BJ39:BJ79">
    <cfRule type="expression" dxfId="2734" priority="387" stopIfTrue="1">
      <formula>IF($BJ39&gt;$BJ$34,1)</formula>
    </cfRule>
  </conditionalFormatting>
  <conditionalFormatting sqref="BK39:BK79">
    <cfRule type="expression" dxfId="2733" priority="386" stopIfTrue="1">
      <formula>IF($BK39&gt;$BK$34,1)</formula>
    </cfRule>
  </conditionalFormatting>
  <conditionalFormatting sqref="BL39:BL79">
    <cfRule type="expression" dxfId="2732" priority="385" stopIfTrue="1">
      <formula>IF($BL39&gt;$BL$34,1)</formula>
    </cfRule>
  </conditionalFormatting>
  <conditionalFormatting sqref="BM39:BM79">
    <cfRule type="expression" dxfId="2731" priority="384" stopIfTrue="1">
      <formula>IF($BM39&gt;$BM$34,1)</formula>
    </cfRule>
  </conditionalFormatting>
  <conditionalFormatting sqref="BN39:BN79">
    <cfRule type="expression" dxfId="2730" priority="383" stopIfTrue="1">
      <formula>IF($BN39&gt;$BN$34,1)</formula>
    </cfRule>
  </conditionalFormatting>
  <conditionalFormatting sqref="BR39:BR79">
    <cfRule type="expression" dxfId="2729" priority="382" stopIfTrue="1">
      <formula>IF($BR39&gt;$BR$34,1)</formula>
    </cfRule>
  </conditionalFormatting>
  <conditionalFormatting sqref="BS39:BS45 BS47:BS79">
    <cfRule type="expression" dxfId="2728" priority="381" stopIfTrue="1">
      <formula>IF($BS39&gt;$BS$34,1)</formula>
    </cfRule>
  </conditionalFormatting>
  <conditionalFormatting sqref="BT39:BT79">
    <cfRule type="expression" dxfId="2727" priority="380" stopIfTrue="1">
      <formula>IF($BT39&gt;$BT$34,1)</formula>
    </cfRule>
  </conditionalFormatting>
  <conditionalFormatting sqref="BU39:BU79">
    <cfRule type="expression" dxfId="2726" priority="379" stopIfTrue="1">
      <formula>IF($BU39&gt;$BU$34,1)</formula>
    </cfRule>
  </conditionalFormatting>
  <conditionalFormatting sqref="BV39:BV79">
    <cfRule type="expression" dxfId="2725" priority="378" stopIfTrue="1">
      <formula>IF($BV39&gt;$BV$34,1)</formula>
    </cfRule>
  </conditionalFormatting>
  <conditionalFormatting sqref="BW39:BW79">
    <cfRule type="expression" dxfId="2724" priority="377" stopIfTrue="1">
      <formula>IF($BW39&gt;$BW$34,1)</formula>
    </cfRule>
  </conditionalFormatting>
  <conditionalFormatting sqref="BX39:BX79">
    <cfRule type="expression" dxfId="2723" priority="376" stopIfTrue="1">
      <formula>IF($BX39&gt;$BX$34,1)</formula>
    </cfRule>
  </conditionalFormatting>
  <conditionalFormatting sqref="BY39:BY79">
    <cfRule type="expression" dxfId="2722" priority="375" stopIfTrue="1">
      <formula>IF($BY39&gt;$BY$34,1)</formula>
    </cfRule>
  </conditionalFormatting>
  <conditionalFormatting sqref="BZ39:BZ79">
    <cfRule type="expression" dxfId="2721" priority="374" stopIfTrue="1">
      <formula>IF($BZ39&gt;$BZ$34,1)</formula>
    </cfRule>
  </conditionalFormatting>
  <conditionalFormatting sqref="CA39:CA79">
    <cfRule type="expression" dxfId="2720" priority="373" stopIfTrue="1">
      <formula>IF($CA39&gt;$CA$34,1)</formula>
    </cfRule>
  </conditionalFormatting>
  <conditionalFormatting sqref="CB39:CB79">
    <cfRule type="expression" dxfId="2719" priority="372" stopIfTrue="1">
      <formula>IF($CB$39&gt;$CB$34,1)</formula>
    </cfRule>
  </conditionalFormatting>
  <conditionalFormatting sqref="CC39:CC79">
    <cfRule type="expression" dxfId="2718" priority="371" stopIfTrue="1">
      <formula>IF($CC39&gt;$CC$34,1)</formula>
    </cfRule>
  </conditionalFormatting>
  <conditionalFormatting sqref="CD39:CD79">
    <cfRule type="expression" dxfId="2717" priority="370" stopIfTrue="1">
      <formula>IF($CD39&gt;$CD$34,1)</formula>
    </cfRule>
  </conditionalFormatting>
  <conditionalFormatting sqref="CE39:CE79">
    <cfRule type="expression" dxfId="2716" priority="369" stopIfTrue="1">
      <formula>IF($CE39&gt;$CE$34,1)</formula>
    </cfRule>
  </conditionalFormatting>
  <conditionalFormatting sqref="CF39:CF79">
    <cfRule type="expression" dxfId="2715" priority="368" stopIfTrue="1">
      <formula>IF($CF39&gt;$CF$34,1)</formula>
    </cfRule>
  </conditionalFormatting>
  <conditionalFormatting sqref="CG39:CG79">
    <cfRule type="expression" dxfId="2714" priority="367" stopIfTrue="1">
      <formula>IF($CG39&gt;$CG$34,1)</formula>
    </cfRule>
  </conditionalFormatting>
  <conditionalFormatting sqref="CH39:CH79">
    <cfRule type="expression" dxfId="2713" priority="366" stopIfTrue="1">
      <formula>IF($CH39&gt;$CH$34,1)</formula>
    </cfRule>
  </conditionalFormatting>
  <conditionalFormatting sqref="CI39:CI79">
    <cfRule type="expression" dxfId="2712" priority="365" stopIfTrue="1">
      <formula>IF($CI39&gt;$CI$34,1)</formula>
    </cfRule>
  </conditionalFormatting>
  <conditionalFormatting sqref="CJ39:CJ79">
    <cfRule type="expression" dxfId="2711" priority="364" stopIfTrue="1">
      <formula>IF($CJ39&gt;$CJ$34,1)</formula>
    </cfRule>
  </conditionalFormatting>
  <conditionalFormatting sqref="CK39:CK79">
    <cfRule type="expression" dxfId="2710" priority="363" stopIfTrue="1">
      <formula>IF($CK39&gt;$CK$34,1)</formula>
    </cfRule>
  </conditionalFormatting>
  <conditionalFormatting sqref="CL39:CL79">
    <cfRule type="expression" dxfId="2709" priority="362" stopIfTrue="1">
      <formula>IF($CL39&gt;$CL$34,1)</formula>
    </cfRule>
  </conditionalFormatting>
  <conditionalFormatting sqref="CM39:CM79">
    <cfRule type="expression" dxfId="2708" priority="361" stopIfTrue="1">
      <formula>IF($CM39&gt;$CM$34,1)</formula>
    </cfRule>
  </conditionalFormatting>
  <conditionalFormatting sqref="CN39:CN79">
    <cfRule type="expression" dxfId="2707" priority="360" stopIfTrue="1">
      <formula>IF($CN39&gt;$CN$34,1)</formula>
    </cfRule>
  </conditionalFormatting>
  <conditionalFormatting sqref="CO39:CO79">
    <cfRule type="expression" dxfId="2706" priority="359" stopIfTrue="1">
      <formula>IF($CO39&gt;$CO$34,1)</formula>
    </cfRule>
  </conditionalFormatting>
  <conditionalFormatting sqref="CP39:CP79">
    <cfRule type="expression" dxfId="2705" priority="358" stopIfTrue="1">
      <formula>IF($CP39&gt;$CP$34,1)</formula>
    </cfRule>
  </conditionalFormatting>
  <conditionalFormatting sqref="CQ39:CQ79">
    <cfRule type="expression" dxfId="2704" priority="357" stopIfTrue="1">
      <formula>IF($CQ39&gt;$CQ$34,1)</formula>
    </cfRule>
  </conditionalFormatting>
  <conditionalFormatting sqref="CR39:CR79">
    <cfRule type="expression" dxfId="2703" priority="356" stopIfTrue="1">
      <formula>IF($CR39&gt;$CR$34,1)</formula>
    </cfRule>
  </conditionalFormatting>
  <conditionalFormatting sqref="CS39:CS79">
    <cfRule type="expression" dxfId="2702" priority="355" stopIfTrue="1">
      <formula>IF($CS39&gt;$CS$34,1)</formula>
    </cfRule>
  </conditionalFormatting>
  <conditionalFormatting sqref="CT39:CT79">
    <cfRule type="expression" dxfId="2701" priority="354" stopIfTrue="1">
      <formula>IF($CT39&gt;$CT$34,1)</formula>
    </cfRule>
  </conditionalFormatting>
  <conditionalFormatting sqref="CU39:CU79">
    <cfRule type="expression" dxfId="2700" priority="353" stopIfTrue="1">
      <formula>IF($CU39&gt;$CU$34,1)</formula>
    </cfRule>
  </conditionalFormatting>
  <conditionalFormatting sqref="CV39:CV79">
    <cfRule type="expression" dxfId="2699" priority="352" stopIfTrue="1">
      <formula>IF($CV39&gt;$CV$34,1)</formula>
    </cfRule>
  </conditionalFormatting>
  <conditionalFormatting sqref="CW39:CW79">
    <cfRule type="expression" dxfId="2698" priority="351" stopIfTrue="1">
      <formula>IF($CW39&gt;$CW$34,1)</formula>
    </cfRule>
  </conditionalFormatting>
  <conditionalFormatting sqref="BO39:BO79">
    <cfRule type="expression" dxfId="2697" priority="350" stopIfTrue="1">
      <formula>IF($BO39&gt;$BO$34,1)</formula>
    </cfRule>
  </conditionalFormatting>
  <conditionalFormatting sqref="AH39:AH79">
    <cfRule type="expression" dxfId="2696" priority="349" stopIfTrue="1">
      <formula>IF($AH39&gt;$AH$34,1)</formula>
    </cfRule>
  </conditionalFormatting>
  <conditionalFormatting sqref="AI39:AI43 AI45:AI58 AI60:AI79">
    <cfRule type="expression" dxfId="2695" priority="348" stopIfTrue="1">
      <formula>IF($AI39&gt;$AI$34,1)</formula>
    </cfRule>
  </conditionalFormatting>
  <conditionalFormatting sqref="CY39:CY79">
    <cfRule type="expression" dxfId="2694" priority="347" stopIfTrue="1">
      <formula>IF($CY39&gt;$CY$34,1)</formula>
    </cfRule>
  </conditionalFormatting>
  <conditionalFormatting sqref="DA39:DA79">
    <cfRule type="expression" dxfId="2693" priority="346" stopIfTrue="1">
      <formula>IF($DA39&gt;$DA$34,1)</formula>
    </cfRule>
  </conditionalFormatting>
  <conditionalFormatting sqref="DB39:DB79">
    <cfRule type="expression" dxfId="2692" priority="345" stopIfTrue="1">
      <formula>IF($DB39&gt;$DB$34,1)</formula>
    </cfRule>
  </conditionalFormatting>
  <conditionalFormatting sqref="DC39:DC79">
    <cfRule type="expression" dxfId="2691" priority="344" stopIfTrue="1">
      <formula>IF($DC39&gt;$DC$34,1)</formula>
    </cfRule>
  </conditionalFormatting>
  <conditionalFormatting sqref="DD39:DD79">
    <cfRule type="expression" dxfId="2690" priority="343" stopIfTrue="1">
      <formula>IF($DD39&gt;$DD$34,1)</formula>
    </cfRule>
  </conditionalFormatting>
  <conditionalFormatting sqref="DE39:DE79">
    <cfRule type="expression" dxfId="2689" priority="342" stopIfTrue="1">
      <formula>IF($DE39&gt;$DE$34,1)</formula>
    </cfRule>
  </conditionalFormatting>
  <conditionalFormatting sqref="DF39">
    <cfRule type="expression" dxfId="2688" priority="341" stopIfTrue="1">
      <formula>IF($DF39&gt;$DF$34,1)</formula>
    </cfRule>
  </conditionalFormatting>
  <conditionalFormatting sqref="DG39:DG79">
    <cfRule type="expression" dxfId="2687" priority="340" stopIfTrue="1">
      <formula>IF($DG39&gt;$DG$34,1)</formula>
    </cfRule>
  </conditionalFormatting>
  <conditionalFormatting sqref="DH39:DH79">
    <cfRule type="expression" dxfId="2686" priority="339" stopIfTrue="1">
      <formula>IF($DH39&gt;$DH$34,1)</formula>
    </cfRule>
  </conditionalFormatting>
  <conditionalFormatting sqref="DI39:DI79">
    <cfRule type="expression" dxfId="2685" priority="338" stopIfTrue="1">
      <formula>IF($DI$39&gt;$DI$34,1)</formula>
    </cfRule>
  </conditionalFormatting>
  <conditionalFormatting sqref="DJ39:DJ79">
    <cfRule type="expression" dxfId="2684" priority="337" stopIfTrue="1">
      <formula>IF($DJ39&gt;$DJ$34,1)</formula>
    </cfRule>
  </conditionalFormatting>
  <conditionalFormatting sqref="DK39:DK79">
    <cfRule type="expression" dxfId="2683" priority="336" stopIfTrue="1">
      <formula>IF($DK39&gt;$DK$34,1)</formula>
    </cfRule>
  </conditionalFormatting>
  <conditionalFormatting sqref="DL39:DL79">
    <cfRule type="expression" dxfId="2682" priority="335" stopIfTrue="1">
      <formula>IF($DL$39&gt;$DL$34,1)</formula>
    </cfRule>
  </conditionalFormatting>
  <conditionalFormatting sqref="DM39:DM79">
    <cfRule type="expression" dxfId="2681" priority="334" stopIfTrue="1">
      <formula>IF($DM39&gt;$DM$34,1)</formula>
    </cfRule>
  </conditionalFormatting>
  <conditionalFormatting sqref="DN39:DN79">
    <cfRule type="expression" dxfId="2680" priority="333" stopIfTrue="1">
      <formula>IF($DN39&gt;$DN$34,1)</formula>
    </cfRule>
  </conditionalFormatting>
  <conditionalFormatting sqref="DO39:DO79">
    <cfRule type="expression" dxfId="2679" priority="332" stopIfTrue="1">
      <formula>IF($DO39&gt;$DO$34,1)</formula>
    </cfRule>
  </conditionalFormatting>
  <conditionalFormatting sqref="DP39:DP79">
    <cfRule type="expression" dxfId="2678" priority="331" stopIfTrue="1">
      <formula>IF($DP39&gt;$DP$34,1)</formula>
    </cfRule>
  </conditionalFormatting>
  <conditionalFormatting sqref="DQ39:DQ79">
    <cfRule type="expression" dxfId="2677" priority="330" stopIfTrue="1">
      <formula>IF($DQ39&gt;$DQ$34,1)</formula>
    </cfRule>
  </conditionalFormatting>
  <conditionalFormatting sqref="DR39:DR79">
    <cfRule type="expression" dxfId="2676" priority="329" stopIfTrue="1">
      <formula>IF($DR39&gt;$DR$34,1)</formula>
    </cfRule>
  </conditionalFormatting>
  <conditionalFormatting sqref="DS39:DS79">
    <cfRule type="expression" dxfId="2675" priority="328" stopIfTrue="1">
      <formula>IF($DS39&gt;$DS$34,1)</formula>
    </cfRule>
  </conditionalFormatting>
  <conditionalFormatting sqref="DT39:DT79">
    <cfRule type="expression" dxfId="2674" priority="327" stopIfTrue="1">
      <formula>IF($DT39&gt;$DT$34,1)</formula>
    </cfRule>
  </conditionalFormatting>
  <conditionalFormatting sqref="DU39:DU79">
    <cfRule type="expression" dxfId="2673" priority="326" stopIfTrue="1">
      <formula>IF($DU39&gt;$DU$34,1)</formula>
    </cfRule>
  </conditionalFormatting>
  <conditionalFormatting sqref="DV39:DV79">
    <cfRule type="expression" dxfId="2672" priority="325" stopIfTrue="1">
      <formula>IF($DV39&gt;$DV$34,1)</formula>
    </cfRule>
  </conditionalFormatting>
  <conditionalFormatting sqref="DW39:DW79">
    <cfRule type="expression" dxfId="2671" priority="324" stopIfTrue="1">
      <formula>IF($DW39&gt;$DW$34,1)</formula>
    </cfRule>
  </conditionalFormatting>
  <conditionalFormatting sqref="DX39:DX79">
    <cfRule type="expression" dxfId="2670" priority="323" stopIfTrue="1">
      <formula>IF($DX39&gt;$DX$34,1)</formula>
    </cfRule>
  </conditionalFormatting>
  <conditionalFormatting sqref="DY39:DY79">
    <cfRule type="expression" dxfId="2669" priority="322" stopIfTrue="1">
      <formula>IF($DY39&gt;$DY$34,1)</formula>
    </cfRule>
  </conditionalFormatting>
  <conditionalFormatting sqref="DZ39:DZ79">
    <cfRule type="expression" dxfId="2668" priority="321" stopIfTrue="1">
      <formula>IF($DZ39&gt;$DZ$34,1)</formula>
    </cfRule>
  </conditionalFormatting>
  <conditionalFormatting sqref="EA39:EA79">
    <cfRule type="expression" dxfId="2667" priority="320" stopIfTrue="1">
      <formula>IF($EA39&gt;$EA$34,1)</formula>
    </cfRule>
  </conditionalFormatting>
  <conditionalFormatting sqref="EB39:EB79">
    <cfRule type="expression" dxfId="2666" priority="319" stopIfTrue="1">
      <formula>IF($EB39&gt;$EB$34,1)</formula>
    </cfRule>
  </conditionalFormatting>
  <conditionalFormatting sqref="EC39:EC79">
    <cfRule type="expression" dxfId="2665" priority="318" stopIfTrue="1">
      <formula>IF($EC$39&gt;$EC$34,1)</formula>
    </cfRule>
  </conditionalFormatting>
  <conditionalFormatting sqref="ED39:ED79">
    <cfRule type="expression" dxfId="2664" priority="317" stopIfTrue="1">
      <formula>IF($ED39&gt;$ED$34,1)</formula>
    </cfRule>
  </conditionalFormatting>
  <conditionalFormatting sqref="CZ39:CZ79">
    <cfRule type="expression" dxfId="2663" priority="316" stopIfTrue="1">
      <formula>IF($CZ39&gt;$CZ$34,1)</formula>
    </cfRule>
  </conditionalFormatting>
  <conditionalFormatting sqref="EF39:EF79">
    <cfRule type="expression" dxfId="2662" priority="315" stopIfTrue="1">
      <formula>IF($EF39&gt;$EF$34,1)</formula>
    </cfRule>
  </conditionalFormatting>
  <conditionalFormatting sqref="EH39:EH79">
    <cfRule type="expression" dxfId="2661" priority="314" stopIfTrue="1">
      <formula>IF($EH39&gt;$EH$34,1)</formula>
    </cfRule>
  </conditionalFormatting>
  <conditionalFormatting sqref="EI39:EI79">
    <cfRule type="expression" dxfId="2660" priority="313" stopIfTrue="1">
      <formula>IF($EI39&gt;$EI$34,1)</formula>
    </cfRule>
  </conditionalFormatting>
  <conditionalFormatting sqref="EJ39:EJ79">
    <cfRule type="expression" dxfId="2659" priority="312" stopIfTrue="1">
      <formula>IF($EJ39&gt;$EJ$34,1)</formula>
    </cfRule>
  </conditionalFormatting>
  <conditionalFormatting sqref="EK39:EK79">
    <cfRule type="expression" dxfId="2658" priority="311" stopIfTrue="1">
      <formula>IF($EK39&gt;$EK$34,1)</formula>
    </cfRule>
  </conditionalFormatting>
  <conditionalFormatting sqref="EL39:EL79">
    <cfRule type="expression" dxfId="2657" priority="310" stopIfTrue="1">
      <formula>IF($EL39&gt;$EL$34,1)</formula>
    </cfRule>
  </conditionalFormatting>
  <conditionalFormatting sqref="EM39:EM79">
    <cfRule type="expression" dxfId="2656" priority="309" stopIfTrue="1">
      <formula>IF($EM39&gt;$EM$34,1)</formula>
    </cfRule>
  </conditionalFormatting>
  <conditionalFormatting sqref="EN39:EN79">
    <cfRule type="expression" dxfId="2655" priority="308" stopIfTrue="1">
      <formula>IF($EN39&gt;$EN$34,1)</formula>
    </cfRule>
  </conditionalFormatting>
  <conditionalFormatting sqref="EO39:EO79">
    <cfRule type="expression" dxfId="2654" priority="307" stopIfTrue="1">
      <formula>IF($EO39&gt;$EO$34,1)</formula>
    </cfRule>
  </conditionalFormatting>
  <conditionalFormatting sqref="EP39:EP79">
    <cfRule type="expression" dxfId="2653" priority="306" stopIfTrue="1">
      <formula>IF($EP$39&gt;$EP$34,1)</formula>
    </cfRule>
  </conditionalFormatting>
  <conditionalFormatting sqref="EQ39:EQ79">
    <cfRule type="expression" dxfId="2652" priority="305" stopIfTrue="1">
      <formula>IF($EQ39&gt;$EQ$34,1)</formula>
    </cfRule>
  </conditionalFormatting>
  <conditionalFormatting sqref="ER39:ER79">
    <cfRule type="expression" dxfId="2651" priority="304" stopIfTrue="1">
      <formula>IF($ER39&gt;$ER$34,1)</formula>
    </cfRule>
  </conditionalFormatting>
  <conditionalFormatting sqref="ES39:ES79">
    <cfRule type="expression" dxfId="2650" priority="303" stopIfTrue="1">
      <formula>IF($ES$39&gt;$ES$34,1)</formula>
    </cfRule>
  </conditionalFormatting>
  <conditionalFormatting sqref="ET39:ET79">
    <cfRule type="expression" dxfId="2649" priority="302" stopIfTrue="1">
      <formula>IF($ET39&gt;$ET$34,1)</formula>
    </cfRule>
  </conditionalFormatting>
  <conditionalFormatting sqref="EU39:EU79">
    <cfRule type="expression" dxfId="2648" priority="301" stopIfTrue="1">
      <formula>IF($EU39&gt;$EU$34,1)</formula>
    </cfRule>
  </conditionalFormatting>
  <conditionalFormatting sqref="EV39:EV79">
    <cfRule type="expression" dxfId="2647" priority="300" stopIfTrue="1">
      <formula>IF($EV39&gt;$EV$34,1)</formula>
    </cfRule>
  </conditionalFormatting>
  <conditionalFormatting sqref="EW39:EW79">
    <cfRule type="expression" dxfId="2646" priority="299" stopIfTrue="1">
      <formula>IF($EW39&gt;$EW$34,1)</formula>
    </cfRule>
  </conditionalFormatting>
  <conditionalFormatting sqref="EX39:EX79">
    <cfRule type="expression" dxfId="2645" priority="298" stopIfTrue="1">
      <formula>IF($EX39&gt;$EX$34,1)</formula>
    </cfRule>
  </conditionalFormatting>
  <conditionalFormatting sqref="EY39:EY79">
    <cfRule type="expression" dxfId="2644" priority="297" stopIfTrue="1">
      <formula>IF($EY39&gt;$EY$34,1)</formula>
    </cfRule>
  </conditionalFormatting>
  <conditionalFormatting sqref="EZ39:EZ79">
    <cfRule type="expression" dxfId="2643" priority="296" stopIfTrue="1">
      <formula>IF($EZ39&gt;$EZ$34,1)</formula>
    </cfRule>
  </conditionalFormatting>
  <conditionalFormatting sqref="FA39:FA79">
    <cfRule type="expression" dxfId="2642" priority="295" stopIfTrue="1">
      <formula>IF($FA39&gt;$FA$34,1)</formula>
    </cfRule>
  </conditionalFormatting>
  <conditionalFormatting sqref="FB39:FB79">
    <cfRule type="expression" dxfId="2641" priority="294" stopIfTrue="1">
      <formula>IF($FB39&gt;$FB$34,1)</formula>
    </cfRule>
  </conditionalFormatting>
  <conditionalFormatting sqref="FC39:FC79">
    <cfRule type="expression" dxfId="2640" priority="293" stopIfTrue="1">
      <formula>IF($FC39&gt;$FC$34,1)</formula>
    </cfRule>
  </conditionalFormatting>
  <conditionalFormatting sqref="FD39:FD79">
    <cfRule type="expression" dxfId="2639" priority="292" stopIfTrue="1">
      <formula>IF($FD39&gt;$FD$34,1)</formula>
    </cfRule>
  </conditionalFormatting>
  <conditionalFormatting sqref="FE39:FE79">
    <cfRule type="expression" dxfId="2638" priority="291" stopIfTrue="1">
      <formula>IF($FE39&gt;$FE$34,1)</formula>
    </cfRule>
  </conditionalFormatting>
  <conditionalFormatting sqref="FF39:FF79">
    <cfRule type="expression" dxfId="2637" priority="290" stopIfTrue="1">
      <formula>IF($FF39&gt;$FF$34,1)</formula>
    </cfRule>
  </conditionalFormatting>
  <conditionalFormatting sqref="FG39:FG79">
    <cfRule type="expression" dxfId="2636" priority="289" stopIfTrue="1">
      <formula>IF($FG39&gt;$FG$34,1)</formula>
    </cfRule>
  </conditionalFormatting>
  <conditionalFormatting sqref="FH39:FH79">
    <cfRule type="expression" dxfId="2635" priority="288" stopIfTrue="1">
      <formula>IF($FH39&gt;$FH$34,1)</formula>
    </cfRule>
  </conditionalFormatting>
  <conditionalFormatting sqref="FI39:FI79">
    <cfRule type="expression" dxfId="2634" priority="287" stopIfTrue="1">
      <formula>IF($FI39&gt;$FI$34,1)</formula>
    </cfRule>
  </conditionalFormatting>
  <conditionalFormatting sqref="FJ39:FJ79">
    <cfRule type="expression" dxfId="2633" priority="286" stopIfTrue="1">
      <formula>IF($FJ$39&gt;$FJ$34,1)</formula>
    </cfRule>
  </conditionalFormatting>
  <conditionalFormatting sqref="FK39:FK79">
    <cfRule type="expression" dxfId="2632" priority="285" stopIfTrue="1">
      <formula>IF($FK39&gt;$FK$34,1)</formula>
    </cfRule>
  </conditionalFormatting>
  <conditionalFormatting sqref="EG39:EG79">
    <cfRule type="expression" dxfId="2631" priority="284" stopIfTrue="1">
      <formula>IF($EG39&gt;$EG$34,1)</formula>
    </cfRule>
  </conditionalFormatting>
  <conditionalFormatting sqref="FM39:FM79">
    <cfRule type="expression" dxfId="2630" priority="283" stopIfTrue="1">
      <formula>IF($FM39&gt;$FM$34,1)</formula>
    </cfRule>
  </conditionalFormatting>
  <conditionalFormatting sqref="FO39:FO79">
    <cfRule type="expression" dxfId="2629" priority="282" stopIfTrue="1">
      <formula>IF($FO39&gt;$FO$34,1)</formula>
    </cfRule>
  </conditionalFormatting>
  <conditionalFormatting sqref="FP39:FP79">
    <cfRule type="expression" dxfId="2628" priority="281" stopIfTrue="1">
      <formula>IF($FP39&gt;$FP$34,1)</formula>
    </cfRule>
  </conditionalFormatting>
  <conditionalFormatting sqref="FQ39:FQ79">
    <cfRule type="expression" dxfId="2627" priority="280" stopIfTrue="1">
      <formula>IF($FQ39&gt;$FQ$34,1)</formula>
    </cfRule>
  </conditionalFormatting>
  <conditionalFormatting sqref="FR39:FR79">
    <cfRule type="expression" dxfId="2626" priority="279" stopIfTrue="1">
      <formula>IF($FR39&gt;$FR$34,1)</formula>
    </cfRule>
  </conditionalFormatting>
  <conditionalFormatting sqref="GA39:GA79">
    <cfRule type="expression" dxfId="2625" priority="278" stopIfTrue="1">
      <formula>IF($GA39&gt;$GA$34,1)</formula>
    </cfRule>
  </conditionalFormatting>
  <conditionalFormatting sqref="GB39:GB79">
    <cfRule type="expression" dxfId="2624" priority="277" stopIfTrue="1">
      <formula>IF($GB39&gt;$GB$34,1)</formula>
    </cfRule>
  </conditionalFormatting>
  <conditionalFormatting sqref="GC39:GC79">
    <cfRule type="expression" dxfId="2623" priority="276" stopIfTrue="1">
      <formula>IF($GC39&gt;$GC$34,1)</formula>
    </cfRule>
  </conditionalFormatting>
  <conditionalFormatting sqref="GD39:GD79">
    <cfRule type="expression" dxfId="2622" priority="275" stopIfTrue="1">
      <formula>IF($GD39&gt;$GD$34,1)</formula>
    </cfRule>
  </conditionalFormatting>
  <conditionalFormatting sqref="GE39:GE79">
    <cfRule type="expression" dxfId="2621" priority="274" stopIfTrue="1">
      <formula>IF($GE39&gt;$GE$34,1)</formula>
    </cfRule>
  </conditionalFormatting>
  <conditionalFormatting sqref="GF39:GF79">
    <cfRule type="expression" dxfId="2620" priority="273" stopIfTrue="1">
      <formula>IF($GF39&gt;$GF$34,1)</formula>
    </cfRule>
  </conditionalFormatting>
  <conditionalFormatting sqref="GG39:GG79">
    <cfRule type="expression" dxfId="2619" priority="272" stopIfTrue="1">
      <formula>IF($GG39&gt;$GG$34,1)</formula>
    </cfRule>
  </conditionalFormatting>
  <conditionalFormatting sqref="GH39:GH79">
    <cfRule type="expression" dxfId="2618" priority="271" stopIfTrue="1">
      <formula>IF($GH39&gt;$GH$34,1)</formula>
    </cfRule>
  </conditionalFormatting>
  <conditionalFormatting sqref="GI39:GI79">
    <cfRule type="expression" dxfId="2617" priority="270" stopIfTrue="1">
      <formula>IF($GI39&gt;$GI$34,1)</formula>
    </cfRule>
  </conditionalFormatting>
  <conditionalFormatting sqref="GJ39:GJ79">
    <cfRule type="expression" dxfId="2616" priority="269" stopIfTrue="1">
      <formula>IF($GJ39&gt;$GJ$34,1)</formula>
    </cfRule>
  </conditionalFormatting>
  <conditionalFormatting sqref="GK39:GK79">
    <cfRule type="expression" dxfId="2615" priority="268" stopIfTrue="1">
      <formula>IF($GK39&gt;$GK$34,1)</formula>
    </cfRule>
  </conditionalFormatting>
  <conditionalFormatting sqref="GL39:GL79">
    <cfRule type="expression" dxfId="2614" priority="267" stopIfTrue="1">
      <formula>IF($GL39&gt;$GL$34,1)</formula>
    </cfRule>
  </conditionalFormatting>
  <conditionalFormatting sqref="GM39:GM79">
    <cfRule type="expression" dxfId="2613" priority="266" stopIfTrue="1">
      <formula>IF($GM39&gt;$GM$34,1)</formula>
    </cfRule>
  </conditionalFormatting>
  <conditionalFormatting sqref="GN39:GN79">
    <cfRule type="expression" dxfId="2612" priority="265" stopIfTrue="1">
      <formula>IF($GN39&gt;$GN$34,1)</formula>
    </cfRule>
  </conditionalFormatting>
  <conditionalFormatting sqref="GO39:GO79">
    <cfRule type="expression" dxfId="2611" priority="264" stopIfTrue="1">
      <formula>IF($GO39&gt;$GO$34,1)</formula>
    </cfRule>
  </conditionalFormatting>
  <conditionalFormatting sqref="GP39:GP79">
    <cfRule type="expression" dxfId="2610" priority="263" stopIfTrue="1">
      <formula>IF(_gpI39&gt;$GP$34,1)</formula>
    </cfRule>
  </conditionalFormatting>
  <conditionalFormatting sqref="GQ39:GQ79">
    <cfRule type="expression" dxfId="2609" priority="262" stopIfTrue="1">
      <formula>IF($GQ$39&gt;$GQ$34,1)</formula>
    </cfRule>
  </conditionalFormatting>
  <conditionalFormatting sqref="GR39:GR79">
    <cfRule type="expression" dxfId="2608" priority="261" stopIfTrue="1">
      <formula>IF($GR39&gt;$GR$34,1)</formula>
    </cfRule>
  </conditionalFormatting>
  <conditionalFormatting sqref="FN39:FN79">
    <cfRule type="expression" dxfId="2607" priority="260" stopIfTrue="1">
      <formula>IF($FN39&gt;$FN$34,1)</formula>
    </cfRule>
  </conditionalFormatting>
  <conditionalFormatting sqref="GT39:GT78">
    <cfRule type="expression" dxfId="2606" priority="259" stopIfTrue="1">
      <formula>IF($GT39&gt;$GT$34,1)</formula>
    </cfRule>
  </conditionalFormatting>
  <conditionalFormatting sqref="GV39:GV78">
    <cfRule type="expression" dxfId="2605" priority="258" stopIfTrue="1">
      <formula>IF($GV39&gt;$GV$34,1)</formula>
    </cfRule>
  </conditionalFormatting>
  <conditionalFormatting sqref="GW39:GW78">
    <cfRule type="expression" dxfId="2604" priority="257" stopIfTrue="1">
      <formula>IF($GW39&gt;$GW$34,1)</formula>
    </cfRule>
  </conditionalFormatting>
  <conditionalFormatting sqref="HA39:HA78">
    <cfRule type="expression" dxfId="2603" priority="256" stopIfTrue="1">
      <formula>IF($HA39&gt;$HA$34,1)</formula>
    </cfRule>
  </conditionalFormatting>
  <conditionalFormatting sqref="HB39:HB78">
    <cfRule type="expression" dxfId="2602" priority="255" stopIfTrue="1">
      <formula>IF($HB39&gt;$HB$34,1)</formula>
    </cfRule>
  </conditionalFormatting>
  <conditionalFormatting sqref="HC39:HC78">
    <cfRule type="expression" dxfId="2601" priority="254" stopIfTrue="1">
      <formula>IF($HC39&gt;$HC$34,1)</formula>
    </cfRule>
  </conditionalFormatting>
  <conditionalFormatting sqref="HD39:HD78">
    <cfRule type="expression" dxfId="2600" priority="253" stopIfTrue="1">
      <formula>IF($HD$39&gt;$HD$34,1)</formula>
    </cfRule>
  </conditionalFormatting>
  <conditionalFormatting sqref="HE39:HE78">
    <cfRule type="expression" dxfId="2599" priority="252" stopIfTrue="1">
      <formula>IF($HE39&gt;$HE$34,1)</formula>
    </cfRule>
  </conditionalFormatting>
  <conditionalFormatting sqref="HF39:HF78">
    <cfRule type="expression" dxfId="2598" priority="251" stopIfTrue="1">
      <formula>IF($HF39&gt;$HF$34,1)</formula>
    </cfRule>
  </conditionalFormatting>
  <conditionalFormatting sqref="GZ39">
    <cfRule type="expression" dxfId="2597" priority="250" stopIfTrue="1">
      <formula>IF($GZ$39&gt;$GZ$34,1)</formula>
    </cfRule>
  </conditionalFormatting>
  <conditionalFormatting sqref="HH39:HH78">
    <cfRule type="expression" dxfId="2596" priority="249" stopIfTrue="1">
      <formula>IF($HH39&gt;$HH$34,1)</formula>
    </cfRule>
  </conditionalFormatting>
  <conditionalFormatting sqref="HI39:HI78">
    <cfRule type="expression" dxfId="2595" priority="248" stopIfTrue="1">
      <formula>IF($HI39&gt;$HI$34,1)</formula>
    </cfRule>
  </conditionalFormatting>
  <conditionalFormatting sqref="HJ39:HJ78">
    <cfRule type="expression" dxfId="2594" priority="247" stopIfTrue="1">
      <formula>IF($HJ39&gt;$HJ$34,1)</formula>
    </cfRule>
  </conditionalFormatting>
  <conditionalFormatting sqref="HK39:HK78">
    <cfRule type="expression" dxfId="2593" priority="246" stopIfTrue="1">
      <formula>IF($HK39&gt;$HK$34,1)</formula>
    </cfRule>
  </conditionalFormatting>
  <conditionalFormatting sqref="HL39:HL78">
    <cfRule type="expression" dxfId="2592" priority="245" stopIfTrue="1">
      <formula>IF($HL39&gt;$HL$34,1)</formula>
    </cfRule>
  </conditionalFormatting>
  <conditionalFormatting sqref="HM39:HM78">
    <cfRule type="expression" dxfId="2591" priority="244" stopIfTrue="1">
      <formula>IF($HM39&gt;$HM$34,1)</formula>
    </cfRule>
  </conditionalFormatting>
  <conditionalFormatting sqref="HN39:HN78">
    <cfRule type="expression" dxfId="2590" priority="243" stopIfTrue="1">
      <formula>IF($HN39&gt;$HN$34,1)</formula>
    </cfRule>
  </conditionalFormatting>
  <conditionalFormatting sqref="HO39:HO78">
    <cfRule type="expression" dxfId="2589" priority="242" stopIfTrue="1">
      <formula>IF($HO39&gt;$HO$34,1)</formula>
    </cfRule>
  </conditionalFormatting>
  <conditionalFormatting sqref="HP39:HP78">
    <cfRule type="expression" dxfId="2588" priority="241" stopIfTrue="1">
      <formula>IF($HP39&gt;$HP$34,1)</formula>
    </cfRule>
  </conditionalFormatting>
  <conditionalFormatting sqref="HQ39:HQ78">
    <cfRule type="expression" dxfId="2587" priority="240" stopIfTrue="1">
      <formula>IF($HQ39&gt;$HQ$34,1)</formula>
    </cfRule>
  </conditionalFormatting>
  <conditionalFormatting sqref="HR39:HR78">
    <cfRule type="expression" dxfId="2586" priority="239" stopIfTrue="1">
      <formula>IF($HR39&gt;$HR$34,1)</formula>
    </cfRule>
  </conditionalFormatting>
  <conditionalFormatting sqref="HS39:HS78">
    <cfRule type="expression" dxfId="2585" priority="238" stopIfTrue="1">
      <formula>IF($HS39&gt;$HS$34,1)</formula>
    </cfRule>
  </conditionalFormatting>
  <conditionalFormatting sqref="HT39:HT78">
    <cfRule type="expression" dxfId="2584" priority="237" stopIfTrue="1">
      <formula>IF($HT39&gt;$HT$34,1)</formula>
    </cfRule>
  </conditionalFormatting>
  <conditionalFormatting sqref="HU39:HU78">
    <cfRule type="expression" dxfId="2583" priority="236" stopIfTrue="1">
      <formula>IF($HU39&gt;$HU$34,1)</formula>
    </cfRule>
  </conditionalFormatting>
  <conditionalFormatting sqref="HV39:HV78">
    <cfRule type="expression" dxfId="2582" priority="235" stopIfTrue="1">
      <formula>IF($HV39&gt;$HV$34,1)</formula>
    </cfRule>
  </conditionalFormatting>
  <conditionalFormatting sqref="HW39:HW78">
    <cfRule type="expression" dxfId="2581" priority="234" stopIfTrue="1">
      <formula>IF($HW39&gt;$HW$34,1)</formula>
    </cfRule>
  </conditionalFormatting>
  <conditionalFormatting sqref="GU39:GU78">
    <cfRule type="expression" dxfId="2580" priority="233" stopIfTrue="1">
      <formula>IF($GU39&gt;$GU$34,1)</formula>
    </cfRule>
  </conditionalFormatting>
  <conditionalFormatting sqref="GX39:GX78">
    <cfRule type="expression" dxfId="2579" priority="232" stopIfTrue="1">
      <formula>IF($GX39&gt;$GX$34,1)</formula>
    </cfRule>
  </conditionalFormatting>
  <conditionalFormatting sqref="GY39:GY78">
    <cfRule type="expression" dxfId="2578" priority="231" stopIfTrue="1">
      <formula>IF($GY39&gt;$GY$34,1)</formula>
    </cfRule>
  </conditionalFormatting>
  <conditionalFormatting sqref="HG39:HG78">
    <cfRule type="expression" dxfId="2577" priority="230" stopIfTrue="1">
      <formula>IF($HG39&gt;$HG$34,1)</formula>
    </cfRule>
  </conditionalFormatting>
  <conditionalFormatting sqref="HX39:HX78">
    <cfRule type="expression" dxfId="2576" priority="229" stopIfTrue="1">
      <formula>IF($HX39&gt;$HX$34,1)</formula>
    </cfRule>
  </conditionalFormatting>
  <conditionalFormatting sqref="HY39:HY78">
    <cfRule type="expression" dxfId="2575" priority="228" stopIfTrue="1">
      <formula>IF($HY39&gt;$HY$34,1)</formula>
    </cfRule>
  </conditionalFormatting>
  <conditionalFormatting sqref="D39:D40">
    <cfRule type="expression" dxfId="2574" priority="227" stopIfTrue="1">
      <formula>IF($D39&gt;$D$34,1)</formula>
    </cfRule>
  </conditionalFormatting>
  <conditionalFormatting sqref="E39">
    <cfRule type="expression" dxfId="2573" priority="226" stopIfTrue="1">
      <formula>IF($E39&gt;$E$34,1)</formula>
    </cfRule>
  </conditionalFormatting>
  <conditionalFormatting sqref="H41">
    <cfRule type="expression" dxfId="2572" priority="225" stopIfTrue="1">
      <formula>IF($H41&gt;$H$34,1)</formula>
    </cfRule>
  </conditionalFormatting>
  <conditionalFormatting sqref="C13">
    <cfRule type="cellIs" dxfId="2571" priority="223" stopIfTrue="1" operator="lessThan">
      <formula>$C$7</formula>
    </cfRule>
    <cfRule type="cellIs" dxfId="2570" priority="224" stopIfTrue="1" operator="greaterThanOrEqual">
      <formula>$C$7</formula>
    </cfRule>
  </conditionalFormatting>
  <conditionalFormatting sqref="C14">
    <cfRule type="cellIs" dxfId="2569" priority="221" stopIfTrue="1" operator="lessThan">
      <formula>0.5*SUM(C10:C12)</formula>
    </cfRule>
    <cfRule type="cellIs" dxfId="2568" priority="222" stopIfTrue="1" operator="greaterThanOrEqual">
      <formula>0.5*SUM(C10:C12)</formula>
    </cfRule>
  </conditionalFormatting>
  <conditionalFormatting sqref="F39">
    <cfRule type="expression" dxfId="2567" priority="220" stopIfTrue="1">
      <formula>IF($F39&gt;$F$34,1)</formula>
    </cfRule>
  </conditionalFormatting>
  <conditionalFormatting sqref="AI44 AI59">
    <cfRule type="expression" dxfId="2566" priority="219" stopIfTrue="1">
      <formula>IF($AI44&gt;$AI$34,1)</formula>
    </cfRule>
  </conditionalFormatting>
  <conditionalFormatting sqref="AK43">
    <cfRule type="expression" dxfId="2565" priority="218" stopIfTrue="1">
      <formula>IF($AK43&gt;$AK$34,1)</formula>
    </cfRule>
  </conditionalFormatting>
  <conditionalFormatting sqref="BS46">
    <cfRule type="expression" dxfId="2564" priority="217" stopIfTrue="1">
      <formula>IF($BS46&gt;$BS$34,1)</formula>
    </cfRule>
  </conditionalFormatting>
  <conditionalFormatting sqref="BP39:BP78">
    <cfRule type="expression" dxfId="2563" priority="216" stopIfTrue="1">
      <formula>IF($BP40&gt;$BP$34,1)</formula>
    </cfRule>
  </conditionalFormatting>
  <conditionalFormatting sqref="BP79">
    <cfRule type="expression" dxfId="2562" priority="215" stopIfTrue="1">
      <formula>IF($BP81&gt;$BP$34,1)</formula>
    </cfRule>
  </conditionalFormatting>
  <conditionalFormatting sqref="GW37:HY37 G37:AI37 AN37:BP37 BU37:CW37 DB37:ED37 EI37:FK37 FP37:GR37">
    <cfRule type="cellIs" dxfId="2561" priority="212" stopIfTrue="1" operator="equal">
      <formula>"Completed"</formula>
    </cfRule>
    <cfRule type="cellIs" dxfId="2560" priority="213" stopIfTrue="1" operator="equal">
      <formula>"Delayed - amber"</formula>
    </cfRule>
    <cfRule type="cellIs" dxfId="2559" priority="214" stopIfTrue="1" operator="equal">
      <formula>"Delayed - red"</formula>
    </cfRule>
  </conditionalFormatting>
  <conditionalFormatting sqref="AJ35">
    <cfRule type="expression" dxfId="2558" priority="209" stopIfTrue="1">
      <formula>NOT(ISERROR(SEARCH("Green",AJ35)))</formula>
    </cfRule>
    <cfRule type="expression" dxfId="2557" priority="210" stopIfTrue="1">
      <formula>NOT(ISERROR(SEARCH("Amber",AJ35)))</formula>
    </cfRule>
    <cfRule type="expression" dxfId="2556" priority="211" stopIfTrue="1">
      <formula>NOT(ISERROR(SEARCH("Red",AJ35)))</formula>
    </cfRule>
  </conditionalFormatting>
  <conditionalFormatting sqref="AJ39:AJ80">
    <cfRule type="expression" dxfId="2555" priority="206" stopIfTrue="1">
      <formula>NOT(ISERROR(SEARCH("No rating",AJ39)))</formula>
    </cfRule>
    <cfRule type="expression" dxfId="2554" priority="207" stopIfTrue="1">
      <formula>NOT(ISERROR(SEARCH("Green",AJ39)))</formula>
    </cfRule>
    <cfRule type="expression" dxfId="2553" priority="208" stopIfTrue="1">
      <formula>NOT(ISERROR(SEARCH("Amber",AJ39)))</formula>
    </cfRule>
  </conditionalFormatting>
  <conditionalFormatting sqref="G39:G79">
    <cfRule type="expression" dxfId="2552" priority="205" stopIfTrue="1">
      <formula>IF($G39&gt;$G$34,1)</formula>
    </cfRule>
  </conditionalFormatting>
  <conditionalFormatting sqref="H39:H40 H42:H79">
    <cfRule type="expression" dxfId="2551" priority="204" stopIfTrue="1">
      <formula>IF($H39&gt;$H$34,1)</formula>
    </cfRule>
  </conditionalFormatting>
  <conditionalFormatting sqref="I39:I79">
    <cfRule type="expression" dxfId="2550" priority="203" stopIfTrue="1">
      <formula>IF($I39&gt;$I$34,1)</formula>
    </cfRule>
  </conditionalFormatting>
  <conditionalFormatting sqref="J39:J79">
    <cfRule type="expression" dxfId="2549" priority="202" stopIfTrue="1">
      <formula>IF($J39&gt;$J$34,1)</formula>
    </cfRule>
  </conditionalFormatting>
  <conditionalFormatting sqref="K39:K79">
    <cfRule type="expression" dxfId="2548" priority="201" stopIfTrue="1">
      <formula>IF($K39&gt;$K$34,1)</formula>
    </cfRule>
  </conditionalFormatting>
  <conditionalFormatting sqref="L39:L79">
    <cfRule type="expression" dxfId="2547" priority="200" stopIfTrue="1">
      <formula>IF($L39&gt;$L$34,1)</formula>
    </cfRule>
  </conditionalFormatting>
  <conditionalFormatting sqref="M39:M79">
    <cfRule type="expression" dxfId="2546" priority="199" stopIfTrue="1">
      <formula>IF($M39&gt;$M$34,1)</formula>
    </cfRule>
  </conditionalFormatting>
  <conditionalFormatting sqref="N39:N79">
    <cfRule type="expression" dxfId="2545" priority="198" stopIfTrue="1">
      <formula>IF($N39&gt;$N$34,1)</formula>
    </cfRule>
  </conditionalFormatting>
  <conditionalFormatting sqref="O39:O79">
    <cfRule type="expression" dxfId="2544" priority="197" stopIfTrue="1">
      <formula>IF($O39&gt;$O$34,1)</formula>
    </cfRule>
  </conditionalFormatting>
  <conditionalFormatting sqref="P39:P79">
    <cfRule type="expression" dxfId="2543" priority="196" stopIfTrue="1">
      <formula>IF($P39&gt;$P$34,1)</formula>
    </cfRule>
  </conditionalFormatting>
  <conditionalFormatting sqref="Q39:Q79">
    <cfRule type="expression" dxfId="2542" priority="195" stopIfTrue="1">
      <formula>IF($Q39&gt;$Q$34,1)</formula>
    </cfRule>
  </conditionalFormatting>
  <conditionalFormatting sqref="R39:R79">
    <cfRule type="expression" dxfId="2541" priority="194" stopIfTrue="1">
      <formula>IF($R39&gt;$R$34,1)</formula>
    </cfRule>
  </conditionalFormatting>
  <conditionalFormatting sqref="S39:S79">
    <cfRule type="expression" dxfId="2540" priority="193" stopIfTrue="1">
      <formula>IF($S39&gt;$S$34,1)</formula>
    </cfRule>
  </conditionalFormatting>
  <conditionalFormatting sqref="T39:T79">
    <cfRule type="expression" dxfId="2539" priority="192" stopIfTrue="1">
      <formula>IF($T39&gt;$T$34,1)</formula>
    </cfRule>
  </conditionalFormatting>
  <conditionalFormatting sqref="U39:U79">
    <cfRule type="expression" dxfId="2538" priority="191" stopIfTrue="1">
      <formula>IF($U39&gt;$U$34,1)</formula>
    </cfRule>
  </conditionalFormatting>
  <conditionalFormatting sqref="V39:V79">
    <cfRule type="expression" dxfId="2537" priority="190" stopIfTrue="1">
      <formula>IF($V39&gt;$V$34,1)</formula>
    </cfRule>
  </conditionalFormatting>
  <conditionalFormatting sqref="W39:W79">
    <cfRule type="expression" dxfId="2536" priority="189" stopIfTrue="1">
      <formula>IF($W39&gt;$W$34,1)</formula>
    </cfRule>
  </conditionalFormatting>
  <conditionalFormatting sqref="X39:X78">
    <cfRule type="expression" dxfId="2535" priority="188" stopIfTrue="1">
      <formula>IF($X39&gt;$X$34,1)</formula>
    </cfRule>
  </conditionalFormatting>
  <conditionalFormatting sqref="Y39:Y78">
    <cfRule type="expression" dxfId="2534" priority="187" stopIfTrue="1">
      <formula>IF($Y39&gt;$Y$34,1)</formula>
    </cfRule>
  </conditionalFormatting>
  <conditionalFormatting sqref="Z39:Z78">
    <cfRule type="expression" dxfId="2533" priority="186" stopIfTrue="1">
      <formula>IF($Z39&gt;$Z$34,1)</formula>
    </cfRule>
  </conditionalFormatting>
  <conditionalFormatting sqref="AA39:AA78">
    <cfRule type="expression" dxfId="2532" priority="185" stopIfTrue="1">
      <formula>IF($AA39&gt;$AA$34,1)</formula>
    </cfRule>
  </conditionalFormatting>
  <conditionalFormatting sqref="AB39:AB79">
    <cfRule type="expression" dxfId="2531" priority="184" stopIfTrue="1">
      <formula>IF($AB39&gt;$AB$34,1)</formula>
    </cfRule>
  </conditionalFormatting>
  <conditionalFormatting sqref="AC39:AC79">
    <cfRule type="expression" dxfId="2530" priority="183" stopIfTrue="1">
      <formula>IF($AC39&gt;$AC$34,1)</formula>
    </cfRule>
  </conditionalFormatting>
  <conditionalFormatting sqref="AD39:AD79">
    <cfRule type="expression" dxfId="2529" priority="182" stopIfTrue="1">
      <formula>IF($AD39&gt;$AD$34,1)</formula>
    </cfRule>
  </conditionalFormatting>
  <conditionalFormatting sqref="AE39:AE79">
    <cfRule type="expression" dxfId="2528" priority="181" stopIfTrue="1">
      <formula>IF($AE39&gt;$AE$34,1)</formula>
    </cfRule>
  </conditionalFormatting>
  <conditionalFormatting sqref="AF39:AF79">
    <cfRule type="expression" dxfId="2527" priority="180" stopIfTrue="1">
      <formula>IF($AF39&gt;$AF$34,1)</formula>
    </cfRule>
  </conditionalFormatting>
  <conditionalFormatting sqref="AG39:AG79">
    <cfRule type="expression" dxfId="2526" priority="179" stopIfTrue="1">
      <formula>IF($AG39&gt;$AG$34,1)</formula>
    </cfRule>
  </conditionalFormatting>
  <conditionalFormatting sqref="AH39:AH79">
    <cfRule type="expression" dxfId="2525" priority="178" stopIfTrue="1">
      <formula>IF($AH39&gt;$AH$34,1)</formula>
    </cfRule>
  </conditionalFormatting>
  <conditionalFormatting sqref="AI39:AI43 AI45:AI58 AI60:AI79">
    <cfRule type="expression" dxfId="2524" priority="177" stopIfTrue="1">
      <formula>IF($AI39&gt;$AI$34,1)</formula>
    </cfRule>
  </conditionalFormatting>
  <conditionalFormatting sqref="H41">
    <cfRule type="expression" dxfId="2523" priority="176" stopIfTrue="1">
      <formula>IF($H41&gt;$H$34,1)</formula>
    </cfRule>
  </conditionalFormatting>
  <conditionalFormatting sqref="AI44 AI59">
    <cfRule type="expression" dxfId="2522" priority="175" stopIfTrue="1">
      <formula>IF($AI44&gt;$AI$34,1)</formula>
    </cfRule>
  </conditionalFormatting>
  <conditionalFormatting sqref="G37:AI37">
    <cfRule type="cellIs" dxfId="2521" priority="172" stopIfTrue="1" operator="equal">
      <formula>"Completed"</formula>
    </cfRule>
    <cfRule type="cellIs" dxfId="2520" priority="173" stopIfTrue="1" operator="equal">
      <formula>"Delayed - amber"</formula>
    </cfRule>
    <cfRule type="cellIs" dxfId="2519" priority="174" stopIfTrue="1" operator="equal">
      <formula>"Delayed - red"</formula>
    </cfRule>
  </conditionalFormatting>
  <conditionalFormatting sqref="AN39:AN79">
    <cfRule type="expression" dxfId="2518" priority="171" stopIfTrue="1">
      <formula>IF($AN39&gt;$AN$34,1)</formula>
    </cfRule>
  </conditionalFormatting>
  <conditionalFormatting sqref="AO39:AO79">
    <cfRule type="expression" dxfId="2517" priority="170" stopIfTrue="1">
      <formula>IF($AO39&gt;$AO$34,1)</formula>
    </cfRule>
  </conditionalFormatting>
  <conditionalFormatting sqref="AP39:AP79">
    <cfRule type="expression" dxfId="2516" priority="169" stopIfTrue="1">
      <formula>IF($AP39&gt;$AP$34,1)</formula>
    </cfRule>
  </conditionalFormatting>
  <conditionalFormatting sqref="AQ39:AQ79">
    <cfRule type="expression" dxfId="2515" priority="168" stopIfTrue="1">
      <formula>IF($AQ39&gt;$AQ$34,1)</formula>
    </cfRule>
  </conditionalFormatting>
  <conditionalFormatting sqref="AR39:AR79">
    <cfRule type="expression" dxfId="2514" priority="167" stopIfTrue="1">
      <formula>IF($AR39&gt;$AR$34,1)</formula>
    </cfRule>
  </conditionalFormatting>
  <conditionalFormatting sqref="AS39:AS79">
    <cfRule type="expression" dxfId="2513" priority="166" stopIfTrue="1">
      <formula>IF($AS39&gt;$AS$34,1)</formula>
    </cfRule>
  </conditionalFormatting>
  <conditionalFormatting sqref="AT39:AT79">
    <cfRule type="expression" dxfId="2512" priority="165" stopIfTrue="1">
      <formula>IF($AT39&gt;$AT$34,1)</formula>
    </cfRule>
  </conditionalFormatting>
  <conditionalFormatting sqref="AU39:AU79">
    <cfRule type="expression" dxfId="2511" priority="164" stopIfTrue="1">
      <formula>IF($AU39&gt;$AU$34,1)</formula>
    </cfRule>
  </conditionalFormatting>
  <conditionalFormatting sqref="AV39:AV79">
    <cfRule type="expression" dxfId="2510" priority="163" stopIfTrue="1">
      <formula>IF($AV39&gt;$AV$34,1)</formula>
    </cfRule>
  </conditionalFormatting>
  <conditionalFormatting sqref="AW39:AW79">
    <cfRule type="expression" dxfId="2509" priority="162" stopIfTrue="1">
      <formula>IF($AW39&gt;$AW$34,1)</formula>
    </cfRule>
  </conditionalFormatting>
  <conditionalFormatting sqref="AX39:AX79">
    <cfRule type="expression" dxfId="2508" priority="161" stopIfTrue="1">
      <formula>IF($AX39&gt;$AX$34,1)</formula>
    </cfRule>
  </conditionalFormatting>
  <conditionalFormatting sqref="AY39:AY79">
    <cfRule type="expression" dxfId="2507" priority="160" stopIfTrue="1">
      <formula>IF($AY39&gt;$AY$34,1)</formula>
    </cfRule>
  </conditionalFormatting>
  <conditionalFormatting sqref="AZ39:AZ79">
    <cfRule type="expression" dxfId="2506" priority="159" stopIfTrue="1">
      <formula>IF($AZ39&gt;$AZ$34,1)</formula>
    </cfRule>
  </conditionalFormatting>
  <conditionalFormatting sqref="BA39:BA79">
    <cfRule type="expression" dxfId="2505" priority="158" stopIfTrue="1">
      <formula>IF($BA39&gt;$BA$34,1)</formula>
    </cfRule>
  </conditionalFormatting>
  <conditionalFormatting sqref="BB39:BB79">
    <cfRule type="expression" dxfId="2504" priority="157" stopIfTrue="1">
      <formula>IF($BB39&gt;$BB$34,1)</formula>
    </cfRule>
  </conditionalFormatting>
  <conditionalFormatting sqref="BC39:BC79">
    <cfRule type="expression" dxfId="2503" priority="156" stopIfTrue="1">
      <formula>IF($BC39&gt;$BC$34,1)</formula>
    </cfRule>
  </conditionalFormatting>
  <conditionalFormatting sqref="BD39:BD79">
    <cfRule type="expression" dxfId="2502" priority="155" stopIfTrue="1">
      <formula>IF($BD39&gt;$BD$34,1)</formula>
    </cfRule>
  </conditionalFormatting>
  <conditionalFormatting sqref="BE39:BE79">
    <cfRule type="expression" dxfId="2501" priority="154" stopIfTrue="1">
      <formula>IF($BE39&gt;$BE$34,1)</formula>
    </cfRule>
  </conditionalFormatting>
  <conditionalFormatting sqref="BF39:BF79">
    <cfRule type="expression" dxfId="2500" priority="153" stopIfTrue="1">
      <formula>IF($BF39&gt;$BF$34,1)</formula>
    </cfRule>
  </conditionalFormatting>
  <conditionalFormatting sqref="BG39:BG79">
    <cfRule type="expression" dxfId="2499" priority="152" stopIfTrue="1">
      <formula>IF($BG39&gt;$BG$34,1)</formula>
    </cfRule>
  </conditionalFormatting>
  <conditionalFormatting sqref="BH39:BH79">
    <cfRule type="expression" dxfId="2498" priority="151" stopIfTrue="1">
      <formula>IF($BH39&gt;$BH$34,1)</formula>
    </cfRule>
  </conditionalFormatting>
  <conditionalFormatting sqref="BI39:BI79">
    <cfRule type="expression" dxfId="2497" priority="150" stopIfTrue="1">
      <formula>IF($BI39&gt;$BI$34,1)</formula>
    </cfRule>
  </conditionalFormatting>
  <conditionalFormatting sqref="BJ39:BJ79">
    <cfRule type="expression" dxfId="2496" priority="149" stopIfTrue="1">
      <formula>IF($BJ39&gt;$BJ$34,1)</formula>
    </cfRule>
  </conditionalFormatting>
  <conditionalFormatting sqref="BK39:BK79">
    <cfRule type="expression" dxfId="2495" priority="148" stopIfTrue="1">
      <formula>IF($BK39&gt;$BK$34,1)</formula>
    </cfRule>
  </conditionalFormatting>
  <conditionalFormatting sqref="BL39:BL79">
    <cfRule type="expression" dxfId="2494" priority="147" stopIfTrue="1">
      <formula>IF($BL39&gt;$BL$34,1)</formula>
    </cfRule>
  </conditionalFormatting>
  <conditionalFormatting sqref="BM39:BM79">
    <cfRule type="expression" dxfId="2493" priority="146" stopIfTrue="1">
      <formula>IF($BM39&gt;$BM$34,1)</formula>
    </cfRule>
  </conditionalFormatting>
  <conditionalFormatting sqref="BN39:BN79">
    <cfRule type="expression" dxfId="2492" priority="145" stopIfTrue="1">
      <formula>IF($BN39&gt;$BN$34,1)</formula>
    </cfRule>
  </conditionalFormatting>
  <conditionalFormatting sqref="BO39:BO79">
    <cfRule type="expression" dxfId="2491" priority="144" stopIfTrue="1">
      <formula>IF($BO39&gt;$BO$34,1)</formula>
    </cfRule>
  </conditionalFormatting>
  <conditionalFormatting sqref="BP39:BP78">
    <cfRule type="expression" dxfId="2490" priority="143" stopIfTrue="1">
      <formula>IF($BP40&gt;$BP$34,1)</formula>
    </cfRule>
  </conditionalFormatting>
  <conditionalFormatting sqref="BP79">
    <cfRule type="expression" dxfId="2489" priority="142" stopIfTrue="1">
      <formula>IF($BP81&gt;$BP$34,1)</formula>
    </cfRule>
  </conditionalFormatting>
  <conditionalFormatting sqref="AN37:BP37">
    <cfRule type="cellIs" dxfId="2488" priority="139" stopIfTrue="1" operator="equal">
      <formula>"Completed"</formula>
    </cfRule>
    <cfRule type="cellIs" dxfId="2487" priority="140" stopIfTrue="1" operator="equal">
      <formula>"Delayed - amber"</formula>
    </cfRule>
    <cfRule type="cellIs" dxfId="2486" priority="141" stopIfTrue="1" operator="equal">
      <formula>"Delayed - red"</formula>
    </cfRule>
  </conditionalFormatting>
  <conditionalFormatting sqref="BU39:BU79">
    <cfRule type="expression" dxfId="2485" priority="138" stopIfTrue="1">
      <formula>IF($BU39&gt;$BU$34,1)</formula>
    </cfRule>
  </conditionalFormatting>
  <conditionalFormatting sqref="BV39:BV79">
    <cfRule type="expression" dxfId="2484" priority="137" stopIfTrue="1">
      <formula>IF($BV39&gt;$BV$34,1)</formula>
    </cfRule>
  </conditionalFormatting>
  <conditionalFormatting sqref="BW39:BW79">
    <cfRule type="expression" dxfId="2483" priority="136" stopIfTrue="1">
      <formula>IF($BW39&gt;$BW$34,1)</formula>
    </cfRule>
  </conditionalFormatting>
  <conditionalFormatting sqref="BX39:BX79">
    <cfRule type="expression" dxfId="2482" priority="135" stopIfTrue="1">
      <formula>IF($BX39&gt;$BX$34,1)</formula>
    </cfRule>
  </conditionalFormatting>
  <conditionalFormatting sqref="BY39:BY79">
    <cfRule type="expression" dxfId="2481" priority="134" stopIfTrue="1">
      <formula>IF($BY39&gt;$BY$34,1)</formula>
    </cfRule>
  </conditionalFormatting>
  <conditionalFormatting sqref="BZ39:BZ79">
    <cfRule type="expression" dxfId="2480" priority="133" stopIfTrue="1">
      <formula>IF($BZ39&gt;$BZ$34,1)</formula>
    </cfRule>
  </conditionalFormatting>
  <conditionalFormatting sqref="CA39:CA79">
    <cfRule type="expression" dxfId="2479" priority="132" stopIfTrue="1">
      <formula>IF($CA39&gt;$CA$34,1)</formula>
    </cfRule>
  </conditionalFormatting>
  <conditionalFormatting sqref="CB39:CB79">
    <cfRule type="expression" dxfId="2478" priority="131" stopIfTrue="1">
      <formula>IF($CB$39&gt;$CB$34,1)</formula>
    </cfRule>
  </conditionalFormatting>
  <conditionalFormatting sqref="CC39:CC79">
    <cfRule type="expression" dxfId="2477" priority="130" stopIfTrue="1">
      <formula>IF($CC39&gt;$CC$34,1)</formula>
    </cfRule>
  </conditionalFormatting>
  <conditionalFormatting sqref="CD39:CD79">
    <cfRule type="expression" dxfId="2476" priority="129" stopIfTrue="1">
      <formula>IF($CD39&gt;$CD$34,1)</formula>
    </cfRule>
  </conditionalFormatting>
  <conditionalFormatting sqref="CE39:CE79">
    <cfRule type="expression" dxfId="2475" priority="128" stopIfTrue="1">
      <formula>IF($CE39&gt;$CE$34,1)</formula>
    </cfRule>
  </conditionalFormatting>
  <conditionalFormatting sqref="CF39:CF79">
    <cfRule type="expression" dxfId="2474" priority="127" stopIfTrue="1">
      <formula>IF($CF39&gt;$CF$34,1)</formula>
    </cfRule>
  </conditionalFormatting>
  <conditionalFormatting sqref="CG39:CG79">
    <cfRule type="expression" dxfId="2473" priority="126" stopIfTrue="1">
      <formula>IF($CG39&gt;$CG$34,1)</formula>
    </cfRule>
  </conditionalFormatting>
  <conditionalFormatting sqref="CH39:CH79">
    <cfRule type="expression" dxfId="2472" priority="125" stopIfTrue="1">
      <formula>IF($CH39&gt;$CH$34,1)</formula>
    </cfRule>
  </conditionalFormatting>
  <conditionalFormatting sqref="CI39:CI79">
    <cfRule type="expression" dxfId="2471" priority="124" stopIfTrue="1">
      <formula>IF($CI39&gt;$CI$34,1)</formula>
    </cfRule>
  </conditionalFormatting>
  <conditionalFormatting sqref="CJ39:CJ79">
    <cfRule type="expression" dxfId="2470" priority="123" stopIfTrue="1">
      <formula>IF($CJ39&gt;$CJ$34,1)</formula>
    </cfRule>
  </conditionalFormatting>
  <conditionalFormatting sqref="CK39:CK79">
    <cfRule type="expression" dxfId="2469" priority="122" stopIfTrue="1">
      <formula>IF($CK39&gt;$CK$34,1)</formula>
    </cfRule>
  </conditionalFormatting>
  <conditionalFormatting sqref="CL39:CL79">
    <cfRule type="expression" dxfId="2468" priority="121" stopIfTrue="1">
      <formula>IF($CL39&gt;$CL$34,1)</formula>
    </cfRule>
  </conditionalFormatting>
  <conditionalFormatting sqref="CM39:CM79">
    <cfRule type="expression" dxfId="2467" priority="120" stopIfTrue="1">
      <formula>IF($CM39&gt;$CM$34,1)</formula>
    </cfRule>
  </conditionalFormatting>
  <conditionalFormatting sqref="CN39:CN79">
    <cfRule type="expression" dxfId="2466" priority="119" stopIfTrue="1">
      <formula>IF($CN39&gt;$CN$34,1)</formula>
    </cfRule>
  </conditionalFormatting>
  <conditionalFormatting sqref="CO39:CO79">
    <cfRule type="expression" dxfId="2465" priority="118" stopIfTrue="1">
      <formula>IF($CO39&gt;$CO$34,1)</formula>
    </cfRule>
  </conditionalFormatting>
  <conditionalFormatting sqref="CP39:CP79">
    <cfRule type="expression" dxfId="2464" priority="117" stopIfTrue="1">
      <formula>IF($CP39&gt;$CP$34,1)</formula>
    </cfRule>
  </conditionalFormatting>
  <conditionalFormatting sqref="CQ39:CQ79">
    <cfRule type="expression" dxfId="2463" priority="116" stopIfTrue="1">
      <formula>IF($CQ39&gt;$CQ$34,1)</formula>
    </cfRule>
  </conditionalFormatting>
  <conditionalFormatting sqref="CR39:CR79">
    <cfRule type="expression" dxfId="2462" priority="115" stopIfTrue="1">
      <formula>IF($CR39&gt;$CR$34,1)</formula>
    </cfRule>
  </conditionalFormatting>
  <conditionalFormatting sqref="CS39:CS79">
    <cfRule type="expression" dxfId="2461" priority="114" stopIfTrue="1">
      <formula>IF($CS39&gt;$CS$34,1)</formula>
    </cfRule>
  </conditionalFormatting>
  <conditionalFormatting sqref="CT39:CT79">
    <cfRule type="expression" dxfId="2460" priority="113" stopIfTrue="1">
      <formula>IF($CT39&gt;$CT$34,1)</formula>
    </cfRule>
  </conditionalFormatting>
  <conditionalFormatting sqref="CU39:CU79">
    <cfRule type="expression" dxfId="2459" priority="112" stopIfTrue="1">
      <formula>IF($CU39&gt;$CU$34,1)</formula>
    </cfRule>
  </conditionalFormatting>
  <conditionalFormatting sqref="CV39:CV79">
    <cfRule type="expression" dxfId="2458" priority="111" stopIfTrue="1">
      <formula>IF($CV39&gt;$CV$34,1)</formula>
    </cfRule>
  </conditionalFormatting>
  <conditionalFormatting sqref="CW39:CW79">
    <cfRule type="expression" dxfId="2457" priority="110" stopIfTrue="1">
      <formula>IF($CW39&gt;$CW$34,1)</formula>
    </cfRule>
  </conditionalFormatting>
  <conditionalFormatting sqref="BU37:CW37">
    <cfRule type="cellIs" dxfId="2456" priority="107" stopIfTrue="1" operator="equal">
      <formula>"Completed"</formula>
    </cfRule>
    <cfRule type="cellIs" dxfId="2455" priority="108" stopIfTrue="1" operator="equal">
      <formula>"Delayed - amber"</formula>
    </cfRule>
    <cfRule type="cellIs" dxfId="2454" priority="109" stopIfTrue="1" operator="equal">
      <formula>"Delayed - red"</formula>
    </cfRule>
  </conditionalFormatting>
  <conditionalFormatting sqref="DB39:DB79">
    <cfRule type="expression" dxfId="2453" priority="106" stopIfTrue="1">
      <formula>IF($DB39&gt;$DB$34,1)</formula>
    </cfRule>
  </conditionalFormatting>
  <conditionalFormatting sqref="DC39:DC79">
    <cfRule type="expression" dxfId="2452" priority="105" stopIfTrue="1">
      <formula>IF($DC39&gt;$DC$34,1)</formula>
    </cfRule>
  </conditionalFormatting>
  <conditionalFormatting sqref="DD39:DD79">
    <cfRule type="expression" dxfId="2451" priority="104" stopIfTrue="1">
      <formula>IF($DD39&gt;$DD$34,1)</formula>
    </cfRule>
  </conditionalFormatting>
  <conditionalFormatting sqref="DE39:DE79">
    <cfRule type="expression" dxfId="2450" priority="103" stopIfTrue="1">
      <formula>IF($DE39&gt;$DE$34,1)</formula>
    </cfRule>
  </conditionalFormatting>
  <conditionalFormatting sqref="DF39">
    <cfRule type="expression" dxfId="2449" priority="102" stopIfTrue="1">
      <formula>IF($DF39&gt;$DF$34,1)</formula>
    </cfRule>
  </conditionalFormatting>
  <conditionalFormatting sqref="DG39:DG79">
    <cfRule type="expression" dxfId="2448" priority="101" stopIfTrue="1">
      <formula>IF($DG39&gt;$DG$34,1)</formula>
    </cfRule>
  </conditionalFormatting>
  <conditionalFormatting sqref="DH39:DH79">
    <cfRule type="expression" dxfId="2447" priority="100" stopIfTrue="1">
      <formula>IF($DH39&gt;$DH$34,1)</formula>
    </cfRule>
  </conditionalFormatting>
  <conditionalFormatting sqref="DI39:DI79">
    <cfRule type="expression" dxfId="2446" priority="99" stopIfTrue="1">
      <formula>IF($DI$39&gt;$DI$34,1)</formula>
    </cfRule>
  </conditionalFormatting>
  <conditionalFormatting sqref="DJ39:DJ79">
    <cfRule type="expression" dxfId="2445" priority="98" stopIfTrue="1">
      <formula>IF($DJ39&gt;$DJ$34,1)</formula>
    </cfRule>
  </conditionalFormatting>
  <conditionalFormatting sqref="DK39:DK79">
    <cfRule type="expression" dxfId="2444" priority="97" stopIfTrue="1">
      <formula>IF($DK39&gt;$DK$34,1)</formula>
    </cfRule>
  </conditionalFormatting>
  <conditionalFormatting sqref="DL39:DL79">
    <cfRule type="expression" dxfId="2443" priority="96" stopIfTrue="1">
      <formula>IF($DL$39&gt;$DL$34,1)</formula>
    </cfRule>
  </conditionalFormatting>
  <conditionalFormatting sqref="DM39:DM79">
    <cfRule type="expression" dxfId="2442" priority="95" stopIfTrue="1">
      <formula>IF($DM39&gt;$DM$34,1)</formula>
    </cfRule>
  </conditionalFormatting>
  <conditionalFormatting sqref="DN39:DN79">
    <cfRule type="expression" dxfId="2441" priority="94" stopIfTrue="1">
      <formula>IF($DN39&gt;$DN$34,1)</formula>
    </cfRule>
  </conditionalFormatting>
  <conditionalFormatting sqref="DO39:DO79">
    <cfRule type="expression" dxfId="2440" priority="93" stopIfTrue="1">
      <formula>IF($DO39&gt;$DO$34,1)</formula>
    </cfRule>
  </conditionalFormatting>
  <conditionalFormatting sqref="DP39:DP79">
    <cfRule type="expression" dxfId="2439" priority="92" stopIfTrue="1">
      <formula>IF($DP39&gt;$DP$34,1)</formula>
    </cfRule>
  </conditionalFormatting>
  <conditionalFormatting sqref="DQ39:DQ79">
    <cfRule type="expression" dxfId="2438" priority="91" stopIfTrue="1">
      <formula>IF($DQ39&gt;$DQ$34,1)</formula>
    </cfRule>
  </conditionalFormatting>
  <conditionalFormatting sqref="DR39:DR79">
    <cfRule type="expression" dxfId="2437" priority="90" stopIfTrue="1">
      <formula>IF($DR39&gt;$DR$34,1)</formula>
    </cfRule>
  </conditionalFormatting>
  <conditionalFormatting sqref="DS39:DS79">
    <cfRule type="expression" dxfId="2436" priority="89" stopIfTrue="1">
      <formula>IF($DS39&gt;$DS$34,1)</formula>
    </cfRule>
  </conditionalFormatting>
  <conditionalFormatting sqref="DT39:DT79">
    <cfRule type="expression" dxfId="2435" priority="88" stopIfTrue="1">
      <formula>IF($DT39&gt;$DT$34,1)</formula>
    </cfRule>
  </conditionalFormatting>
  <conditionalFormatting sqref="DU39:DU79">
    <cfRule type="expression" dxfId="2434" priority="87" stopIfTrue="1">
      <formula>IF($DU39&gt;$DU$34,1)</formula>
    </cfRule>
  </conditionalFormatting>
  <conditionalFormatting sqref="DV39:DV79">
    <cfRule type="expression" dxfId="2433" priority="86" stopIfTrue="1">
      <formula>IF($DV39&gt;$DV$34,1)</formula>
    </cfRule>
  </conditionalFormatting>
  <conditionalFormatting sqref="DW39:DW79">
    <cfRule type="expression" dxfId="2432" priority="85" stopIfTrue="1">
      <formula>IF($DW39&gt;$DW$34,1)</formula>
    </cfRule>
  </conditionalFormatting>
  <conditionalFormatting sqref="DX39:DX79">
    <cfRule type="expression" dxfId="2431" priority="84" stopIfTrue="1">
      <formula>IF($DX39&gt;$DX$34,1)</formula>
    </cfRule>
  </conditionalFormatting>
  <conditionalFormatting sqref="DY39:DY79">
    <cfRule type="expression" dxfId="2430" priority="83" stopIfTrue="1">
      <formula>IF($DY39&gt;$DY$34,1)</formula>
    </cfRule>
  </conditionalFormatting>
  <conditionalFormatting sqref="DZ39:DZ79">
    <cfRule type="expression" dxfId="2429" priority="82" stopIfTrue="1">
      <formula>IF($DZ39&gt;$DZ$34,1)</formula>
    </cfRule>
  </conditionalFormatting>
  <conditionalFormatting sqref="EA39:EA79">
    <cfRule type="expression" dxfId="2428" priority="81" stopIfTrue="1">
      <formula>IF($EA39&gt;$EA$34,1)</formula>
    </cfRule>
  </conditionalFormatting>
  <conditionalFormatting sqref="EB39:EB79">
    <cfRule type="expression" dxfId="2427" priority="80" stopIfTrue="1">
      <formula>IF($EB39&gt;$EB$34,1)</formula>
    </cfRule>
  </conditionalFormatting>
  <conditionalFormatting sqref="EC39:EC79">
    <cfRule type="expression" dxfId="2426" priority="79" stopIfTrue="1">
      <formula>IF($EC$39&gt;$EC$34,1)</formula>
    </cfRule>
  </conditionalFormatting>
  <conditionalFormatting sqref="ED39:ED79">
    <cfRule type="expression" dxfId="2425" priority="78" stopIfTrue="1">
      <formula>IF($ED39&gt;$ED$34,1)</formula>
    </cfRule>
  </conditionalFormatting>
  <conditionalFormatting sqref="DB37:ED37">
    <cfRule type="cellIs" dxfId="2424" priority="75" stopIfTrue="1" operator="equal">
      <formula>"Completed"</formula>
    </cfRule>
    <cfRule type="cellIs" dxfId="2423" priority="76" stopIfTrue="1" operator="equal">
      <formula>"Delayed - amber"</formula>
    </cfRule>
    <cfRule type="cellIs" dxfId="2422" priority="77" stopIfTrue="1" operator="equal">
      <formula>"Delayed - red"</formula>
    </cfRule>
  </conditionalFormatting>
  <conditionalFormatting sqref="EI39:EI79">
    <cfRule type="expression" dxfId="2421" priority="74" stopIfTrue="1">
      <formula>IF($EI39&gt;$EI$34,1)</formula>
    </cfRule>
  </conditionalFormatting>
  <conditionalFormatting sqref="EJ39:EJ79">
    <cfRule type="expression" dxfId="2420" priority="73" stopIfTrue="1">
      <formula>IF($EJ39&gt;$EJ$34,1)</formula>
    </cfRule>
  </conditionalFormatting>
  <conditionalFormatting sqref="EK39:EK79">
    <cfRule type="expression" dxfId="2419" priority="72" stopIfTrue="1">
      <formula>IF($EK39&gt;$EK$34,1)</formula>
    </cfRule>
  </conditionalFormatting>
  <conditionalFormatting sqref="EL39:EL79">
    <cfRule type="expression" dxfId="2418" priority="71" stopIfTrue="1">
      <formula>IF($EL39&gt;$EL$34,1)</formula>
    </cfRule>
  </conditionalFormatting>
  <conditionalFormatting sqref="EM39:EM79">
    <cfRule type="expression" dxfId="2417" priority="70" stopIfTrue="1">
      <formula>IF($EM39&gt;$EM$34,1)</formula>
    </cfRule>
  </conditionalFormatting>
  <conditionalFormatting sqref="EN39:EN79">
    <cfRule type="expression" dxfId="2416" priority="69" stopIfTrue="1">
      <formula>IF($EN39&gt;$EN$34,1)</formula>
    </cfRule>
  </conditionalFormatting>
  <conditionalFormatting sqref="EO39:EO79">
    <cfRule type="expression" dxfId="2415" priority="68" stopIfTrue="1">
      <formula>IF($EO39&gt;$EO$34,1)</formula>
    </cfRule>
  </conditionalFormatting>
  <conditionalFormatting sqref="EP39:EP79">
    <cfRule type="expression" dxfId="2414" priority="67" stopIfTrue="1">
      <formula>IF($EP$39&gt;$EP$34,1)</formula>
    </cfRule>
  </conditionalFormatting>
  <conditionalFormatting sqref="EQ39:EQ79">
    <cfRule type="expression" dxfId="2413" priority="66" stopIfTrue="1">
      <formula>IF($EQ39&gt;$EQ$34,1)</formula>
    </cfRule>
  </conditionalFormatting>
  <conditionalFormatting sqref="ER39:ER79">
    <cfRule type="expression" dxfId="2412" priority="65" stopIfTrue="1">
      <formula>IF($ER39&gt;$ER$34,1)</formula>
    </cfRule>
  </conditionalFormatting>
  <conditionalFormatting sqref="ES39:ES79">
    <cfRule type="expression" dxfId="2411" priority="64" stopIfTrue="1">
      <formula>IF($ES$39&gt;$ES$34,1)</formula>
    </cfRule>
  </conditionalFormatting>
  <conditionalFormatting sqref="ET39:ET79">
    <cfRule type="expression" dxfId="2410" priority="63" stopIfTrue="1">
      <formula>IF($ET39&gt;$ET$34,1)</formula>
    </cfRule>
  </conditionalFormatting>
  <conditionalFormatting sqref="EU39:EU79">
    <cfRule type="expression" dxfId="2409" priority="62" stopIfTrue="1">
      <formula>IF($EU39&gt;$EU$34,1)</formula>
    </cfRule>
  </conditionalFormatting>
  <conditionalFormatting sqref="EV39:EV79">
    <cfRule type="expression" dxfId="2408" priority="61" stopIfTrue="1">
      <formula>IF($EV39&gt;$EV$34,1)</formula>
    </cfRule>
  </conditionalFormatting>
  <conditionalFormatting sqref="EW39:EW79">
    <cfRule type="expression" dxfId="2407" priority="60" stopIfTrue="1">
      <formula>IF($EW39&gt;$EW$34,1)</formula>
    </cfRule>
  </conditionalFormatting>
  <conditionalFormatting sqref="EX39:EX79">
    <cfRule type="expression" dxfId="2406" priority="59" stopIfTrue="1">
      <formula>IF($EX39&gt;$EX$34,1)</formula>
    </cfRule>
  </conditionalFormatting>
  <conditionalFormatting sqref="EY39:EY79">
    <cfRule type="expression" dxfId="2405" priority="58" stopIfTrue="1">
      <formula>IF($EY39&gt;$EY$34,1)</formula>
    </cfRule>
  </conditionalFormatting>
  <conditionalFormatting sqref="EZ39:EZ79">
    <cfRule type="expression" dxfId="2404" priority="57" stopIfTrue="1">
      <formula>IF($EZ39&gt;$EZ$34,1)</formula>
    </cfRule>
  </conditionalFormatting>
  <conditionalFormatting sqref="FA39:FA79">
    <cfRule type="expression" dxfId="2403" priority="56" stopIfTrue="1">
      <formula>IF($FA39&gt;$FA$34,1)</formula>
    </cfRule>
  </conditionalFormatting>
  <conditionalFormatting sqref="FB39:FB79">
    <cfRule type="expression" dxfId="2402" priority="55" stopIfTrue="1">
      <formula>IF($FB39&gt;$FB$34,1)</formula>
    </cfRule>
  </conditionalFormatting>
  <conditionalFormatting sqref="FC39:FC79">
    <cfRule type="expression" dxfId="2401" priority="54" stopIfTrue="1">
      <formula>IF($FC39&gt;$FC$34,1)</formula>
    </cfRule>
  </conditionalFormatting>
  <conditionalFormatting sqref="FD39:FD79">
    <cfRule type="expression" dxfId="2400" priority="53" stopIfTrue="1">
      <formula>IF($FD39&gt;$FD$34,1)</formula>
    </cfRule>
  </conditionalFormatting>
  <conditionalFormatting sqref="FE39:FE79">
    <cfRule type="expression" dxfId="2399" priority="52" stopIfTrue="1">
      <formula>IF($FE39&gt;$FE$34,1)</formula>
    </cfRule>
  </conditionalFormatting>
  <conditionalFormatting sqref="FF39:FF79">
    <cfRule type="expression" dxfId="2398" priority="51" stopIfTrue="1">
      <formula>IF($FF39&gt;$FF$34,1)</formula>
    </cfRule>
  </conditionalFormatting>
  <conditionalFormatting sqref="FG39:FG79">
    <cfRule type="expression" dxfId="2397" priority="50" stopIfTrue="1">
      <formula>IF($FG39&gt;$FG$34,1)</formula>
    </cfRule>
  </conditionalFormatting>
  <conditionalFormatting sqref="FH39:FH79">
    <cfRule type="expression" dxfId="2396" priority="49" stopIfTrue="1">
      <formula>IF($FH39&gt;$FH$34,1)</formula>
    </cfRule>
  </conditionalFormatting>
  <conditionalFormatting sqref="FI39:FI79">
    <cfRule type="expression" dxfId="2395" priority="48" stopIfTrue="1">
      <formula>IF($FI39&gt;$FI$34,1)</formula>
    </cfRule>
  </conditionalFormatting>
  <conditionalFormatting sqref="FJ39:FJ79">
    <cfRule type="expression" dxfId="2394" priority="47" stopIfTrue="1">
      <formula>IF($FJ$39&gt;$FJ$34,1)</formula>
    </cfRule>
  </conditionalFormatting>
  <conditionalFormatting sqref="FK39:FK79">
    <cfRule type="expression" dxfId="2393" priority="46" stopIfTrue="1">
      <formula>IF($FK39&gt;$FK$34,1)</formula>
    </cfRule>
  </conditionalFormatting>
  <conditionalFormatting sqref="EI37:FK37">
    <cfRule type="cellIs" dxfId="2392" priority="43" stopIfTrue="1" operator="equal">
      <formula>"Completed"</formula>
    </cfRule>
    <cfRule type="cellIs" dxfId="2391" priority="44" stopIfTrue="1" operator="equal">
      <formula>"Delayed - amber"</formula>
    </cfRule>
    <cfRule type="cellIs" dxfId="2390" priority="45" stopIfTrue="1" operator="equal">
      <formula>"Delayed - red"</formula>
    </cfRule>
  </conditionalFormatting>
  <conditionalFormatting sqref="FP39:FP79">
    <cfRule type="expression" dxfId="2389" priority="42" stopIfTrue="1">
      <formula>IF($FP39&gt;$FP$34,1)</formula>
    </cfRule>
  </conditionalFormatting>
  <conditionalFormatting sqref="FQ39:FQ79">
    <cfRule type="expression" dxfId="2388" priority="41" stopIfTrue="1">
      <formula>IF($FQ39&gt;$FQ$34,1)</formula>
    </cfRule>
  </conditionalFormatting>
  <conditionalFormatting sqref="FR39:FR79">
    <cfRule type="expression" dxfId="2387" priority="40" stopIfTrue="1">
      <formula>IF($FR39&gt;$FR$34,1)</formula>
    </cfRule>
  </conditionalFormatting>
  <conditionalFormatting sqref="GA39:GA79">
    <cfRule type="expression" dxfId="2386" priority="39" stopIfTrue="1">
      <formula>IF($GA39&gt;$GA$34,1)</formula>
    </cfRule>
  </conditionalFormatting>
  <conditionalFormatting sqref="GB39:GB79">
    <cfRule type="expression" dxfId="2385" priority="38" stopIfTrue="1">
      <formula>IF($GB39&gt;$GB$34,1)</formula>
    </cfRule>
  </conditionalFormatting>
  <conditionalFormatting sqref="GC39:GC79">
    <cfRule type="expression" dxfId="2384" priority="37" stopIfTrue="1">
      <formula>IF($GC39&gt;$GC$34,1)</formula>
    </cfRule>
  </conditionalFormatting>
  <conditionalFormatting sqref="GD39:GD79">
    <cfRule type="expression" dxfId="2383" priority="36" stopIfTrue="1">
      <formula>IF($GD39&gt;$GD$34,1)</formula>
    </cfRule>
  </conditionalFormatting>
  <conditionalFormatting sqref="GE39:GE79">
    <cfRule type="expression" dxfId="2382" priority="35" stopIfTrue="1">
      <formula>IF($GE39&gt;$GE$34,1)</formula>
    </cfRule>
  </conditionalFormatting>
  <conditionalFormatting sqref="GF39:GF79">
    <cfRule type="expression" dxfId="2381" priority="34" stopIfTrue="1">
      <formula>IF($GF39&gt;$GF$34,1)</formula>
    </cfRule>
  </conditionalFormatting>
  <conditionalFormatting sqref="GG39:GG79">
    <cfRule type="expression" dxfId="2380" priority="33" stopIfTrue="1">
      <formula>IF($GG39&gt;$GG$34,1)</formula>
    </cfRule>
  </conditionalFormatting>
  <conditionalFormatting sqref="GH39:GH79">
    <cfRule type="expression" dxfId="2379" priority="32" stopIfTrue="1">
      <formula>IF($GH39&gt;$GH$34,1)</formula>
    </cfRule>
  </conditionalFormatting>
  <conditionalFormatting sqref="GI39:GI79">
    <cfRule type="expression" dxfId="2378" priority="31" stopIfTrue="1">
      <formula>IF($GI39&gt;$GI$34,1)</formula>
    </cfRule>
  </conditionalFormatting>
  <conditionalFormatting sqref="GJ39:GJ79">
    <cfRule type="expression" dxfId="2377" priority="30" stopIfTrue="1">
      <formula>IF($GJ39&gt;$GJ$34,1)</formula>
    </cfRule>
  </conditionalFormatting>
  <conditionalFormatting sqref="GK39:GK79">
    <cfRule type="expression" dxfId="2376" priority="29" stopIfTrue="1">
      <formula>IF($GK39&gt;$GK$34,1)</formula>
    </cfRule>
  </conditionalFormatting>
  <conditionalFormatting sqref="GL39:GL79">
    <cfRule type="expression" dxfId="2375" priority="28" stopIfTrue="1">
      <formula>IF($GL39&gt;$GL$34,1)</formula>
    </cfRule>
  </conditionalFormatting>
  <conditionalFormatting sqref="GM39:GM79">
    <cfRule type="expression" dxfId="2374" priority="27" stopIfTrue="1">
      <formula>IF($GM39&gt;$GM$34,1)</formula>
    </cfRule>
  </conditionalFormatting>
  <conditionalFormatting sqref="GN39:GN79">
    <cfRule type="expression" dxfId="2373" priority="26" stopIfTrue="1">
      <formula>IF($GN39&gt;$GN$34,1)</formula>
    </cfRule>
  </conditionalFormatting>
  <conditionalFormatting sqref="GO39:GO79">
    <cfRule type="expression" dxfId="2372" priority="25" stopIfTrue="1">
      <formula>IF($GO39&gt;$GO$34,1)</formula>
    </cfRule>
  </conditionalFormatting>
  <conditionalFormatting sqref="GP39:GP79">
    <cfRule type="expression" dxfId="2371" priority="24" stopIfTrue="1">
      <formula>IF(_gpI39&gt;$GP$34,1)</formula>
    </cfRule>
  </conditionalFormatting>
  <conditionalFormatting sqref="GQ39:GQ79">
    <cfRule type="expression" dxfId="2370" priority="23" stopIfTrue="1">
      <formula>IF($GQ$39&gt;$GQ$34,1)</formula>
    </cfRule>
  </conditionalFormatting>
  <conditionalFormatting sqref="GR39:GR79">
    <cfRule type="expression" dxfId="2369" priority="22" stopIfTrue="1">
      <formula>IF($GR39&gt;$GR$34,1)</formula>
    </cfRule>
  </conditionalFormatting>
  <conditionalFormatting sqref="FP37:GR37">
    <cfRule type="cellIs" dxfId="2368" priority="19" stopIfTrue="1" operator="equal">
      <formula>"Completed"</formula>
    </cfRule>
    <cfRule type="cellIs" dxfId="2367" priority="20" stopIfTrue="1" operator="equal">
      <formula>"Delayed - amber"</formula>
    </cfRule>
    <cfRule type="cellIs" dxfId="2366" priority="21" stopIfTrue="1" operator="equal">
      <formula>"Delayed - red"</formula>
    </cfRule>
  </conditionalFormatting>
  <conditionalFormatting sqref="AT37:AY37">
    <cfRule type="cellIs" dxfId="2365" priority="16" stopIfTrue="1" operator="equal">
      <formula>"Completed"</formula>
    </cfRule>
    <cfRule type="cellIs" dxfId="2364" priority="17" stopIfTrue="1" operator="equal">
      <formula>"Delayed - amber"</formula>
    </cfRule>
    <cfRule type="cellIs" dxfId="2363" priority="18" stopIfTrue="1" operator="equal">
      <formula>"Delayed - red"</formula>
    </cfRule>
  </conditionalFormatting>
  <conditionalFormatting sqref="BV37:BW37">
    <cfRule type="cellIs" dxfId="2362" priority="13" stopIfTrue="1" operator="equal">
      <formula>"Completed"</formula>
    </cfRule>
    <cfRule type="cellIs" dxfId="2361" priority="14" stopIfTrue="1" operator="equal">
      <formula>"Delayed - amber"</formula>
    </cfRule>
    <cfRule type="cellIs" dxfId="2360" priority="15" stopIfTrue="1" operator="equal">
      <formula>"Delayed - red"</formula>
    </cfRule>
  </conditionalFormatting>
  <conditionalFormatting sqref="DF37:DK37">
    <cfRule type="cellIs" dxfId="2359" priority="10" stopIfTrue="1" operator="equal">
      <formula>"Completed"</formula>
    </cfRule>
    <cfRule type="cellIs" dxfId="2358" priority="11" stopIfTrue="1" operator="equal">
      <formula>"Delayed - amber"</formula>
    </cfRule>
    <cfRule type="cellIs" dxfId="2357" priority="12" stopIfTrue="1" operator="equal">
      <formula>"Delayed - red"</formula>
    </cfRule>
  </conditionalFormatting>
  <conditionalFormatting sqref="EM37:EN37">
    <cfRule type="cellIs" dxfId="2356" priority="7" stopIfTrue="1" operator="equal">
      <formula>"Completed"</formula>
    </cfRule>
    <cfRule type="cellIs" dxfId="2355" priority="8" stopIfTrue="1" operator="equal">
      <formula>"Delayed - amber"</formula>
    </cfRule>
    <cfRule type="cellIs" dxfId="2354" priority="9" stopIfTrue="1" operator="equal">
      <formula>"Delayed - red"</formula>
    </cfRule>
  </conditionalFormatting>
  <conditionalFormatting sqref="FS37">
    <cfRule type="cellIs" dxfId="2353" priority="4" stopIfTrue="1" operator="equal">
      <formula>"Completed"</formula>
    </cfRule>
    <cfRule type="cellIs" dxfId="2352" priority="5" stopIfTrue="1" operator="equal">
      <formula>"Delayed - amber"</formula>
    </cfRule>
    <cfRule type="cellIs" dxfId="2351" priority="6" stopIfTrue="1" operator="equal">
      <formula>"Delayed - red"</formula>
    </cfRule>
  </conditionalFormatting>
  <conditionalFormatting sqref="GD37">
    <cfRule type="cellIs" dxfId="2350" priority="1" stopIfTrue="1" operator="equal">
      <formula>"Completed"</formula>
    </cfRule>
    <cfRule type="cellIs" dxfId="2349" priority="2" stopIfTrue="1" operator="equal">
      <formula>"Delayed - amber"</formula>
    </cfRule>
    <cfRule type="cellIs" dxfId="2348" priority="3" stopIfTrue="1" operator="equal">
      <formula>"Delayed - red"</formula>
    </cfRule>
  </conditionalFormatting>
  <dataValidations count="24">
    <dataValidation type="list" allowBlank="1" showInputMessage="1" showErrorMessage="1" sqref="BR39:CW79 C6 GT34:HY34 D34:AI34 AK39:BP79 FU82 AK34:BP34 EF39:FK79 FM34:GR34 BR34:CW34 L81 GT39:HY79 CY34:ED34 D39:AI79 EN82 EF34:FK34 HB82 CY39:ED79 FM39:GR79">
      <formula1>Date</formula1>
    </dataValidation>
    <dataValidation type="list" allowBlank="1" showInputMessage="1" showErrorMessage="1" sqref="BR80:CW81 C5 D81 FM82:FT82 EF80:FK81 E81:K82 AK80:BP81 GT80:HY81 L82:AI82 M81:AI81 HC82 GT82:HA82 EF82:EM82 EO82 CY80:ED81 D80:AI80 FM80:GR81 FV82">
      <formula1>Number_of_organisations</formula1>
    </dataValidation>
    <dataValidation type="list" allowBlank="1" showInputMessage="1" showErrorMessage="1" sqref="G21 J21 HO21 HR21 D21 M21 P21 S21 V21 Y21 AB21 AN21 AQ21 AT21 AW21 AK21 AZ21 BC21 BF21 AE21 AH21 BI21 BO21 BR21 BU21 BX21 BL21 CA21 CD21 CG21 CJ21 CM21 CP21 CS21 CY21 DB21 DE21 CV21 DH21 DK21 DN21 DQ21 DT21 DW21 EC21 EF21 EI21 EL21 DZ21 EO21 ER21 EU21 EX21 FA21 FD21 FG21 FM21 FP21 FS21 FJ21 FV21 FY21 GB21 GE21 GH21 GK21 GQ21 GT21 GW21 GZ21 GN21 HC21 HF21 HI21 HL21 HU21 HX21">
      <formula1>FIMS_Categories_Level_2_SHA</formula1>
    </dataValidation>
    <dataValidation type="list" allowBlank="1" showInputMessage="1" showErrorMessage="1" sqref="D20 G20 J20 M20 P20 S20 V20 Y20 AB20 AE20 AH20:AI20 AK20 AN20 AQ20 AT20 AW20 AZ20 BC20 BF20 BI20 BL20 BO20:BP20 BR20 BU20 BX20 CA20 CD20 CG20 CJ20 CM20 CP20 CS20 CV20:CW20 CY20 DB20 DE20 DH20 DK20 DN20 DQ20 DT20 DW20 DZ20 EC20:ED20 EF20 EI20 EL20 EO20 ER20 EU20 EX20 FA20 FD20 FG20 FJ20:FK20 FM20 FP20 FS20 FV20 FY20 GB20 GE20 GH20 GK20 GN20 GQ20:GR20 GT20 GW20 GZ20 HC20 HF20 HI20 HL20 HO20 HR20 HU20 HX20:HY20">
      <formula1>QIPP_Workstream_focus</formula1>
    </dataValidation>
    <dataValidation type="list" allowBlank="1" showInputMessage="1" showErrorMessage="1" sqref="AN37:BP37 DB37:ED37 BU37:CW37 EI37:FK37 G37:AI37 GW37:HY37 FP37:GR37">
      <formula1>Milestone_status</formula1>
    </dataValidation>
    <dataValidation type="list" allowBlank="1" showInputMessage="1" showErrorMessage="1" sqref="E16 AL16 BS16 CZ16 EG16 FN16 GU16">
      <formula1>Scale_of_QIPP_workstream</formula1>
    </dataValidation>
    <dataValidation type="list" allowBlank="1" showInputMessage="1" showErrorMessage="1" sqref="M17 U17 E17 AC17 FV17 GD17 FN17 GL17 AT17 BB17 AL17 BJ17 CA17 CI17 BS17 CQ17 DH17 DP17 CZ17 DX17 EO17 EW17 EG17 FE17 HC17 HK17 GU17 HS17">
      <formula1>FIMS_Categories</formula1>
    </dataValidation>
    <dataValidation type="list" allowBlank="1" showInputMessage="1" showErrorMessage="1" sqref="D22:AI22">
      <formula1>PCT_Milestone_Type_QIPP_Initiative_1</formula1>
    </dataValidation>
    <dataValidation type="list" allowBlank="1" showInputMessage="1" showErrorMessage="1" sqref="D33:AI33">
      <formula1>PCT_Milestone_end_date_QIPP_Initiative_1</formula1>
    </dataValidation>
    <dataValidation type="list" allowBlank="1" showInputMessage="1" showErrorMessage="1" sqref="HZ35 BQ35 CX35 EE35 FL35 GS35 AJ35">
      <formula1>RAG_Rating</formula1>
    </dataValidation>
    <dataValidation type="list" allowBlank="1" showInputMessage="1" showErrorMessage="1" sqref="AK22:BP22">
      <formula1>PCT_Milestone_Type_QIPP_Initiative_2</formula1>
    </dataValidation>
    <dataValidation type="list" allowBlank="1" showInputMessage="1" showErrorMessage="1" sqref="BR22:CW22">
      <formula1>PCT_Milestone_Type_QIPP_Initiative_3</formula1>
    </dataValidation>
    <dataValidation type="list" allowBlank="1" showInputMessage="1" showErrorMessage="1" sqref="CY22:ED22">
      <formula1>PCT_Milestone_Type_QIPP_Initiative_4</formula1>
    </dataValidation>
    <dataValidation type="list" allowBlank="1" showInputMessage="1" showErrorMessage="1" sqref="EF22:FK22">
      <formula1>PCT_Milestone_Type_QIPP_Initiative_5</formula1>
    </dataValidation>
    <dataValidation type="list" allowBlank="1" showInputMessage="1" showErrorMessage="1" sqref="FM22:GR22">
      <formula1>PCT_Milestone_Type_QIPP_Initiative_6</formula1>
    </dataValidation>
    <dataValidation type="list" allowBlank="1" showInputMessage="1" showErrorMessage="1" sqref="GT22:HY22">
      <formula1>PCT_Milestone_Type_QIPP_Initiative_7</formula1>
    </dataValidation>
    <dataValidation type="list" allowBlank="1" showInputMessage="1" showErrorMessage="1" sqref="C3">
      <formula1>SHA_Cluster</formula1>
    </dataValidation>
    <dataValidation type="list" allowBlank="1" showInputMessage="1" showErrorMessage="1" sqref="C4">
      <formula1>PCT_cluster</formula1>
    </dataValidation>
    <dataValidation type="list" allowBlank="1" showInputMessage="1" showErrorMessage="1" sqref="AK33:BP33">
      <formula1>PCT_Milestone_end_date_QIPP_Initiative_2</formula1>
    </dataValidation>
    <dataValidation type="list" allowBlank="1" showInputMessage="1" showErrorMessage="1" sqref="BR33:CW33">
      <formula1>PCT_Milestone_end_date_QIPP_Initiative_3</formula1>
    </dataValidation>
    <dataValidation type="list" allowBlank="1" showInputMessage="1" showErrorMessage="1" sqref="CY33:ED33">
      <formula1>PCT_Milestone_end_date_QIPP_Initiative_4</formula1>
    </dataValidation>
    <dataValidation type="list" allowBlank="1" showInputMessage="1" showErrorMessage="1" sqref="EF33:FK33">
      <formula1>PCT_Milestone_end_date_QIPP_Initiative_5</formula1>
    </dataValidation>
    <dataValidation type="list" allowBlank="1" showInputMessage="1" showErrorMessage="1" sqref="FM33:GR33">
      <formula1>PCT_Milestone_end_date_QIPP_Initiative_6</formula1>
    </dataValidation>
    <dataValidation type="list" allowBlank="1" showInputMessage="1" showErrorMessage="1" sqref="GT33:HY33">
      <formula1>PCT_Milestone_end_date_QIPP_Initiative_7</formula1>
    </dataValidation>
  </dataValidations>
  <pageMargins left="0.70866141732283472" right="0.70866141732283472" top="0.74803149606299213" bottom="0.74803149606299213" header="0.31496062992125984" footer="0.31496062992125984"/>
  <pageSetup paperSize="8" scale="13" fitToWidth="2" fitToHeight="2" orientation="landscape" r:id="rId8"/>
  <headerFooter alignWithMargins="0"/>
  <colBreaks count="6" manualBreakCount="6">
    <brk id="36" max="1048575" man="1"/>
    <brk id="69" max="1048575" man="1"/>
    <brk id="102" max="1048575" man="1"/>
    <brk id="135" max="1048575" man="1"/>
    <brk id="168" max="1048575" man="1"/>
    <brk id="201" max="1048575" man="1"/>
  </colBreaks>
</worksheet>
</file>

<file path=xl/worksheets/sheet9.xml><?xml version="1.0" encoding="utf-8"?>
<worksheet xmlns="http://schemas.openxmlformats.org/spreadsheetml/2006/main" xmlns:r="http://schemas.openxmlformats.org/officeDocument/2006/relationships">
  <sheetPr enableFormatConditionsCalculation="0">
    <tabColor indexed="13"/>
    <pageSetUpPr fitToPage="1"/>
  </sheetPr>
  <dimension ref="A1"/>
  <sheetViews>
    <sheetView workbookViewId="0">
      <selection activeCell="G172" sqref="G172"/>
    </sheetView>
  </sheetViews>
  <sheetFormatPr defaultRowHeight="15"/>
  <sheetData/>
  <sheetProtection password="CA07" sheet="1"/>
  <customSheetViews>
    <customSheetView guid="{40F3301A-350B-4C91-8A86-FCF6B8B00353}" fitToPage="1">
      <selection activeCell="G172" sqref="G172"/>
      <pageMargins left="0.7" right="0.7" top="0.75" bottom="0.75" header="0.3" footer="0.3"/>
      <pageSetup paperSize="9" scale="27" orientation="portrait" r:id="rId1"/>
      <headerFooter alignWithMargins="0"/>
    </customSheetView>
    <customSheetView guid="{602C46CA-75E7-4764-8EAC-8D1F7A92EF25}" fitToPage="1">
      <selection activeCell="G172" sqref="G172"/>
      <pageMargins left="0.7" right="0.7" top="0.75" bottom="0.75" header="0.3" footer="0.3"/>
      <pageSetup paperSize="9" scale="27" orientation="portrait" r:id="rId2"/>
      <headerFooter alignWithMargins="0"/>
    </customSheetView>
    <customSheetView guid="{ABDB51C7-6D08-40F7-B6BE-16703804264F}" showPageBreaks="1" fitToPage="1" printArea="1" showRuler="0" topLeftCell="A145">
      <selection activeCell="G172" sqref="G172"/>
      <pageMargins left="0.7" right="0.7" top="0.75" bottom="0.75" header="0.3" footer="0.3"/>
      <pageSetup paperSize="9" scale="27" orientation="portrait" r:id="rId3"/>
      <headerFooter alignWithMargins="0"/>
    </customSheetView>
    <customSheetView guid="{7C8FB8B5-5EBC-470F-90AF-3696B4743E7A}" fitToPage="1">
      <selection activeCell="G172" sqref="G172"/>
      <pageMargins left="0.7" right="0.7" top="0.75" bottom="0.75" header="0.3" footer="0.3"/>
      <pageSetup paperSize="9" scale="27" orientation="portrait" r:id="rId4"/>
      <headerFooter alignWithMargins="0"/>
    </customSheetView>
    <customSheetView guid="{D8208DDB-97EB-4DC8-81A4-48BA925EBC49}" fitToPage="1">
      <selection activeCell="G172" sqref="G172"/>
      <pageMargins left="0.7" right="0.7" top="0.75" bottom="0.75" header="0.3" footer="0.3"/>
      <pageSetup paperSize="9" scale="27" orientation="portrait" r:id="rId5"/>
      <headerFooter alignWithMargins="0"/>
    </customSheetView>
    <customSheetView guid="{9F1F7529-1FF0-4D82-9EDA-00729703BE2B}" fitToPage="1">
      <selection activeCell="G172" sqref="G172"/>
      <pageMargins left="0.7" right="0.7" top="0.75" bottom="0.75" header="0.3" footer="0.3"/>
      <pageSetup paperSize="9" scale="27" orientation="portrait" r:id="rId6"/>
      <headerFooter alignWithMargins="0"/>
    </customSheetView>
    <customSheetView guid="{85DFE0C7-CF8F-4462-85BC-B49059D30F73}" fitToPage="1">
      <selection activeCell="G172" sqref="G172"/>
      <pageMargins left="0.7" right="0.7" top="0.75" bottom="0.75" header="0.3" footer="0.3"/>
      <pageSetup paperSize="9" scale="27" orientation="portrait" r:id="rId7"/>
      <headerFooter alignWithMargins="0"/>
    </customSheetView>
  </customSheetViews>
  <phoneticPr fontId="8" type="noConversion"/>
  <pageMargins left="0.7" right="0.7" top="0.75" bottom="0.75" header="0.3" footer="0.3"/>
  <pageSetup paperSize="9" scale="27" orientation="portrait" r:id="rId8"/>
  <headerFooter alignWithMargins="0"/>
  <drawing r:id="rId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83</vt:i4>
      </vt:variant>
    </vt:vector>
  </HeadingPairs>
  <TitlesOfParts>
    <vt:vector size="100" baseType="lpstr">
      <vt:lpstr>SummaryReformMilestones NHSL</vt:lpstr>
      <vt:lpstr>INEL_QIPPmilestones</vt:lpstr>
      <vt:lpstr>INEL_QIPPmilestoneGraphs </vt:lpstr>
      <vt:lpstr>NCL_QIPPmilestones</vt:lpstr>
      <vt:lpstr>NCL_QIPPmilestoneGraphs</vt:lpstr>
      <vt:lpstr>NWL_QIPPmilestones</vt:lpstr>
      <vt:lpstr>NWL_QIPPmilestoneGraphs</vt:lpstr>
      <vt:lpstr>ONEL_QIPPmilestones</vt:lpstr>
      <vt:lpstr>ONEL_QIPPmilestoneGraphs</vt:lpstr>
      <vt:lpstr>SEL_QIPPmilestones</vt:lpstr>
      <vt:lpstr>SEL_QIPPmilestoneGraphs</vt:lpstr>
      <vt:lpstr>SWL_QIPPmilestones</vt:lpstr>
      <vt:lpstr>SWL_QIPPmilestoneGraphs</vt:lpstr>
      <vt:lpstr>PCTcluster7_QIPPmilestones</vt:lpstr>
      <vt:lpstr>PCTcluster7_QIPPmilestoneGraphs</vt:lpstr>
      <vt:lpstr>lists</vt:lpstr>
      <vt:lpstr>Lon</vt:lpstr>
      <vt:lpstr>'SummaryReformMilestones NHSL'!Date</vt:lpstr>
      <vt:lpstr>Date</vt:lpstr>
      <vt:lpstr>FIMS_Categories</vt:lpstr>
      <vt:lpstr>FIMS_Categories_Level_2_SHA</vt:lpstr>
      <vt:lpstr>Milestone_status</vt:lpstr>
      <vt:lpstr>Milestone_Type_Any_Qualified_Provider</vt:lpstr>
      <vt:lpstr>Milestone_Type_Clinical_Commissioning_Groups</vt:lpstr>
      <vt:lpstr>Milestone_Type_commissioning_support</vt:lpstr>
      <vt:lpstr>Milestone_Type_Direct_Commissioning</vt:lpstr>
      <vt:lpstr>Milestone_Type_Foundation_Trusts</vt:lpstr>
      <vt:lpstr>Milestone_Type_Health_and_Well_Being_Boards</vt:lpstr>
      <vt:lpstr>Milestone_Type_Public_Health_Transfer_to_Local_Authorities</vt:lpstr>
      <vt:lpstr>Milestone_Type_Public_Health_Transfer_to_Public_Health_England</vt:lpstr>
      <vt:lpstr>Number_of_organisations</vt:lpstr>
      <vt:lpstr>PCT_cluster</vt:lpstr>
      <vt:lpstr>PCT_HWB_End_state_12_13</vt:lpstr>
      <vt:lpstr>PCT_Milestone_end_date__Health_and_Well_Being_Boards</vt:lpstr>
      <vt:lpstr>PCT_Milestone_end_date_Any_Qualified_Provider</vt:lpstr>
      <vt:lpstr>PCT_Milestone_end_date_Clinical_Commissioning_Groups</vt:lpstr>
      <vt:lpstr>PCT_Milestone_end_date_commissioning_support</vt:lpstr>
      <vt:lpstr>PCT_Milestone_end_date_Direct_Commissioning</vt:lpstr>
      <vt:lpstr>PCT_Milestone_end_date_Health_and_Well_Being_Boards</vt:lpstr>
      <vt:lpstr>PCT_Milestone_end_date_Public_Health_Transfer_to_Local_Authorities</vt:lpstr>
      <vt:lpstr>PCT_Milestone_end_date_Public_Health_Transfer_to_Public_Health_England</vt:lpstr>
      <vt:lpstr>PCT_Milestone_end_date_QIPP_Initiative_1</vt:lpstr>
      <vt:lpstr>PCT_Milestone_end_date_QIPP_Initiative_2</vt:lpstr>
      <vt:lpstr>PCT_Milestone_end_date_QIPP_Initiative_3</vt:lpstr>
      <vt:lpstr>PCT_Milestone_end_date_QIPP_Initiative_4</vt:lpstr>
      <vt:lpstr>PCT_Milestone_end_date_QIPP_Initiative_5</vt:lpstr>
      <vt:lpstr>PCT_Milestone_end_date_QIPP_Initiative_6</vt:lpstr>
      <vt:lpstr>PCT_Milestone_end_date_QIPP_Initiative_7</vt:lpstr>
      <vt:lpstr>PCT_Milestone_end_date_QIPP_Initiative_8</vt:lpstr>
      <vt:lpstr>PCT_Milestone_end_date_QIPP_Initiative_9</vt:lpstr>
      <vt:lpstr>PCT_Milestone_Type_Any_Qualified_Provider</vt:lpstr>
      <vt:lpstr>PCT_Milestone_Type_Clinical_Commissioning_Groups</vt:lpstr>
      <vt:lpstr>PCT_Milestone_Type_commissioning_support</vt:lpstr>
      <vt:lpstr>PCT_Milestone_Type_Direct_Commissioning</vt:lpstr>
      <vt:lpstr>PCT_Milestone_Type_Health_and_Well_Being_Boards</vt:lpstr>
      <vt:lpstr>PCT_Milestone_Type_Public_Health_Transfer_to_Local_Authorities</vt:lpstr>
      <vt:lpstr>PCT_Milestone_Type_Public_Health_Transfer_to_Public_Health_England</vt:lpstr>
      <vt:lpstr>PCT_Milestone_Type_QIPP_Initiative_1</vt:lpstr>
      <vt:lpstr>PCT_Milestone_Type_QIPP_Initiative_2</vt:lpstr>
      <vt:lpstr>PCT_Milestone_Type_QIPP_Initiative_3</vt:lpstr>
      <vt:lpstr>PCT_Milestone_Type_QIPP_Initiative_4</vt:lpstr>
      <vt:lpstr>PCT_Milestone_Type_QIPP_Initiative_5</vt:lpstr>
      <vt:lpstr>PCT_Milestone_Type_QIPP_Initiative_6</vt:lpstr>
      <vt:lpstr>PCT_Milestone_Type_QIPP_Initiative_7</vt:lpstr>
      <vt:lpstr>PCT_Milestone_Type_QIPP_Initiative_8</vt:lpstr>
      <vt:lpstr>PCT_Milestone_Type_QIPP_Initiative_9</vt:lpstr>
      <vt:lpstr>'INEL_QIPPmilestoneGraphs '!Print_Area</vt:lpstr>
      <vt:lpstr>NCL_QIPPmilestoneGraphs!Print_Area</vt:lpstr>
      <vt:lpstr>NCL_QIPPmilestones!Print_Area</vt:lpstr>
      <vt:lpstr>NWL_QIPPmilestoneGraphs!Print_Area</vt:lpstr>
      <vt:lpstr>ONEL_QIPPmilestoneGraphs!Print_Area</vt:lpstr>
      <vt:lpstr>PCTcluster7_QIPPmilestoneGraphs!Print_Area</vt:lpstr>
      <vt:lpstr>SEL_QIPPmilestoneGraphs!Print_Area</vt:lpstr>
      <vt:lpstr>SWL_QIPPmilestoneGraphs!Print_Area</vt:lpstr>
      <vt:lpstr>INEL_QIPPmilestones!Print_Titles</vt:lpstr>
      <vt:lpstr>NCL_QIPPmilestones!Print_Titles</vt:lpstr>
      <vt:lpstr>NWL_QIPPmilestones!Print_Titles</vt:lpstr>
      <vt:lpstr>ONEL_QIPPmilestones!Print_Titles</vt:lpstr>
      <vt:lpstr>PCTcluster7_QIPPmilestones!Print_Titles</vt:lpstr>
      <vt:lpstr>SEL_QIPPmilestones!Print_Titles</vt:lpstr>
      <vt:lpstr>'SummaryReformMilestones NHSL'!Print_Titles</vt:lpstr>
      <vt:lpstr>SWL_QIPPmilestones!Print_Titles</vt:lpstr>
      <vt:lpstr>QIPP_Workstream_focus</vt:lpstr>
      <vt:lpstr>RAG_Rating</vt:lpstr>
      <vt:lpstr>Scale_of_QIPP_workstream</vt:lpstr>
      <vt:lpstr>SHA_Cluster</vt:lpstr>
      <vt:lpstr>SHA_Milestone_end_date__Health_and_Well_Being_Boards</vt:lpstr>
      <vt:lpstr>SHA_Milestone_end_date_Any_Qualified_Provider</vt:lpstr>
      <vt:lpstr>SHA_Milestone_end_date_Clinical_Commissioning_Groups</vt:lpstr>
      <vt:lpstr>SHA_Milestone_end_date_commissioning_support</vt:lpstr>
      <vt:lpstr>SHA_Milestone_end_date_Direct_Commissioning</vt:lpstr>
      <vt:lpstr>SHA_Milestone_end_date_Public_Health_Transfer_to_Local_Authorities</vt:lpstr>
      <vt:lpstr>SHA_Milestone_end_date_Public_Health_Transfer_to_Public_Health_England</vt:lpstr>
      <vt:lpstr>SHA_Milestone_Type_Any_Qualified_Provider</vt:lpstr>
      <vt:lpstr>SHA_Milestone_Type_Clinical_Commissioning_Groups</vt:lpstr>
      <vt:lpstr>SHA_Milestone_Type_commissioning_support</vt:lpstr>
      <vt:lpstr>SHA_Milestone_Type_Direct_Commissioning</vt:lpstr>
      <vt:lpstr>SHA_Milestone_Type_Health_and_Well_Being_Boards</vt:lpstr>
      <vt:lpstr>SHA_Milestone_Type_Public_Health_Transfer_to_Local_Authorities</vt:lpstr>
      <vt:lpstr>SHA_Milestone_Type_Public_Health_Transfer_to_Public_Health_England</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Annette_keen</dc:creator>
  <cp:lastModifiedBy>Alasdair Lees</cp:lastModifiedBy>
  <cp:lastPrinted>2012-10-15T08:53:07Z</cp:lastPrinted>
  <dcterms:created xsi:type="dcterms:W3CDTF">2011-12-11T17:02:55Z</dcterms:created>
  <dcterms:modified xsi:type="dcterms:W3CDTF">2012-10-15T15:16:52Z</dcterms:modified>
</cp:coreProperties>
</file>